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24226"/>
  <mc:AlternateContent xmlns:mc="http://schemas.openxmlformats.org/markup-compatibility/2006">
    <mc:Choice Requires="x15">
      <x15ac:absPath xmlns:x15ac="http://schemas.microsoft.com/office/spreadsheetml/2010/11/ac" url="G:\EYFSP\EYFSP pupil characteristics SKC\2019\GOV.UK versions\"/>
    </mc:Choice>
  </mc:AlternateContent>
  <xr:revisionPtr revIDLastSave="0" documentId="13_ncr:1_{5478C39F-C431-4CF7-83F7-2FE58E4CA20F}" xr6:coauthVersionLast="45" xr6:coauthVersionMax="45" xr10:uidLastSave="{00000000-0000-0000-0000-000000000000}"/>
  <bookViews>
    <workbookView xWindow="-120" yWindow="-120" windowWidth="29040" windowHeight="15840" tabRatio="828" activeTab="1" xr2:uid="{00000000-000D-0000-FFFF-FFFF00000000}"/>
  </bookViews>
  <sheets>
    <sheet name="Contents" sheetId="17" r:id="rId1"/>
    <sheet name="Table 1" sheetId="1" r:id="rId2"/>
    <sheet name="Table1_2013" sheetId="85" state="hidden" r:id="rId3"/>
    <sheet name="Table1_2014" sheetId="102" state="hidden" r:id="rId4"/>
    <sheet name="Table1_2015" sheetId="111" state="hidden" r:id="rId5"/>
    <sheet name="Table1_2016" sheetId="124" state="hidden" r:id="rId6"/>
    <sheet name="Table1_2017" sheetId="135" state="hidden" r:id="rId7"/>
    <sheet name="Table1_2018" sheetId="156" state="hidden" r:id="rId8"/>
    <sheet name="Table1_2019" sheetId="157" state="hidden" r:id="rId9"/>
  </sheets>
  <definedNames>
    <definedName name="EAL_Table1_2018">#REF!</definedName>
    <definedName name="English9Table1_EAL_2019">Table1_2019!$B$35:$Z$38</definedName>
    <definedName name="ETHG_MAJ">Table1_2015!#REF!</definedName>
    <definedName name="PR1_2014">#REF!</definedName>
    <definedName name="PR1_2015">#REF!</definedName>
    <definedName name="_xlnm.Print_Area" localSheetId="0">Contents!$A$1:$O$20</definedName>
    <definedName name="_xlnm.Print_Area" localSheetId="1">'Table 1'!$A$1:$I$107</definedName>
    <definedName name="_xlnm.Print_Titles" localSheetId="1">'Table 1'!$4:$9</definedName>
    <definedName name="Table1_2015">Table1_2015!#REF!</definedName>
    <definedName name="tABLE1_2016">Table1_2016!$A$8:$Y$75</definedName>
    <definedName name="Table1_2017">Table1_2017!$A$8:$Z$74</definedName>
    <definedName name="Table1_2019">Table1_2019!$B$8:$Z$74</definedName>
    <definedName name="Table1_EAL_2013">Table1_2013!$B$35:$Z$38</definedName>
    <definedName name="Table1_EAL_2014" localSheetId="3">Table1_2014!$B$35:$Z$38</definedName>
    <definedName name="Table1_EAL_2014">Table1_2014!$B$35:$Z$38</definedName>
    <definedName name="tABLE1_EAL_2015">Table1_2015!$B$35:$Z$38</definedName>
    <definedName name="Table1_EAL_2016">Table1_2016!$B$35:$Z$38</definedName>
    <definedName name="Table1_EAL_2017">Table1_2017!$B$35:$Z$38</definedName>
    <definedName name="Table1_EAL_2018">Table1_2018!$B$35:$Z$38</definedName>
    <definedName name="Table1_EAL_2019">Table1_2019!$B$35:$Z$38</definedName>
    <definedName name="Table1_ETH_2013">Table1_2013!$B$8:$Z$34</definedName>
    <definedName name="Table1_ETH_2014" localSheetId="3">Table1_2014!$B$8:$Z$34</definedName>
    <definedName name="Table1_ETH_2014">Table1_2014!$B$8:$Z$34</definedName>
    <definedName name="Table1_ETH_2015">Table1_2015!$B$8:$Z$34</definedName>
    <definedName name="Table1_ETH_2016">Table1_2016!$B$8:$Z$34</definedName>
    <definedName name="Table1_ETH_2017">Table1_2017!$B$8:$Z$34</definedName>
    <definedName name="Table1_ETH_2018">Table1_2018!$B$8:$Z$34</definedName>
    <definedName name="Table1_ETH_2019">Table1_2019!$B$8:$Z$50</definedName>
    <definedName name="Table1_FSM_2013">Table1_2013!$B$39:$Z$41</definedName>
    <definedName name="Table1_FSM_2014" localSheetId="3">Table1_2014!$B$39:$Z$41</definedName>
    <definedName name="Table1_FSM_2014">Table1_2014!$B$39:$Z$41</definedName>
    <definedName name="Table1_FSM_2015">Table1_2015!$B$39:$Z$41</definedName>
    <definedName name="Table1_fsm_2016">Table1_2016!$B$39:$Z$41</definedName>
    <definedName name="Table1_FSM_2017">Table1_2017!$B$39:$Z$41</definedName>
    <definedName name="Table1_FSM_2018">Table1_2018!$B$39:$Z$41</definedName>
    <definedName name="Table1_FSM_2019">Table1_2019!$B$8:$Z$74</definedName>
    <definedName name="Table1_MONTH_2013">Table1_2013!$B$42:$Z$45</definedName>
    <definedName name="Table1_MONTH_2014" localSheetId="3">Table1_2014!$B$42:$Z$45</definedName>
    <definedName name="Table1_MONTH_2014">Table1_2014!$B$42:$Z$45</definedName>
    <definedName name="tABLE1_MONTH_2015">Table1_2015!$B$42:$Z$45</definedName>
    <definedName name="Table1_Month_2016">Table1_2016!$B$42:$Z$45</definedName>
    <definedName name="Table1_Month_2017">Table1_2017!$B$42:$Z$45</definedName>
    <definedName name="Table1_MONTH_2018">Table1_2018!$B$42:$Z$45</definedName>
    <definedName name="Table1_Month_2019">Table1_2019!$B$8:$Z$74</definedName>
    <definedName name="Table1_Primary_2019">Table1_2019!$B$8:$Z$74</definedName>
    <definedName name="Table1_SEN_2013">Table1_2013!$B$46:$Z$55</definedName>
    <definedName name="Table1_SEN_2014" localSheetId="3">Table1_2014!$B$46:$Z$55</definedName>
    <definedName name="Table1_SEN_2014">Table1_2014!$B$46:$Z$55</definedName>
    <definedName name="Table1_SEN_2015">Table1_2015!$B$46:$Z$55</definedName>
    <definedName name="Table1_SEN_2016">Table1_2016!$B$46:$Z$57</definedName>
    <definedName name="Table1_SEN_2017">Table1_2017!$B$46:$Z$55</definedName>
    <definedName name="Table1_SEN_2018">Table1_2018!$B$46:$Z$55</definedName>
    <definedName name="Table1_SEN_2019">Table1_2019!$B$8:$Z$74</definedName>
    <definedName name="Table1_SENprimary_2013">Table1_2013!$B$56:$Z$74</definedName>
    <definedName name="Table1_SENprimary_2014">Table1_2014!$B$56:$Z$74</definedName>
    <definedName name="tABLE1_SENPRIMARY_2015">Table1_2015!$B$56:$Z$74</definedName>
    <definedName name="Table1_SENprimary_2016">Table1_2016!$B$56:$Z$74</definedName>
    <definedName name="Table1_SENPrimary_2017">Table1_2017!$B$56:$Z$74</definedName>
    <definedName name="Table1_SENprimary_2018">Table1_2018!$B$56:$Z$74</definedName>
    <definedName name="Table1_SENprimary_2019">Table1_2019!$B$8:$Z$74</definedName>
    <definedName name="Table1_working">Table1_2015!$A$8:$Z$74</definedName>
    <definedName name="Table2a_2013">#REF!</definedName>
    <definedName name="Table2a_2014">#REF!</definedName>
    <definedName name="Table2a_2015">#REF!</definedName>
    <definedName name="Table2a_2016">#REF!</definedName>
    <definedName name="Table2a_2017">#REF!</definedName>
    <definedName name="Table2a_2018">#REF!</definedName>
    <definedName name="Table2b_2013">#REF!</definedName>
    <definedName name="Table2b_2014">#REF!</definedName>
    <definedName name="Table2b_2015">#REF!</definedName>
    <definedName name="Table2b_2016">#REF!</definedName>
    <definedName name="Table2b_2017">#REF!</definedName>
    <definedName name="Table2b_2018">#REF!</definedName>
    <definedName name="Table2c_2013">#REF!</definedName>
    <definedName name="Table2c_2014">#REF!</definedName>
    <definedName name="Table2c_2015">#REF!</definedName>
    <definedName name="Table2c_2016">#REF!</definedName>
    <definedName name="Table2c_2017">#REF!</definedName>
    <definedName name="Table2c_2018">#REF!</definedName>
    <definedName name="Table3_EAL_2013">#REF!</definedName>
    <definedName name="Table3_EAL_2014">#REF!</definedName>
    <definedName name="tABLE3_EAL_2015">#REF!</definedName>
    <definedName name="Table3_EAL_2016">#REF!</definedName>
    <definedName name="Table3_EAL_2017">#REF!</definedName>
    <definedName name="Table3_EAL_2018">#REF!</definedName>
    <definedName name="Table3_ETH_2013">#REF!</definedName>
    <definedName name="Table3_ETH_2014">#REF!</definedName>
    <definedName name="Table3_ETH_2015">#REF!</definedName>
    <definedName name="Table3_ETH_2016">#REF!</definedName>
    <definedName name="Table3_ETH_2017">#REF!</definedName>
    <definedName name="Table3_ETH_2018">#REF!</definedName>
    <definedName name="Table3_FSM_2013">#REF!</definedName>
    <definedName name="Table3_FSM_2014">#REF!</definedName>
    <definedName name="tABLE3_FSM_2015">#REF!</definedName>
    <definedName name="Table3_FSM_2016">#REF!</definedName>
    <definedName name="Table3_FSM_2017">#REF!</definedName>
    <definedName name="Table3_FSM_2018">#REF!</definedName>
    <definedName name="Table3_MONTH_2013">#REF!</definedName>
    <definedName name="Table3_MONTH_2014">#REF!</definedName>
    <definedName name="tABLE3_MONTH_2015">#REF!</definedName>
    <definedName name="Table3_MONTH_2016">#REF!</definedName>
    <definedName name="Table3_Month_2017">#REF!</definedName>
    <definedName name="Table3_MONTH_2018">#REF!</definedName>
    <definedName name="Table3_SEN_2013">#REF!</definedName>
    <definedName name="Table3_SEN_2014">#REF!</definedName>
    <definedName name="Table3_sen_2015">#REF!</definedName>
    <definedName name="Table3_SEN_2016">#REF!</definedName>
    <definedName name="Table3_SEN_2017">#REF!</definedName>
    <definedName name="Table3_SEN_2018">#REF!</definedName>
    <definedName name="Table3_working">#REF!</definedName>
    <definedName name="Table4_2013">#REF!</definedName>
    <definedName name="Table4_2014">#REF!</definedName>
    <definedName name="Table4_2015">#REF!</definedName>
    <definedName name="tABLE4_2016">#REF!</definedName>
    <definedName name="Table4_2017">#REF!</definedName>
    <definedName name="Table4_2018">#REF!</definedName>
    <definedName name="Table5_2013">#REF!</definedName>
    <definedName name="Table5_2014">#REF!</definedName>
    <definedName name="Table5_2015">#REF!</definedName>
    <definedName name="Table5_2016">#REF!</definedName>
    <definedName name="Table5_2017">#REF!</definedName>
    <definedName name="Table5_2018">#REF!</definedName>
    <definedName name="Table6_2013">#REF!</definedName>
    <definedName name="Table6_2014">#REF!</definedName>
    <definedName name="Table6_2015">#REF!</definedName>
    <definedName name="Table6_2016">#REF!</definedName>
    <definedName name="Table6_2017">#REF!</definedName>
    <definedName name="Table6_2018">#REF!</definedName>
    <definedName name="Table7_2013">#REF!</definedName>
    <definedName name="Table7_2014">#REF!</definedName>
    <definedName name="Table7_working">#REF!</definedName>
    <definedName name="Table7a_2015">#REF!</definedName>
    <definedName name="Table7b_2013">#REF!</definedName>
    <definedName name="table7b_2014">#REF!</definedName>
    <definedName name="Table7b_2015">#REF!</definedName>
    <definedName name="Table7b_2016">#REF!</definedName>
    <definedName name="Table7b_2017">#REF!</definedName>
    <definedName name="Table7b_2018">#REF!</definedName>
    <definedName name="Tablepr1_2018">#REF!</definedName>
    <definedName name="Tablepr2_2018">#REF!</definedName>
    <definedName name="Year">#REF!</definedName>
    <definedName name="YEAR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2" i="124" l="1"/>
  <c r="E267" i="124" s="1"/>
  <c r="D202" i="124"/>
  <c r="D267" i="124"/>
  <c r="C202" i="124"/>
  <c r="C267" i="124" s="1"/>
  <c r="E201" i="124"/>
  <c r="E266" i="124" s="1"/>
  <c r="D201" i="124"/>
  <c r="D266" i="124" s="1"/>
  <c r="C201" i="124"/>
  <c r="C266" i="124" s="1"/>
  <c r="E200" i="124"/>
  <c r="E265" i="124" s="1"/>
  <c r="D200" i="124"/>
  <c r="D265" i="124"/>
  <c r="C200" i="124"/>
  <c r="C265" i="124" s="1"/>
  <c r="E198" i="124"/>
  <c r="E263" i="124"/>
  <c r="D198" i="124"/>
  <c r="D263" i="124" s="1"/>
  <c r="C198" i="124"/>
  <c r="C263" i="124" s="1"/>
  <c r="E197" i="124"/>
  <c r="E262" i="124" s="1"/>
  <c r="D197" i="124"/>
  <c r="D262" i="124" s="1"/>
  <c r="C197" i="124"/>
  <c r="C262" i="124" s="1"/>
  <c r="E196" i="124"/>
  <c r="E261" i="124"/>
  <c r="D196" i="124"/>
  <c r="D261" i="124" s="1"/>
  <c r="C196" i="124"/>
  <c r="C261" i="124"/>
  <c r="E195" i="124"/>
  <c r="E260" i="124" s="1"/>
  <c r="D195" i="124"/>
  <c r="D260" i="124" s="1"/>
  <c r="C195" i="124"/>
  <c r="C260" i="124" s="1"/>
  <c r="E194" i="124"/>
  <c r="E259" i="124" s="1"/>
  <c r="D194" i="124"/>
  <c r="D259" i="124" s="1"/>
  <c r="C194" i="124"/>
  <c r="C259" i="124"/>
  <c r="E193" i="124"/>
  <c r="E258" i="124" s="1"/>
  <c r="D193" i="124"/>
  <c r="D258" i="124" s="1"/>
  <c r="C193" i="124"/>
  <c r="C258" i="124" s="1"/>
  <c r="E192" i="124"/>
  <c r="E257" i="124" s="1"/>
  <c r="D192" i="124"/>
  <c r="D257" i="124" s="1"/>
  <c r="C192" i="124"/>
  <c r="C257" i="124" s="1"/>
  <c r="E191" i="124"/>
  <c r="E256" i="124" s="1"/>
  <c r="D191" i="124"/>
  <c r="D256" i="124"/>
  <c r="C191" i="124"/>
  <c r="C256" i="124" s="1"/>
  <c r="E190" i="124"/>
  <c r="E255" i="124" s="1"/>
  <c r="D190" i="124"/>
  <c r="D255" i="124" s="1"/>
  <c r="C190" i="124"/>
  <c r="C255" i="124" s="1"/>
  <c r="E189" i="124"/>
  <c r="E254" i="124" s="1"/>
  <c r="D189" i="124"/>
  <c r="D254" i="124" s="1"/>
  <c r="C189" i="124"/>
  <c r="C254" i="124" s="1"/>
  <c r="E188" i="124"/>
  <c r="E253" i="124"/>
  <c r="D188" i="124"/>
  <c r="D253" i="124" s="1"/>
  <c r="C188" i="124"/>
  <c r="C253" i="124" s="1"/>
  <c r="E187" i="124"/>
  <c r="E252" i="124" s="1"/>
  <c r="D187" i="124"/>
  <c r="D252" i="124" s="1"/>
  <c r="C187" i="124"/>
  <c r="C252" i="124" s="1"/>
  <c r="E186" i="124"/>
  <c r="E251" i="124" s="1"/>
  <c r="D186" i="124"/>
  <c r="D251" i="124" s="1"/>
  <c r="C186" i="124"/>
  <c r="C251" i="124"/>
  <c r="E185" i="124"/>
  <c r="E250" i="124" s="1"/>
  <c r="D185" i="124"/>
  <c r="D250" i="124" s="1"/>
  <c r="C185" i="124"/>
  <c r="C250" i="124" s="1"/>
  <c r="E184" i="124"/>
  <c r="E249" i="124" s="1"/>
  <c r="D184" i="124"/>
  <c r="D249" i="124" s="1"/>
  <c r="C184" i="124"/>
  <c r="C249" i="124" s="1"/>
  <c r="E183" i="124"/>
  <c r="E248" i="124" s="1"/>
  <c r="D183" i="124"/>
  <c r="D248" i="124"/>
  <c r="C183" i="124"/>
  <c r="C248" i="124" s="1"/>
  <c r="E182" i="124"/>
  <c r="E247" i="124" s="1"/>
  <c r="D182" i="124"/>
  <c r="D247" i="124" s="1"/>
  <c r="C182" i="124"/>
  <c r="C247" i="124" s="1"/>
  <c r="E181" i="124"/>
  <c r="E246" i="124" s="1"/>
  <c r="D181" i="124"/>
  <c r="D246" i="124" s="1"/>
  <c r="C181" i="124"/>
  <c r="C246" i="124" s="1"/>
  <c r="E180" i="124"/>
  <c r="E245" i="124"/>
  <c r="D180" i="124"/>
  <c r="D245" i="124" s="1"/>
  <c r="C180" i="124"/>
  <c r="C245" i="124"/>
  <c r="E179" i="124"/>
  <c r="E244" i="124" s="1"/>
  <c r="D179" i="124"/>
  <c r="D244" i="124" s="1"/>
  <c r="C179" i="124"/>
  <c r="C244" i="124" s="1"/>
  <c r="E178" i="124"/>
  <c r="E243" i="124" s="1"/>
  <c r="D178" i="124"/>
  <c r="D243" i="124" s="1"/>
  <c r="C178" i="124"/>
  <c r="C243" i="124"/>
  <c r="E177" i="124"/>
  <c r="E242" i="124" s="1"/>
  <c r="D177" i="124"/>
  <c r="D242" i="124"/>
  <c r="C177" i="124"/>
  <c r="C242" i="124" s="1"/>
  <c r="E176" i="124"/>
  <c r="E241" i="124" s="1"/>
  <c r="D176" i="124"/>
  <c r="D241" i="124" s="1"/>
  <c r="C176" i="124"/>
  <c r="C241" i="124" s="1"/>
  <c r="E175" i="124"/>
  <c r="E240" i="124" s="1"/>
  <c r="D175" i="124"/>
  <c r="D240" i="124"/>
  <c r="C175" i="124"/>
  <c r="C240" i="124" s="1"/>
  <c r="E174" i="124"/>
  <c r="E239" i="124"/>
  <c r="D174" i="124"/>
  <c r="D239" i="124" s="1"/>
  <c r="C174" i="124"/>
  <c r="C239" i="124" s="1"/>
  <c r="E173" i="124"/>
  <c r="E238" i="124" s="1"/>
  <c r="D173" i="124"/>
  <c r="D238" i="124" s="1"/>
  <c r="C173" i="124"/>
  <c r="C238" i="124" s="1"/>
  <c r="E172" i="124"/>
  <c r="E237" i="124"/>
  <c r="D172" i="124"/>
  <c r="D237" i="124" s="1"/>
  <c r="C172" i="124"/>
  <c r="C237" i="124"/>
  <c r="E171" i="124"/>
  <c r="E236" i="124" s="1"/>
  <c r="D171" i="124"/>
  <c r="D236" i="124" s="1"/>
  <c r="C171" i="124"/>
  <c r="C236" i="124" s="1"/>
  <c r="E170" i="124"/>
  <c r="E235" i="124" s="1"/>
  <c r="D170" i="124"/>
  <c r="D235" i="124" s="1"/>
  <c r="C170" i="124"/>
  <c r="C235" i="124"/>
  <c r="E169" i="124"/>
  <c r="E234" i="124" s="1"/>
  <c r="D169" i="124"/>
  <c r="D234" i="124"/>
  <c r="C169" i="124"/>
  <c r="C234" i="124" s="1"/>
  <c r="E168" i="124"/>
  <c r="E233" i="124" s="1"/>
  <c r="D168" i="124"/>
  <c r="D233" i="124" s="1"/>
  <c r="C168" i="124"/>
  <c r="C233" i="124" s="1"/>
  <c r="E167" i="124"/>
  <c r="E232" i="124" s="1"/>
  <c r="D167" i="124"/>
  <c r="D232" i="124"/>
  <c r="C167" i="124"/>
  <c r="C232" i="124" s="1"/>
  <c r="E166" i="124"/>
  <c r="E231" i="124"/>
  <c r="D166" i="124"/>
  <c r="D231" i="124" s="1"/>
  <c r="C166" i="124"/>
  <c r="C231" i="124" s="1"/>
  <c r="E165" i="124"/>
  <c r="E230" i="124" s="1"/>
  <c r="D165" i="124"/>
  <c r="D230" i="124" s="1"/>
  <c r="C165" i="124"/>
  <c r="C230" i="124" s="1"/>
  <c r="E164" i="124"/>
  <c r="E229" i="124"/>
  <c r="D164" i="124"/>
  <c r="D229" i="124" s="1"/>
  <c r="C164" i="124"/>
  <c r="C229" i="124"/>
  <c r="E163" i="124"/>
  <c r="E228" i="124" s="1"/>
  <c r="D163" i="124"/>
  <c r="D228" i="124" s="1"/>
  <c r="C163" i="124"/>
  <c r="C228" i="124" s="1"/>
  <c r="E162" i="124"/>
  <c r="E227" i="124" s="1"/>
  <c r="D162" i="124"/>
  <c r="D227" i="124" s="1"/>
  <c r="C162" i="124"/>
  <c r="C227" i="124"/>
  <c r="E161" i="124"/>
  <c r="E226" i="124" s="1"/>
  <c r="D161" i="124"/>
  <c r="D226" i="124" s="1"/>
  <c r="C161" i="124"/>
  <c r="C226" i="124" s="1"/>
  <c r="E160" i="124"/>
  <c r="E225" i="124" s="1"/>
  <c r="D160" i="124"/>
  <c r="D225" i="124" s="1"/>
  <c r="C160" i="124"/>
  <c r="C225" i="124" s="1"/>
  <c r="E159" i="124"/>
  <c r="E224" i="124" s="1"/>
  <c r="D159" i="124"/>
  <c r="D224" i="124"/>
  <c r="C159" i="124"/>
  <c r="C224" i="124" s="1"/>
  <c r="E158" i="124"/>
  <c r="E223" i="124" s="1"/>
  <c r="D158" i="124"/>
  <c r="D223" i="124" s="1"/>
  <c r="C158" i="124"/>
  <c r="C223" i="124" s="1"/>
  <c r="E157" i="124"/>
  <c r="E222" i="124" s="1"/>
  <c r="D157" i="124"/>
  <c r="D222" i="124" s="1"/>
  <c r="C157" i="124"/>
  <c r="C222" i="124" s="1"/>
  <c r="E156" i="124"/>
  <c r="E221" i="124"/>
  <c r="D156" i="124"/>
  <c r="D221" i="124" s="1"/>
  <c r="C156" i="124"/>
  <c r="C221" i="124"/>
  <c r="E155" i="124"/>
  <c r="E220" i="124" s="1"/>
  <c r="D155" i="124"/>
  <c r="D220" i="124" s="1"/>
  <c r="C155" i="124"/>
  <c r="C220" i="124" s="1"/>
  <c r="E154" i="124"/>
  <c r="E219" i="124" s="1"/>
  <c r="D154" i="124"/>
  <c r="D219" i="124" s="1"/>
  <c r="C154" i="124"/>
  <c r="C219" i="124"/>
  <c r="E153" i="124"/>
  <c r="E218" i="124" s="1"/>
  <c r="D153" i="124"/>
  <c r="D218" i="124" s="1"/>
  <c r="C153" i="124"/>
  <c r="C218" i="124" s="1"/>
  <c r="E152" i="124"/>
  <c r="E217" i="124" s="1"/>
  <c r="D152" i="124"/>
  <c r="D217" i="124" s="1"/>
  <c r="C152" i="124"/>
  <c r="C217" i="124" s="1"/>
  <c r="E151" i="124"/>
  <c r="E216" i="124" s="1"/>
  <c r="D151" i="124"/>
  <c r="D216" i="124"/>
  <c r="C151" i="124"/>
  <c r="C216" i="124" s="1"/>
  <c r="E150" i="124"/>
  <c r="E215" i="124" s="1"/>
  <c r="D150" i="124"/>
  <c r="D215" i="124" s="1"/>
  <c r="C150" i="124"/>
  <c r="C215" i="124" s="1"/>
  <c r="E149" i="124"/>
  <c r="E214" i="124" s="1"/>
  <c r="D149" i="124"/>
  <c r="D214" i="124" s="1"/>
  <c r="C149" i="124"/>
  <c r="C214" i="124" s="1"/>
  <c r="E148" i="124"/>
  <c r="E213" i="124"/>
  <c r="D148" i="124"/>
  <c r="D213" i="124" s="1"/>
  <c r="C148" i="124"/>
  <c r="C213" i="124" s="1"/>
  <c r="E147" i="124"/>
  <c r="E212" i="124" s="1"/>
  <c r="D147" i="124"/>
  <c r="D212" i="124" s="1"/>
  <c r="C147" i="124"/>
  <c r="C212" i="124" s="1"/>
  <c r="E146" i="124"/>
  <c r="E211" i="124" s="1"/>
  <c r="D146" i="124"/>
  <c r="D211" i="124" s="1"/>
  <c r="C146" i="124"/>
  <c r="C211" i="124"/>
  <c r="E145" i="124"/>
  <c r="E210" i="124" s="1"/>
  <c r="D145" i="124"/>
  <c r="D210" i="124" s="1"/>
  <c r="C145" i="124"/>
  <c r="C210" i="124" s="1"/>
  <c r="E144" i="124"/>
  <c r="E209" i="124" s="1"/>
  <c r="D144" i="124"/>
  <c r="D209" i="124" s="1"/>
  <c r="C144" i="124"/>
  <c r="C209" i="124" s="1"/>
  <c r="E143" i="124"/>
  <c r="E208" i="124" s="1"/>
  <c r="D143" i="124"/>
  <c r="D208" i="124" s="1"/>
  <c r="C143" i="124"/>
  <c r="C208" i="124" s="1"/>
  <c r="E142" i="124"/>
  <c r="E207" i="124" s="1"/>
  <c r="D142" i="124"/>
  <c r="D207" i="124" s="1"/>
  <c r="C142" i="124"/>
  <c r="C207" i="124" s="1"/>
  <c r="E141" i="124"/>
  <c r="E206" i="124" s="1"/>
  <c r="D141" i="124"/>
  <c r="D206" i="124" s="1"/>
  <c r="C141" i="124"/>
  <c r="C206" i="124" s="1"/>
  <c r="AA13" i="1"/>
  <c r="AA19" i="1"/>
  <c r="AA16" i="1"/>
  <c r="AA21" i="1"/>
  <c r="AA17" i="1"/>
  <c r="AA15" i="1"/>
  <c r="AA14" i="1"/>
  <c r="AA18" i="1"/>
  <c r="F30" i="1"/>
  <c r="G22" i="1"/>
  <c r="F73" i="1"/>
  <c r="C25" i="1"/>
  <c r="E33" i="1"/>
  <c r="C12" i="1"/>
  <c r="G71" i="1"/>
  <c r="F14" i="1"/>
  <c r="G20" i="1"/>
  <c r="F50" i="1"/>
  <c r="I16" i="1"/>
  <c r="F20" i="1"/>
  <c r="E21" i="1"/>
  <c r="G48" i="1"/>
  <c r="E18" i="1"/>
  <c r="C34" i="1"/>
  <c r="F81" i="1"/>
  <c r="E43" i="1"/>
  <c r="G81" i="1"/>
  <c r="E80" i="1"/>
  <c r="G70" i="1"/>
  <c r="C75" i="1"/>
  <c r="F69" i="1"/>
  <c r="G74" i="1"/>
  <c r="G80" i="1"/>
  <c r="I29" i="1"/>
  <c r="E16" i="1"/>
  <c r="C81" i="1"/>
  <c r="G27" i="1"/>
  <c r="C59" i="1"/>
  <c r="C38" i="1"/>
  <c r="F23" i="1"/>
  <c r="C17" i="1"/>
  <c r="F51" i="1"/>
  <c r="F33" i="1"/>
  <c r="E51" i="1"/>
  <c r="E14" i="1"/>
  <c r="G29" i="1"/>
  <c r="I48" i="1"/>
  <c r="E82" i="1"/>
  <c r="F19" i="1"/>
  <c r="F27" i="1"/>
  <c r="C27" i="1"/>
  <c r="G18" i="1"/>
  <c r="I28" i="1"/>
  <c r="C15" i="1"/>
  <c r="E11" i="1"/>
  <c r="G49" i="1"/>
  <c r="E44" i="1"/>
  <c r="E73" i="1"/>
  <c r="G62" i="1"/>
  <c r="C77" i="1"/>
  <c r="C51" i="1"/>
  <c r="C65" i="1"/>
  <c r="C71" i="1"/>
  <c r="E38" i="1"/>
  <c r="G61" i="1"/>
  <c r="E60" i="1"/>
  <c r="G59" i="1"/>
  <c r="E65" i="1"/>
  <c r="E58" i="1"/>
  <c r="F61" i="1"/>
  <c r="E61" i="1"/>
  <c r="E57" i="1"/>
  <c r="C40" i="1"/>
  <c r="C56" i="1"/>
  <c r="F62" i="1"/>
  <c r="F32" i="1"/>
  <c r="F26" i="1"/>
  <c r="C49" i="1"/>
  <c r="E81" i="1"/>
  <c r="C32" i="1"/>
  <c r="G68" i="1"/>
  <c r="E22" i="1"/>
  <c r="F82" i="1"/>
  <c r="G76" i="1"/>
  <c r="C13" i="1"/>
  <c r="E30" i="1"/>
  <c r="I12" i="1"/>
  <c r="G34" i="1"/>
  <c r="C45" i="1"/>
  <c r="I20" i="1"/>
  <c r="G45" i="1"/>
  <c r="I11" i="1"/>
  <c r="E34" i="1"/>
  <c r="C70" i="1"/>
  <c r="F77" i="1"/>
  <c r="C73" i="1"/>
  <c r="G24" i="1"/>
  <c r="C62" i="1"/>
  <c r="F28" i="1"/>
  <c r="C57" i="1"/>
  <c r="C60" i="1"/>
  <c r="G57" i="1"/>
  <c r="G37" i="1"/>
  <c r="F39" i="1"/>
  <c r="G21" i="1"/>
  <c r="G73" i="1"/>
  <c r="G43" i="1"/>
  <c r="I18" i="1"/>
  <c r="E28" i="1"/>
  <c r="I21" i="1"/>
  <c r="E17" i="1"/>
  <c r="F18" i="1"/>
  <c r="E29" i="1"/>
  <c r="C19" i="1"/>
  <c r="G12" i="1"/>
  <c r="G50" i="1"/>
  <c r="F22" i="1"/>
  <c r="F44" i="1"/>
  <c r="E32" i="1"/>
  <c r="F24" i="1"/>
  <c r="E77" i="1"/>
  <c r="F25" i="1"/>
  <c r="G32" i="1"/>
  <c r="G14" i="1"/>
  <c r="C14" i="1"/>
  <c r="C18" i="1"/>
  <c r="F49" i="1"/>
  <c r="I19" i="1"/>
  <c r="G23" i="1"/>
  <c r="C21" i="1"/>
  <c r="E68" i="1"/>
  <c r="E13" i="1"/>
  <c r="G17" i="1"/>
  <c r="F79" i="1"/>
  <c r="E72" i="1"/>
  <c r="I30" i="1"/>
  <c r="I23" i="1"/>
  <c r="F71" i="1"/>
  <c r="F60" i="1"/>
  <c r="G78" i="1"/>
  <c r="F78" i="1"/>
  <c r="I32" i="1"/>
  <c r="G15" i="1"/>
  <c r="E48" i="1"/>
  <c r="E27" i="1"/>
  <c r="F29" i="1"/>
  <c r="F80" i="1"/>
  <c r="E23" i="1"/>
  <c r="C74" i="1"/>
  <c r="C23" i="1"/>
  <c r="I15" i="1"/>
  <c r="C44" i="1"/>
  <c r="C68" i="1"/>
  <c r="G79" i="1"/>
  <c r="E31" i="1"/>
  <c r="C72" i="1"/>
  <c r="F72" i="1"/>
  <c r="I33" i="1"/>
  <c r="I13" i="1"/>
  <c r="C20" i="1"/>
  <c r="E78" i="1"/>
  <c r="G28" i="1"/>
  <c r="C11" i="1"/>
  <c r="C82" i="1"/>
  <c r="E12" i="1"/>
  <c r="F76" i="1"/>
  <c r="G77" i="1"/>
  <c r="E24" i="1"/>
  <c r="G44" i="1"/>
  <c r="F34" i="1"/>
  <c r="G11" i="1"/>
  <c r="F15" i="1"/>
  <c r="I43" i="1"/>
  <c r="G25" i="1"/>
  <c r="E15" i="1"/>
  <c r="G33" i="1"/>
  <c r="E26" i="1"/>
  <c r="C58" i="1"/>
  <c r="E39" i="1"/>
  <c r="F70" i="1"/>
  <c r="F13" i="1"/>
  <c r="G40" i="1"/>
  <c r="G56" i="1"/>
  <c r="C61" i="1"/>
  <c r="G64" i="1"/>
  <c r="I37" i="1"/>
  <c r="F57" i="1"/>
  <c r="F40" i="1"/>
  <c r="C63" i="1"/>
  <c r="G58" i="1"/>
  <c r="F58" i="1"/>
  <c r="C37" i="1"/>
  <c r="G31" i="1"/>
  <c r="I25" i="1"/>
  <c r="E45" i="1"/>
  <c r="C78" i="1"/>
  <c r="G69" i="1"/>
  <c r="F74" i="1"/>
  <c r="F43" i="1"/>
  <c r="C30" i="1"/>
  <c r="G38" i="1"/>
  <c r="F45" i="1"/>
  <c r="F16" i="1"/>
  <c r="E19" i="1"/>
  <c r="C50" i="1"/>
  <c r="E25" i="1"/>
  <c r="F11" i="1"/>
  <c r="C79" i="1"/>
  <c r="C80" i="1"/>
  <c r="C28" i="1"/>
  <c r="F31" i="1"/>
  <c r="C64" i="1"/>
  <c r="G26" i="1"/>
  <c r="C69" i="1"/>
  <c r="G16" i="1"/>
  <c r="C26" i="1"/>
  <c r="C43" i="1"/>
  <c r="F17" i="1"/>
  <c r="G82" i="1"/>
  <c r="C16" i="1"/>
  <c r="C33" i="1"/>
  <c r="I31" i="1"/>
  <c r="F37" i="1"/>
  <c r="I56" i="1"/>
  <c r="F56" i="1"/>
  <c r="E64" i="1"/>
  <c r="F59" i="1"/>
  <c r="F64" i="1"/>
  <c r="G39" i="1"/>
  <c r="G13" i="1"/>
  <c r="E69" i="1"/>
  <c r="F21" i="1"/>
  <c r="C48" i="1"/>
  <c r="F75" i="1"/>
  <c r="G19" i="1"/>
  <c r="E49" i="1"/>
  <c r="E76" i="1"/>
  <c r="G51" i="1"/>
  <c r="I17" i="1"/>
  <c r="I26" i="1"/>
  <c r="E74" i="1"/>
  <c r="I14" i="1"/>
  <c r="F48" i="1"/>
  <c r="C76" i="1"/>
  <c r="F68" i="1"/>
  <c r="C29" i="1"/>
  <c r="G63" i="1"/>
  <c r="E71" i="1"/>
  <c r="E20" i="1"/>
  <c r="I24" i="1"/>
  <c r="E50" i="1"/>
  <c r="I22" i="1"/>
  <c r="F12" i="1"/>
  <c r="E70" i="1"/>
  <c r="G60" i="1"/>
  <c r="C39" i="1"/>
  <c r="E37" i="1"/>
  <c r="E56" i="1"/>
  <c r="G30" i="1"/>
  <c r="E59" i="1"/>
  <c r="E79" i="1"/>
  <c r="C31" i="1"/>
  <c r="E62" i="1"/>
  <c r="G72" i="1"/>
  <c r="E75" i="1"/>
  <c r="I27" i="1"/>
  <c r="F63" i="1"/>
  <c r="F38" i="1"/>
  <c r="F65" i="1"/>
  <c r="C24" i="1"/>
  <c r="G75" i="1"/>
  <c r="E40" i="1"/>
  <c r="E63" i="1"/>
  <c r="C22" i="1"/>
  <c r="G65" i="1"/>
</calcChain>
</file>

<file path=xl/sharedStrings.xml><?xml version="1.0" encoding="utf-8"?>
<sst xmlns="http://schemas.openxmlformats.org/spreadsheetml/2006/main" count="3055" uniqueCount="197">
  <si>
    <t>SEN Provision</t>
  </si>
  <si>
    <t>Gypsy / Roma</t>
  </si>
  <si>
    <t xml:space="preserve">   Gypsy / Roma</t>
  </si>
  <si>
    <t>Any Other White Background</t>
  </si>
  <si>
    <t>Any Other Mixed Background</t>
  </si>
  <si>
    <t>Any Other Asian Background</t>
  </si>
  <si>
    <t>Any Other Black Background</t>
  </si>
  <si>
    <t>.  = Not applicable.</t>
  </si>
  <si>
    <t>School Action</t>
  </si>
  <si>
    <t>School Action +</t>
  </si>
  <si>
    <t>Table 1</t>
  </si>
  <si>
    <t xml:space="preserve"> </t>
  </si>
  <si>
    <t>M</t>
  </si>
  <si>
    <t>Count</t>
  </si>
  <si>
    <t>ETHG_MAJ</t>
  </si>
  <si>
    <t>Other</t>
  </si>
  <si>
    <t>Traveller Of Irish Heritage</t>
  </si>
  <si>
    <t>EAL</t>
  </si>
  <si>
    <t>SEN</t>
  </si>
  <si>
    <t>.</t>
  </si>
  <si>
    <r>
      <t>This is a working sheet which supports the published tables but is not part of the main publication.  Please contact the SFR author for advice before using any figures from here</t>
    </r>
    <r>
      <rPr>
        <b/>
        <sz val="12"/>
        <color indexed="10"/>
        <rFont val="Arial"/>
        <family val="2"/>
      </rPr>
      <t xml:space="preserve"> </t>
    </r>
  </si>
  <si>
    <t>x</t>
  </si>
  <si>
    <t xml:space="preserve">2.  Only includes pupils with a valid result for every achievement scale. </t>
  </si>
  <si>
    <t>Boys</t>
  </si>
  <si>
    <t>Girls</t>
  </si>
  <si>
    <t>All</t>
  </si>
  <si>
    <t>Please select criteria below:</t>
  </si>
  <si>
    <t>Gender:</t>
  </si>
  <si>
    <t>Year:</t>
  </si>
  <si>
    <t>Ethnicity</t>
  </si>
  <si>
    <t>White</t>
  </si>
  <si>
    <t xml:space="preserve">   Irish</t>
  </si>
  <si>
    <t>Mixed</t>
  </si>
  <si>
    <t>Asian</t>
  </si>
  <si>
    <t xml:space="preserve">   Indian</t>
  </si>
  <si>
    <t xml:space="preserve">   Pakistani</t>
  </si>
  <si>
    <t xml:space="preserve">   Bangladeshi</t>
  </si>
  <si>
    <t>Black</t>
  </si>
  <si>
    <t>Chinese</t>
  </si>
  <si>
    <t>Any Other Ethnic Group</t>
  </si>
  <si>
    <t>All pupils</t>
  </si>
  <si>
    <t>First Language</t>
  </si>
  <si>
    <t>Free School Meals (FSM)</t>
  </si>
  <si>
    <t>FSM</t>
  </si>
  <si>
    <t>No identified SEN</t>
  </si>
  <si>
    <t>All SEN pupils</t>
  </si>
  <si>
    <t>SEN without a statement</t>
  </si>
  <si>
    <t>SEN with a statement</t>
  </si>
  <si>
    <t>Source: National Pupil Database</t>
  </si>
  <si>
    <t>Total</t>
  </si>
  <si>
    <t>White British</t>
  </si>
  <si>
    <t>Irish</t>
  </si>
  <si>
    <t>White and Black Caribbean</t>
  </si>
  <si>
    <t>White and Black African</t>
  </si>
  <si>
    <t>White and Asian</t>
  </si>
  <si>
    <t>Indian</t>
  </si>
  <si>
    <t>Pakistani</t>
  </si>
  <si>
    <t>Bangladeshi</t>
  </si>
  <si>
    <t>F</t>
  </si>
  <si>
    <t>Percentage achieving</t>
  </si>
  <si>
    <t>Unclassified8</t>
  </si>
  <si>
    <r>
      <t>English</t>
    </r>
    <r>
      <rPr>
        <vertAlign val="superscript"/>
        <sz val="8"/>
        <rFont val="Arial"/>
        <family val="2"/>
      </rPr>
      <t>9</t>
    </r>
  </si>
  <si>
    <r>
      <t>Month of birth</t>
    </r>
    <r>
      <rPr>
        <b/>
        <vertAlign val="superscript"/>
        <sz val="8"/>
        <rFont val="Arial"/>
        <family val="2"/>
      </rPr>
      <t>12</t>
    </r>
  </si>
  <si>
    <t>1.  Figures based on final data.</t>
  </si>
  <si>
    <t>12. Autumn born = September, October, November or December.  Spring born = January, February, March or April.  Summer born = May, June, July or August.</t>
  </si>
  <si>
    <t>5.  A pupil achieving at least the expected level in the ELGs within the three prime areas of learning and within literacy and numeracy is classed as having "a good level of development".</t>
  </si>
  <si>
    <t xml:space="preserve">   white British</t>
  </si>
  <si>
    <t xml:space="preserve">   traveller of Irish heritage</t>
  </si>
  <si>
    <t xml:space="preserve">   any other white background</t>
  </si>
  <si>
    <t xml:space="preserve">   white and black Caribbean</t>
  </si>
  <si>
    <t xml:space="preserve">   white and black African</t>
  </si>
  <si>
    <t xml:space="preserve">   white and Asian</t>
  </si>
  <si>
    <t xml:space="preserve">   any other mixed background</t>
  </si>
  <si>
    <t xml:space="preserve">   any other Asian background</t>
  </si>
  <si>
    <t xml:space="preserve">   black Caribbean</t>
  </si>
  <si>
    <t xml:space="preserve">   black African</t>
  </si>
  <si>
    <t xml:space="preserve">   any other black background</t>
  </si>
  <si>
    <t>any other ethnic group</t>
  </si>
  <si>
    <r>
      <t>unclassified</t>
    </r>
    <r>
      <rPr>
        <vertAlign val="superscript"/>
        <sz val="8"/>
        <rFont val="Arial"/>
        <family val="2"/>
      </rPr>
      <t>8</t>
    </r>
  </si>
  <si>
    <r>
      <t>other than English</t>
    </r>
    <r>
      <rPr>
        <vertAlign val="superscript"/>
        <sz val="8"/>
        <rFont val="Arial"/>
        <family val="2"/>
      </rPr>
      <t>10</t>
    </r>
  </si>
  <si>
    <r>
      <t>all other Pupils</t>
    </r>
    <r>
      <rPr>
        <vertAlign val="superscript"/>
        <sz val="8"/>
        <rFont val="Arial"/>
        <family val="2"/>
      </rPr>
      <t>11</t>
    </r>
  </si>
  <si>
    <t>summer born</t>
  </si>
  <si>
    <t>spring born</t>
  </si>
  <si>
    <t>autumn born</t>
  </si>
  <si>
    <r>
      <t>unclassified</t>
    </r>
    <r>
      <rPr>
        <vertAlign val="superscript"/>
        <sz val="8"/>
        <rFont val="Arial"/>
        <family val="2"/>
      </rPr>
      <t>13</t>
    </r>
  </si>
  <si>
    <t>Table 1: Achievement in early years foundation stage profile (EYFSP) teacher assessments by pupil characteristics</t>
  </si>
  <si>
    <t>6. Average point score for each characteristic grouping.  This is a supporting measure taking into account performance across all 17 ELGs, 1 point for emerging, 2 for expected and 3 for exceeding.  The sum is then taken for all pupils with that characteristic and the mean given.</t>
  </si>
  <si>
    <t>At_least_expected</t>
  </si>
  <si>
    <t>FSP_GLD</t>
  </si>
  <si>
    <t>Total_score</t>
  </si>
  <si>
    <t>Attainment Gap</t>
  </si>
  <si>
    <t>FSP_GENDER</t>
  </si>
  <si>
    <t>Mean</t>
  </si>
  <si>
    <t>ETHNICGROUP_SPR13</t>
  </si>
  <si>
    <t>black African</t>
  </si>
  <si>
    <t>black Caribbean</t>
  </si>
  <si>
    <t>English9</t>
  </si>
  <si>
    <t>Other than English10</t>
  </si>
  <si>
    <t>fsm_allother</t>
  </si>
  <si>
    <t>All other pupils11</t>
  </si>
  <si>
    <t>SeasonOfBirth</t>
  </si>
  <si>
    <t>Unclassified13</t>
  </si>
  <si>
    <r>
      <t>7. The good level of development attainment gap is calculated from unrounded percentages. The gaps are calculated as follows: ethnic group minus 'all pupils', 'English' minus 'other than English', 'all other pupils</t>
    </r>
    <r>
      <rPr>
        <vertAlign val="superscript"/>
        <sz val="8"/>
        <rFont val="Arial"/>
        <family val="2"/>
      </rPr>
      <t>11</t>
    </r>
    <r>
      <rPr>
        <sz val="8"/>
        <rFont val="Arial"/>
        <family val="2"/>
      </rPr>
      <t>' minus 'FSM', 'autumn born' minus 'summer born', 'no identified SEN' minus 'all SEN pupils'.</t>
    </r>
  </si>
  <si>
    <r>
      <t>SEN Primary Need</t>
    </r>
    <r>
      <rPr>
        <b/>
        <vertAlign val="superscript"/>
        <sz val="8"/>
        <rFont val="Arial"/>
        <family val="2"/>
      </rPr>
      <t>12</t>
    </r>
  </si>
  <si>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</si>
  <si>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</si>
  <si>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</si>
  <si>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</si>
  <si>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</si>
  <si>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</si>
  <si>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</si>
  <si>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</si>
  <si>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Multi-Sensory Impairment</t>
  </si>
  <si>
    <t>Physical Disability</t>
  </si>
  <si>
    <t>Autistic Spectrum Disorder</t>
  </si>
  <si>
    <t>Other Difficulty/Disability</t>
  </si>
  <si>
    <t>Unclassified</t>
  </si>
  <si>
    <t>Missing</t>
  </si>
  <si>
    <t>Note- row order differs to 2013</t>
  </si>
  <si>
    <t>10. Includes 'Not known but believed to be other than English'.</t>
  </si>
  <si>
    <t>8. Includes pupils for whom ethnicity or first language was not obtained, was refused or could not be determined.</t>
  </si>
  <si>
    <t>9. Includes 'Not known but believed to be English'.</t>
  </si>
  <si>
    <t>11. Includes pupils not eligible for free school meals and for whom free school meal eligibility was unclassified or could not be determined.</t>
  </si>
  <si>
    <t xml:space="preserve">13. Includes pupils for whom SEN provision could not be determined. </t>
  </si>
  <si>
    <r>
      <t>All SEN primary need pupils</t>
    </r>
    <r>
      <rPr>
        <b/>
        <vertAlign val="superscript"/>
        <sz val="8"/>
        <rFont val="Arial"/>
        <family val="2"/>
      </rPr>
      <t>14</t>
    </r>
  </si>
  <si>
    <t>All SEN primary need pupils14</t>
  </si>
  <si>
    <r>
      <t>Coverage: England</t>
    </r>
    <r>
      <rPr>
        <vertAlign val="superscript"/>
        <sz val="10"/>
        <rFont val="Arial"/>
        <family val="2"/>
      </rPr>
      <t>2,3</t>
    </r>
  </si>
  <si>
    <t>Special educational needs (SEN)</t>
  </si>
  <si>
    <t>school action</t>
  </si>
  <si>
    <t>school action +</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</si>
  <si>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</si>
  <si>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</si>
  <si>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</si>
  <si>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</si>
  <si>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</si>
  <si>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</si>
  <si>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</si>
  <si>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</si>
  <si>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Multi-sensory impairment</t>
  </si>
  <si>
    <t>Physical disability</t>
  </si>
  <si>
    <t>Autistic spectrum disorder</t>
  </si>
  <si>
    <t>Other difficulty/disability</t>
  </si>
  <si>
    <t>SEN primary need</t>
  </si>
  <si>
    <t>14. Includes pupils at school action plus and those pupils with a statement of SEN. It does not include pupils at school action.</t>
  </si>
  <si>
    <t>Website:</t>
  </si>
  <si>
    <t>Statistics: early years foundation stage profile</t>
  </si>
  <si>
    <t>Contact details</t>
  </si>
  <si>
    <t>Name:</t>
  </si>
  <si>
    <t>Chris Noble</t>
  </si>
  <si>
    <t>Telephone:</t>
  </si>
  <si>
    <t>01325 340688</t>
  </si>
  <si>
    <t>Email:</t>
  </si>
  <si>
    <t>National</t>
  </si>
  <si>
    <t>Gender</t>
  </si>
  <si>
    <t>IDACI deprivation</t>
  </si>
  <si>
    <t>R</t>
  </si>
  <si>
    <t>Term of Birth</t>
  </si>
  <si>
    <t>SEN Primary Type of Need</t>
  </si>
  <si>
    <t>SEN provision</t>
  </si>
  <si>
    <t>Pupil Residency</t>
  </si>
  <si>
    <t>..</t>
  </si>
  <si>
    <t>SEN Support</t>
  </si>
  <si>
    <t>PRIMARY_NEED</t>
  </si>
  <si>
    <t>Social, Emotional and Mental Health</t>
  </si>
  <si>
    <t>SEN support but no specialist assessment</t>
  </si>
  <si>
    <t>All_PRIMARY_NEED</t>
  </si>
  <si>
    <t>Speech language and communication difficulty</t>
  </si>
  <si>
    <t>SEN Support but no specialist assessment</t>
  </si>
  <si>
    <t>SEN with a statement or EHC plan</t>
  </si>
  <si>
    <t>x = Figures not shown in order to protect confidentiality. See the disclosure control section of the technical document for information on data suppression.</t>
  </si>
  <si>
    <t>For 2015,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 https://www.gov.uk/government/publications/send-code-of-practice-0-to-25</t>
  </si>
  <si>
    <t>_</t>
  </si>
  <si>
    <t>EarlyYears.STATISTICS@education.gsi.gov.uk</t>
  </si>
  <si>
    <t>EYFSP teacher assessments by pupil characteristics</t>
  </si>
  <si>
    <t>Education, health and care plan</t>
  </si>
  <si>
    <t>Speech Language and Communication Difficulty</t>
  </si>
  <si>
    <t>rounded versus actuals</t>
  </si>
  <si>
    <t>Behaviour, Emotional and Social Difficulty</t>
  </si>
  <si>
    <t>X</t>
  </si>
  <si>
    <t>Local Authority (based on school location)</t>
  </si>
  <si>
    <t>Table</t>
  </si>
  <si>
    <t>Description</t>
  </si>
  <si>
    <t>4.  Achieved at least the expected standard in all areas of learning (proportion achieving ‘expected’ or ‘exceeded’ in all 17 Early learning goals(ELGs)).</t>
  </si>
  <si>
    <t>..  = Not available.</t>
  </si>
  <si>
    <t>Notes:</t>
  </si>
  <si>
    <r>
      <t>Number of 
eligible pupils</t>
    </r>
    <r>
      <rPr>
        <b/>
        <vertAlign val="superscript"/>
        <sz val="8"/>
        <rFont val="Arial"/>
        <family val="2"/>
      </rPr>
      <t>2</t>
    </r>
  </si>
  <si>
    <r>
      <t>At least the expected standard in all ELGs</t>
    </r>
    <r>
      <rPr>
        <b/>
        <vertAlign val="superscript"/>
        <sz val="8"/>
        <rFont val="Arial"/>
        <family val="2"/>
      </rPr>
      <t>4</t>
    </r>
  </si>
  <si>
    <r>
      <t>A good level of development</t>
    </r>
    <r>
      <rPr>
        <b/>
        <vertAlign val="superscript"/>
        <sz val="8"/>
        <rFont val="Arial"/>
        <family val="2"/>
      </rPr>
      <t>5</t>
    </r>
  </si>
  <si>
    <r>
      <t>Average point score</t>
    </r>
    <r>
      <rPr>
        <b/>
        <vertAlign val="superscript"/>
        <sz val="8"/>
        <rFont val="Arial"/>
        <family val="2"/>
      </rPr>
      <t>6</t>
    </r>
  </si>
  <si>
    <r>
      <t>Good level of development attainment gap</t>
    </r>
    <r>
      <rPr>
        <b/>
        <vertAlign val="superscript"/>
        <sz val="8"/>
        <rFont val="Arial"/>
        <family val="2"/>
      </rPr>
      <t>7</t>
    </r>
  </si>
  <si>
    <t>Since 2013 Universal Credit has been rolling out nationwide and may have affected the make-up of the Free School Meals cohort in some local areas. Please refer to the technical document.</t>
  </si>
  <si>
    <t>3. All English providers of state-funded early years education (including academies and free schools), private, voluntary and independent (PVI) sectors are within the scope of the EYFSP data collection.  Data for any children in the PVI sector no longer in receipt of funding who were included in the return submitted by the LA to DfE will not be included in the figures.  See accompanying publication documents for further information.</t>
  </si>
  <si>
    <t xml:space="preserve">Please note the table contains drop down menus. </t>
  </si>
  <si>
    <t xml:space="preserve">This is a working sheet which supports the published tables but is not part of the main publication.  Please contact the SFR author for advice before using any figures from here </t>
  </si>
  <si>
    <t>actuals</t>
  </si>
  <si>
    <r>
      <t>Years: 2013 - 2019</t>
    </r>
    <r>
      <rPr>
        <vertAlign val="superscript"/>
        <sz val="10"/>
        <rFont val="Arial"/>
        <family val="2"/>
      </rPr>
      <t>1</t>
    </r>
  </si>
  <si>
    <t>Early years foundation stage profile (EYFSP) results by pupil characteristics: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</si>
</sst>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0.0"/>
  </numFmts>
  <fonts count="34" x14ac:knownFonts="1">
    <font>
      <sz val="10"/>
      <name val="Arial"/>
    </font>
    <font>
      <b/>
      <sz val="10"/>
      <name val="Arial"/>
      <family val="2"/>
    </font>
    <font>
      <sz val="8"/>
      <name val="Arial"/>
      <family val="2"/>
    </font>
    <font>
      <b/>
      <sz val="8"/>
      <name val="Arial"/>
      <family val="2"/>
    </font>
    <font>
      <b/>
      <vertAlign val="superscript"/>
      <sz val="8"/>
      <name val="Arial"/>
      <family val="2"/>
    </font>
    <font>
      <sz val="8"/>
      <name val="Arial"/>
      <family val="2"/>
    </font>
    <font>
      <vertAlign val="superscript"/>
      <sz val="8"/>
      <name val="Arial"/>
      <family val="2"/>
    </font>
    <font>
      <i/>
      <sz val="8"/>
      <name val="Arial"/>
      <family val="2"/>
    </font>
    <font>
      <sz val="10"/>
      <name val="Arial"/>
      <family val="2"/>
    </font>
    <font>
      <u/>
      <sz val="10"/>
      <color indexed="12"/>
      <name val="Arial"/>
      <family val="2"/>
    </font>
    <font>
      <vertAlign val="superscript"/>
      <sz val="10"/>
      <name val="Arial"/>
      <family val="2"/>
    </font>
    <font>
      <sz val="10"/>
      <color indexed="21"/>
      <name val="Arial"/>
      <family val="2"/>
    </font>
    <font>
      <sz val="8"/>
      <color indexed="21"/>
      <name val="Arial"/>
      <family val="2"/>
    </font>
    <font>
      <b/>
      <sz val="8"/>
      <color indexed="21"/>
      <name val="Arial"/>
      <family val="2"/>
    </font>
    <font>
      <b/>
      <sz val="9"/>
      <name val="Arial"/>
      <family val="2"/>
    </font>
    <font>
      <sz val="9"/>
      <name val="Arial"/>
      <family val="2"/>
    </font>
    <font>
      <sz val="7"/>
      <name val="Arial"/>
      <family val="2"/>
    </font>
    <font>
      <b/>
      <sz val="12"/>
      <color indexed="10"/>
      <name val="Arial"/>
      <family val="2"/>
    </font>
    <font>
      <b/>
      <i/>
      <sz val="12"/>
      <color indexed="10"/>
      <name val="Arial"/>
      <family val="2"/>
    </font>
    <font>
      <vertAlign val="superscript"/>
      <sz val="12"/>
      <color indexed="21"/>
      <name val="Arial"/>
      <family val="2"/>
    </font>
    <font>
      <u/>
      <sz val="11"/>
      <color indexed="12"/>
      <name val="Arial"/>
      <family val="2"/>
    </font>
    <font>
      <sz val="11"/>
      <name val="Arial"/>
      <family val="2"/>
    </font>
    <font>
      <b/>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color theme="1"/>
      <name val="Wingdings 2"/>
      <family val="1"/>
      <charset val="2"/>
    </font>
    <font>
      <b/>
      <sz val="10"/>
      <color rgb="FFFF0000"/>
      <name val="Arial"/>
      <family val="2"/>
    </font>
    <font>
      <b/>
      <sz val="18"/>
      <color theme="1"/>
      <name val="Arial"/>
      <family val="2"/>
    </font>
    <font>
      <b/>
      <sz val="11"/>
      <color theme="1"/>
      <name val="Arial"/>
      <family val="2"/>
    </font>
    <font>
      <b/>
      <sz val="24"/>
      <color theme="1"/>
      <name val="Arial"/>
      <family val="2"/>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CCECFF"/>
        <bgColor indexed="64"/>
      </patternFill>
    </fill>
    <fill>
      <patternFill patternType="solid">
        <fgColor rgb="FFCCFFCC"/>
        <bgColor indexed="64"/>
      </patternFill>
    </fill>
  </fills>
  <borders count="14">
    <border>
      <left/>
      <right/>
      <top/>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8">
    <xf numFmtId="0" fontId="0" fillId="0" borderId="0"/>
    <xf numFmtId="43" fontId="8" fillId="0" borderId="0" applyFont="0" applyFill="0" applyBorder="0" applyAlignment="0" applyProtection="0"/>
    <xf numFmtId="43" fontId="23"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alignment vertical="top"/>
      <protection locked="0"/>
    </xf>
    <xf numFmtId="0" fontId="24" fillId="0" borderId="0" applyNumberFormat="0" applyFill="0" applyBorder="0" applyAlignment="0" applyProtection="0"/>
    <xf numFmtId="0" fontId="8" fillId="0" borderId="0"/>
    <xf numFmtId="0" fontId="23" fillId="0" borderId="0"/>
  </cellStyleXfs>
  <cellXfs count="177">
    <xf numFmtId="0" fontId="0" fillId="0" borderId="0" xfId="0"/>
    <xf numFmtId="3" fontId="1" fillId="2" borderId="0" xfId="0" applyNumberFormat="1" applyFont="1" applyFill="1" applyBorder="1" applyAlignment="1"/>
    <xf numFmtId="3" fontId="3" fillId="2" borderId="0" xfId="0" applyNumberFormat="1" applyFont="1" applyFill="1" applyBorder="1"/>
    <xf numFmtId="3" fontId="2" fillId="2" borderId="0" xfId="0" applyNumberFormat="1" applyFont="1" applyFill="1" applyBorder="1"/>
    <xf numFmtId="3" fontId="3" fillId="2" borderId="0" xfId="0" applyNumberFormat="1" applyFont="1" applyFill="1" applyBorder="1" applyProtection="1">
      <protection locked="0" hidden="1"/>
    </xf>
    <xf numFmtId="3" fontId="3" fillId="2" borderId="0" xfId="0" applyNumberFormat="1" applyFont="1" applyFill="1" applyBorder="1" applyAlignment="1" applyProtection="1">
      <alignment horizontal="right"/>
      <protection hidden="1"/>
    </xf>
    <xf numFmtId="3" fontId="2" fillId="2" borderId="0" xfId="0" applyNumberFormat="1" applyFont="1" applyFill="1" applyBorder="1" applyProtection="1">
      <protection locked="0" hidden="1"/>
    </xf>
    <xf numFmtId="3" fontId="2"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locked="0" hidden="1"/>
    </xf>
    <xf numFmtId="3" fontId="3" fillId="2" borderId="0" xfId="0" applyNumberFormat="1" applyFont="1" applyFill="1" applyBorder="1" applyAlignment="1" applyProtection="1">
      <protection locked="0" hidden="1"/>
    </xf>
    <xf numFmtId="3" fontId="3" fillId="2" borderId="2" xfId="0" applyNumberFormat="1" applyFont="1" applyFill="1" applyBorder="1" applyProtection="1">
      <protection locked="0" hidden="1"/>
    </xf>
    <xf numFmtId="3" fontId="2" fillId="2" borderId="0" xfId="0" applyNumberFormat="1" applyFont="1" applyFill="1" applyBorder="1" applyAlignment="1">
      <alignment horizontal="right"/>
    </xf>
    <xf numFmtId="0" fontId="7" fillId="2" borderId="0" xfId="0" applyFont="1" applyFill="1" applyAlignment="1">
      <alignment horizontal="right"/>
    </xf>
    <xf numFmtId="3" fontId="2" fillId="2" borderId="0" xfId="0" applyNumberFormat="1" applyFont="1" applyFill="1" applyAlignment="1"/>
    <xf numFmtId="3" fontId="2" fillId="2" borderId="0" xfId="0" applyNumberFormat="1" applyFont="1" applyFill="1"/>
    <xf numFmtId="3" fontId="2" fillId="2" borderId="0" xfId="0" applyNumberFormat="1" applyFont="1" applyFill="1" applyAlignment="1">
      <alignment horizontal="left" wrapText="1"/>
    </xf>
    <xf numFmtId="0" fontId="2" fillId="2" borderId="0" xfId="0" applyFont="1" applyFill="1" applyAlignment="1"/>
    <xf numFmtId="0" fontId="8" fillId="2" borderId="0" xfId="0" applyFont="1" applyFill="1"/>
    <xf numFmtId="3" fontId="3" fillId="2" borderId="0" xfId="0" applyNumberFormat="1" applyFont="1" applyFill="1"/>
    <xf numFmtId="0" fontId="2" fillId="2" borderId="0" xfId="0" applyFont="1" applyFill="1" applyBorder="1"/>
    <xf numFmtId="0" fontId="2" fillId="2" borderId="0" xfId="0" applyFont="1" applyFill="1"/>
    <xf numFmtId="0" fontId="3" fillId="2" borderId="0" xfId="0" applyFont="1" applyFill="1"/>
    <xf numFmtId="3" fontId="2" fillId="2" borderId="0" xfId="0" applyNumberFormat="1" applyFont="1" applyFill="1" applyProtection="1">
      <protection hidden="1"/>
    </xf>
    <xf numFmtId="3" fontId="2" fillId="2" borderId="0" xfId="0" applyNumberFormat="1" applyFont="1" applyFill="1" applyAlignment="1" applyProtection="1">
      <protection hidden="1"/>
    </xf>
    <xf numFmtId="0" fontId="2" fillId="2" borderId="0" xfId="0" applyFont="1" applyFill="1" applyBorder="1" applyProtection="1">
      <protection locked="0" hidden="1"/>
    </xf>
    <xf numFmtId="3" fontId="8" fillId="2" borderId="0" xfId="0" applyNumberFormat="1" applyFont="1" applyFill="1" applyBorder="1" applyAlignment="1"/>
    <xf numFmtId="0" fontId="2" fillId="2" borderId="0" xfId="0" applyFont="1" applyFill="1" applyBorder="1" applyAlignment="1">
      <alignment horizontal="left"/>
    </xf>
    <xf numFmtId="0" fontId="2" fillId="2" borderId="0" xfId="0" applyFont="1" applyFill="1" applyBorder="1" applyAlignment="1" applyProtection="1">
      <protection locked="0" hidden="1"/>
    </xf>
    <xf numFmtId="3" fontId="1" fillId="2" borderId="0" xfId="0" applyNumberFormat="1" applyFont="1" applyFill="1" applyBorder="1" applyAlignment="1">
      <alignment wrapText="1"/>
    </xf>
    <xf numFmtId="3" fontId="8" fillId="2" borderId="0" xfId="0" applyNumberFormat="1" applyFont="1" applyFill="1" applyBorder="1"/>
    <xf numFmtId="0" fontId="8" fillId="3" borderId="3" xfId="0" applyFont="1" applyFill="1" applyBorder="1"/>
    <xf numFmtId="0" fontId="8" fillId="3" borderId="4" xfId="0" applyFont="1" applyFill="1" applyBorder="1"/>
    <xf numFmtId="0" fontId="11" fillId="2" borderId="0" xfId="0" applyFont="1" applyFill="1"/>
    <xf numFmtId="0" fontId="12" fillId="2" borderId="0" xfId="0" applyFont="1" applyFill="1"/>
    <xf numFmtId="0" fontId="13" fillId="2" borderId="0" xfId="0" applyFont="1" applyFill="1"/>
    <xf numFmtId="3" fontId="3" fillId="2" borderId="2" xfId="0" applyNumberFormat="1" applyFont="1" applyFill="1" applyBorder="1" applyAlignment="1" applyProtection="1">
      <alignment horizontal="right"/>
      <protection hidden="1"/>
    </xf>
    <xf numFmtId="0" fontId="12" fillId="2" borderId="0" xfId="0" applyFont="1" applyFill="1" applyBorder="1"/>
    <xf numFmtId="3" fontId="2" fillId="2" borderId="0" xfId="0" applyNumberFormat="1" applyFont="1" applyFill="1" applyBorder="1" applyAlignment="1" applyProtection="1">
      <alignment horizontal="left" indent="1"/>
      <protection locked="0" hidden="1"/>
    </xf>
    <xf numFmtId="3" fontId="2" fillId="2" borderId="0" xfId="0" applyNumberFormat="1" applyFont="1" applyFill="1" applyBorder="1" applyAlignment="1" applyProtection="1">
      <alignment horizontal="left" indent="2"/>
      <protection locked="0" hidden="1"/>
    </xf>
    <xf numFmtId="0" fontId="1" fillId="2" borderId="0" xfId="0" applyFont="1" applyFill="1"/>
    <xf numFmtId="0" fontId="15" fillId="2" borderId="0" xfId="0" applyFont="1" applyFill="1"/>
    <xf numFmtId="3" fontId="16" fillId="2" borderId="0" xfId="0" applyNumberFormat="1" applyFont="1" applyFill="1" applyBorder="1" applyAlignment="1">
      <alignment horizontal="right"/>
    </xf>
    <xf numFmtId="0" fontId="1" fillId="2" borderId="0" xfId="0" applyFont="1" applyFill="1" applyProtection="1">
      <protection hidden="1"/>
    </xf>
    <xf numFmtId="0" fontId="14" fillId="2" borderId="0" xfId="0" applyFont="1" applyFill="1" applyProtection="1">
      <protection hidden="1"/>
    </xf>
    <xf numFmtId="0" fontId="0" fillId="0" borderId="0" xfId="0" applyFill="1"/>
    <xf numFmtId="0" fontId="18" fillId="0" borderId="0" xfId="0" applyFont="1"/>
    <xf numFmtId="3" fontId="2" fillId="2" borderId="0" xfId="0" applyNumberFormat="1" applyFont="1" applyFill="1" applyBorder="1" applyAlignment="1" applyProtection="1">
      <alignment horizontal="center"/>
      <protection locked="0" hidden="1"/>
    </xf>
    <xf numFmtId="3" fontId="2" fillId="2" borderId="0" xfId="0" applyNumberFormat="1" applyFont="1" applyFill="1" applyBorder="1" applyAlignment="1" applyProtection="1">
      <alignment horizontal="center"/>
      <protection hidden="1"/>
    </xf>
    <xf numFmtId="3" fontId="3" fillId="2" borderId="0" xfId="6" applyNumberFormat="1" applyFont="1" applyFill="1" applyBorder="1" applyProtection="1">
      <protection hidden="1"/>
    </xf>
    <xf numFmtId="3" fontId="2" fillId="2" borderId="0" xfId="6" applyNumberFormat="1" applyFont="1" applyFill="1" applyBorder="1" applyProtection="1">
      <protection hidden="1"/>
    </xf>
    <xf numFmtId="0" fontId="26" fillId="0" borderId="0" xfId="0" applyFont="1"/>
    <xf numFmtId="0" fontId="0" fillId="6" borderId="0" xfId="0" applyFill="1"/>
    <xf numFmtId="0" fontId="0" fillId="7" borderId="0" xfId="0" applyFill="1"/>
    <xf numFmtId="0" fontId="0" fillId="8" borderId="0" xfId="0" applyFill="1"/>
    <xf numFmtId="165" fontId="0" fillId="6" borderId="0" xfId="0" applyNumberFormat="1" applyFill="1"/>
    <xf numFmtId="165" fontId="0" fillId="7" borderId="0" xfId="0" applyNumberFormat="1" applyFill="1"/>
    <xf numFmtId="165" fontId="0" fillId="8" borderId="0" xfId="0" applyNumberFormat="1" applyFill="1"/>
    <xf numFmtId="1" fontId="0" fillId="6" borderId="0" xfId="0" applyNumberFormat="1" applyFill="1"/>
    <xf numFmtId="1" fontId="0" fillId="7" borderId="0" xfId="0" applyNumberFormat="1" applyFill="1"/>
    <xf numFmtId="1" fontId="0" fillId="8" borderId="0" xfId="0" applyNumberFormat="1" applyFill="1"/>
    <xf numFmtId="164" fontId="3" fillId="2" borderId="0" xfId="0" applyNumberFormat="1" applyFont="1" applyFill="1" applyBorder="1" applyAlignment="1" applyProtection="1">
      <alignment horizontal="right"/>
      <protection hidden="1"/>
    </xf>
    <xf numFmtId="164" fontId="2" fillId="2" borderId="0" xfId="0" applyNumberFormat="1" applyFont="1" applyFill="1" applyBorder="1" applyAlignment="1" applyProtection="1">
      <alignment horizontal="right"/>
      <protection hidden="1"/>
    </xf>
    <xf numFmtId="164" fontId="2" fillId="2" borderId="0" xfId="0" applyNumberFormat="1" applyFont="1" applyFill="1" applyBorder="1" applyAlignment="1" applyProtection="1">
      <alignment horizontal="center"/>
      <protection locked="0" hidden="1"/>
    </xf>
    <xf numFmtId="164" fontId="2" fillId="2" borderId="0" xfId="0" applyNumberFormat="1" applyFont="1" applyFill="1" applyBorder="1" applyAlignment="1" applyProtection="1">
      <alignment horizontal="center"/>
      <protection hidden="1"/>
    </xf>
    <xf numFmtId="3" fontId="3" fillId="2" borderId="0" xfId="0" applyNumberFormat="1" applyFont="1" applyFill="1" applyBorder="1" applyAlignment="1" applyProtection="1">
      <alignment horizontal="center"/>
      <protection hidden="1"/>
    </xf>
    <xf numFmtId="3" fontId="2" fillId="2" borderId="0" xfId="6" applyNumberFormat="1" applyFont="1" applyFill="1" applyBorder="1" applyAlignment="1" applyProtection="1">
      <alignment horizontal="center"/>
      <protection hidden="1"/>
    </xf>
    <xf numFmtId="3" fontId="3" fillId="2" borderId="0" xfId="6" applyNumberFormat="1" applyFont="1" applyFill="1" applyBorder="1" applyAlignment="1" applyProtection="1">
      <alignment horizontal="center"/>
      <protection hidden="1"/>
    </xf>
    <xf numFmtId="3" fontId="3" fillId="2" borderId="0" xfId="6" applyNumberFormat="1" applyFont="1" applyFill="1" applyBorder="1" applyAlignment="1" applyProtection="1">
      <alignment horizontal="right"/>
      <protection hidden="1"/>
    </xf>
    <xf numFmtId="3" fontId="2" fillId="2" borderId="0" xfId="6" applyNumberFormat="1" applyFont="1" applyFill="1" applyBorder="1" applyAlignment="1" applyProtection="1">
      <alignment horizontal="right"/>
      <protection hidden="1"/>
    </xf>
    <xf numFmtId="44" fontId="2" fillId="2" borderId="0" xfId="3" applyFont="1" applyFill="1" applyAlignment="1"/>
    <xf numFmtId="0" fontId="19" fillId="2" borderId="0" xfId="0" applyFont="1" applyFill="1"/>
    <xf numFmtId="3" fontId="3" fillId="2" borderId="0" xfId="0" applyNumberFormat="1" applyFont="1" applyFill="1" applyBorder="1" applyAlignment="1" applyProtection="1">
      <alignment horizontal="left"/>
      <protection locked="0" hidden="1"/>
    </xf>
    <xf numFmtId="0" fontId="2" fillId="2" borderId="0" xfId="0" applyFont="1" applyFill="1" applyBorder="1" applyAlignment="1" applyProtection="1">
      <alignment horizontal="left" wrapText="1"/>
      <protection locked="0" hidden="1"/>
    </xf>
    <xf numFmtId="0" fontId="3" fillId="2" borderId="2" xfId="0" applyFont="1" applyFill="1" applyBorder="1" applyAlignment="1" applyProtection="1">
      <alignment horizontal="left" wrapText="1"/>
      <protection locked="0" hidden="1"/>
    </xf>
    <xf numFmtId="0" fontId="8" fillId="6" borderId="0" xfId="0" applyFont="1" applyFill="1" applyAlignment="1">
      <alignment horizontal="right"/>
    </xf>
    <xf numFmtId="0" fontId="0" fillId="7" borderId="0" xfId="0" applyFill="1" applyAlignment="1">
      <alignment horizontal="right"/>
    </xf>
    <xf numFmtId="0" fontId="0" fillId="8" borderId="0" xfId="0" applyFill="1" applyAlignment="1">
      <alignment horizontal="right"/>
    </xf>
    <xf numFmtId="0" fontId="0" fillId="6" borderId="0" xfId="0" applyFill="1" applyAlignment="1">
      <alignment horizontal="right"/>
    </xf>
    <xf numFmtId="0" fontId="0" fillId="0" borderId="0" xfId="0" applyFill="1" applyAlignment="1">
      <alignment horizontal="right"/>
    </xf>
    <xf numFmtId="0" fontId="8" fillId="0" borderId="0" xfId="0" applyFont="1"/>
    <xf numFmtId="0" fontId="0" fillId="6" borderId="0" xfId="0" applyFill="1" applyAlignment="1"/>
    <xf numFmtId="0" fontId="0" fillId="7" borderId="0" xfId="0" applyFill="1" applyAlignment="1"/>
    <xf numFmtId="0" fontId="0" fillId="8" borderId="0" xfId="0" applyFill="1" applyAlignment="1"/>
    <xf numFmtId="0" fontId="0" fillId="6" borderId="2" xfId="0" applyFill="1" applyBorder="1" applyAlignment="1"/>
    <xf numFmtId="0" fontId="0" fillId="7" borderId="2" xfId="0" applyFill="1" applyBorder="1" applyAlignment="1"/>
    <xf numFmtId="0" fontId="0" fillId="8" borderId="2" xfId="0" applyFill="1" applyBorder="1" applyAlignment="1"/>
    <xf numFmtId="0" fontId="0" fillId="0" borderId="0" xfId="0" applyAlignment="1">
      <alignment horizontal="right"/>
    </xf>
    <xf numFmtId="0" fontId="26" fillId="0" borderId="0" xfId="0" applyFont="1" applyAlignment="1">
      <alignment horizontal="right"/>
    </xf>
    <xf numFmtId="1" fontId="0" fillId="7" borderId="0" xfId="0" applyNumberFormat="1" applyFill="1" applyAlignment="1">
      <alignment horizontal="right"/>
    </xf>
    <xf numFmtId="1" fontId="0" fillId="8" borderId="0" xfId="0" applyNumberFormat="1" applyFill="1" applyAlignment="1">
      <alignment horizontal="right"/>
    </xf>
    <xf numFmtId="1" fontId="0" fillId="6" borderId="0" xfId="0" applyNumberFormat="1" applyFill="1" applyAlignment="1">
      <alignment horizontal="right"/>
    </xf>
    <xf numFmtId="1" fontId="0" fillId="6" borderId="0" xfId="0" applyNumberFormat="1" applyFill="1" applyAlignment="1">
      <alignment horizontal="right" vertical="center"/>
    </xf>
    <xf numFmtId="1" fontId="8" fillId="7" borderId="0" xfId="0" applyNumberFormat="1" applyFont="1" applyFill="1" applyAlignment="1">
      <alignment horizontal="right" vertical="center"/>
    </xf>
    <xf numFmtId="1" fontId="8" fillId="8" borderId="0" xfId="0" applyNumberFormat="1" applyFont="1" applyFill="1" applyAlignment="1">
      <alignment horizontal="right" vertical="center"/>
    </xf>
    <xf numFmtId="1" fontId="0" fillId="7" borderId="0" xfId="0" applyNumberFormat="1" applyFill="1" applyAlignment="1">
      <alignment horizontal="right" vertical="center"/>
    </xf>
    <xf numFmtId="1" fontId="0" fillId="8" borderId="0" xfId="0" applyNumberFormat="1" applyFill="1" applyAlignment="1">
      <alignment horizontal="right" vertical="center"/>
    </xf>
    <xf numFmtId="1" fontId="8" fillId="6" borderId="0" xfId="0" applyNumberFormat="1" applyFont="1" applyFill="1" applyAlignment="1">
      <alignment horizontal="right" vertical="center"/>
    </xf>
    <xf numFmtId="1" fontId="0" fillId="6" borderId="2" xfId="0" applyNumberFormat="1" applyFill="1" applyBorder="1" applyAlignment="1">
      <alignment horizontal="right"/>
    </xf>
    <xf numFmtId="1" fontId="0" fillId="7" borderId="2" xfId="0" applyNumberFormat="1" applyFill="1" applyBorder="1" applyAlignment="1">
      <alignment horizontal="right"/>
    </xf>
    <xf numFmtId="1" fontId="0" fillId="8" borderId="2" xfId="0" applyNumberFormat="1" applyFill="1" applyBorder="1" applyAlignment="1">
      <alignment horizontal="right"/>
    </xf>
    <xf numFmtId="0" fontId="0" fillId="6" borderId="2" xfId="0" applyFill="1" applyBorder="1" applyAlignment="1">
      <alignment horizontal="right"/>
    </xf>
    <xf numFmtId="0" fontId="0" fillId="7" borderId="2" xfId="0" applyFill="1" applyBorder="1" applyAlignment="1">
      <alignment horizontal="right"/>
    </xf>
    <xf numFmtId="0" fontId="0" fillId="8" borderId="2" xfId="0" applyFill="1" applyBorder="1" applyAlignment="1">
      <alignment horizontal="right"/>
    </xf>
    <xf numFmtId="164" fontId="3" fillId="2" borderId="2" xfId="0" applyNumberFormat="1" applyFont="1" applyFill="1" applyBorder="1" applyAlignment="1" applyProtection="1">
      <alignment horizontal="right"/>
      <protection hidden="1"/>
    </xf>
    <xf numFmtId="0" fontId="27" fillId="0" borderId="0" xfId="0" applyFont="1" applyAlignment="1">
      <alignment wrapText="1"/>
    </xf>
    <xf numFmtId="0" fontId="15" fillId="2" borderId="0" xfId="0" applyFont="1" applyFill="1" applyBorder="1"/>
    <xf numFmtId="0" fontId="28" fillId="0" borderId="8" xfId="0" applyFont="1" applyBorder="1" applyAlignment="1">
      <alignment horizontal="center" vertical="center"/>
    </xf>
    <xf numFmtId="0" fontId="14" fillId="2" borderId="8" xfId="0" applyFont="1" applyFill="1" applyBorder="1" applyProtection="1">
      <protection hidden="1"/>
    </xf>
    <xf numFmtId="0" fontId="0" fillId="0" borderId="0" xfId="0" applyAlignment="1">
      <alignment horizontal="right" vertical="center"/>
    </xf>
    <xf numFmtId="0" fontId="27" fillId="0" borderId="0" xfId="0" applyFont="1"/>
    <xf numFmtId="2" fontId="0" fillId="6" borderId="0" xfId="0" applyNumberFormat="1" applyFill="1"/>
    <xf numFmtId="0" fontId="0" fillId="6" borderId="0" xfId="0" applyNumberFormat="1" applyFill="1" applyAlignment="1"/>
    <xf numFmtId="0" fontId="0" fillId="7" borderId="0" xfId="0" applyNumberFormat="1" applyFill="1" applyAlignment="1"/>
    <xf numFmtId="0" fontId="0" fillId="8" borderId="0" xfId="0" applyNumberFormat="1" applyFill="1" applyAlignment="1"/>
    <xf numFmtId="0" fontId="0" fillId="6" borderId="0" xfId="0" applyNumberFormat="1" applyFill="1" applyAlignment="1">
      <alignment vertical="center"/>
    </xf>
    <xf numFmtId="0" fontId="0" fillId="7" borderId="0" xfId="0" applyNumberFormat="1" applyFill="1" applyAlignment="1">
      <alignment vertical="center"/>
    </xf>
    <xf numFmtId="0" fontId="0" fillId="8" borderId="0" xfId="0" applyNumberFormat="1" applyFill="1" applyAlignment="1">
      <alignment vertical="center"/>
    </xf>
    <xf numFmtId="2" fontId="0" fillId="7" borderId="0" xfId="0" applyNumberFormat="1" applyFill="1"/>
    <xf numFmtId="2" fontId="0" fillId="8" borderId="0" xfId="0" applyNumberFormat="1" applyFill="1"/>
    <xf numFmtId="165" fontId="0" fillId="0" borderId="0" xfId="0" applyNumberFormat="1" applyFill="1"/>
    <xf numFmtId="0" fontId="0" fillId="0" borderId="0" xfId="0" applyNumberFormat="1" applyFill="1" applyAlignment="1"/>
    <xf numFmtId="2" fontId="8" fillId="6" borderId="0" xfId="0" applyNumberFormat="1" applyFont="1" applyFill="1"/>
    <xf numFmtId="0" fontId="29" fillId="2" borderId="0" xfId="0" applyFont="1" applyFill="1"/>
    <xf numFmtId="2" fontId="0" fillId="6" borderId="0" xfId="0" applyNumberFormat="1" applyFill="1" applyAlignment="1"/>
    <xf numFmtId="2" fontId="0" fillId="7" borderId="0" xfId="0" applyNumberFormat="1" applyFill="1" applyAlignment="1"/>
    <xf numFmtId="2" fontId="0" fillId="8" borderId="0" xfId="0" applyNumberFormat="1" applyFill="1" applyAlignment="1"/>
    <xf numFmtId="0" fontId="21" fillId="0" borderId="0" xfId="0" applyFont="1" applyBorder="1"/>
    <xf numFmtId="0" fontId="20" fillId="0" borderId="0" xfId="4" applyFont="1" applyBorder="1" applyAlignment="1" applyProtection="1"/>
    <xf numFmtId="0" fontId="21" fillId="0" borderId="0" xfId="0" applyFont="1" applyFill="1" applyBorder="1"/>
    <xf numFmtId="0" fontId="30" fillId="0" borderId="0" xfId="0" applyFont="1" applyAlignment="1">
      <alignment vertical="center"/>
    </xf>
    <xf numFmtId="0" fontId="21" fillId="0" borderId="0" xfId="0" applyFont="1"/>
    <xf numFmtId="0" fontId="20" fillId="0" borderId="0" xfId="4" applyFont="1" applyAlignment="1" applyProtection="1"/>
    <xf numFmtId="0" fontId="31" fillId="0" borderId="8" xfId="7" applyFont="1" applyBorder="1" applyAlignment="1">
      <alignment horizontal="center" vertical="center"/>
    </xf>
    <xf numFmtId="0" fontId="22" fillId="2" borderId="8" xfId="0" applyFont="1" applyFill="1" applyBorder="1" applyAlignment="1" applyProtection="1">
      <alignment horizontal="center" vertical="center" wrapText="1"/>
      <protection hidden="1"/>
    </xf>
    <xf numFmtId="0" fontId="22" fillId="2" borderId="8" xfId="0" applyFont="1" applyFill="1" applyBorder="1" applyAlignment="1">
      <alignment horizontal="center" vertical="center" wrapText="1"/>
    </xf>
    <xf numFmtId="0" fontId="9" fillId="2" borderId="8" xfId="4" applyFont="1" applyFill="1" applyBorder="1" applyAlignment="1" applyProtection="1">
      <alignment horizontal="left" vertical="center"/>
      <protection hidden="1"/>
    </xf>
    <xf numFmtId="0" fontId="8" fillId="2" borderId="8" xfId="0" applyFont="1" applyFill="1" applyBorder="1" applyAlignment="1" applyProtection="1">
      <alignment vertical="center" wrapText="1"/>
      <protection hidden="1"/>
    </xf>
    <xf numFmtId="0" fontId="8" fillId="2" borderId="1" xfId="0" applyFont="1" applyFill="1" applyBorder="1"/>
    <xf numFmtId="0" fontId="32" fillId="0" borderId="0" xfId="7" applyFont="1"/>
    <xf numFmtId="0" fontId="1" fillId="2" borderId="1" xfId="0" applyFont="1" applyFill="1" applyBorder="1" applyAlignment="1">
      <alignment horizontal="center"/>
    </xf>
    <xf numFmtId="0" fontId="1" fillId="2" borderId="1" xfId="0" applyFont="1" applyFill="1" applyBorder="1" applyAlignment="1"/>
    <xf numFmtId="0" fontId="8" fillId="2" borderId="2" xfId="0" applyFont="1" applyFill="1" applyBorder="1" applyAlignment="1">
      <alignment vertical="top" wrapText="1"/>
    </xf>
    <xf numFmtId="0" fontId="1" fillId="2" borderId="2"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3" fillId="0" borderId="0" xfId="0" applyFont="1"/>
    <xf numFmtId="0" fontId="1" fillId="2" borderId="0" xfId="0" applyFont="1" applyFill="1" applyAlignment="1" applyProtection="1">
      <alignment horizontal="left"/>
      <protection hidden="1"/>
    </xf>
    <xf numFmtId="0" fontId="29" fillId="2" borderId="0" xfId="0" applyFont="1" applyFill="1" applyAlignment="1">
      <alignment horizontal="center" vertical="top" wrapText="1"/>
    </xf>
    <xf numFmtId="0" fontId="2" fillId="2" borderId="0" xfId="0" applyFont="1" applyFill="1" applyAlignment="1">
      <alignment horizontal="left" wrapText="1"/>
    </xf>
    <xf numFmtId="0" fontId="2" fillId="2" borderId="0" xfId="0" applyFont="1" applyFill="1" applyAlignment="1">
      <alignment horizontal="left" vertical="center" wrapText="1"/>
    </xf>
    <xf numFmtId="3" fontId="2" fillId="5" borderId="0" xfId="0" applyNumberFormat="1" applyFont="1" applyFill="1" applyAlignment="1">
      <alignment horizontal="left" wrapText="1"/>
    </xf>
    <xf numFmtId="0" fontId="0" fillId="0" borderId="0" xfId="0" applyAlignment="1">
      <alignment horizontal="left" wrapText="1"/>
    </xf>
    <xf numFmtId="0" fontId="8" fillId="0" borderId="0" xfId="0" applyFont="1" applyAlignment="1">
      <alignment wrapText="1"/>
    </xf>
    <xf numFmtId="164" fontId="3" fillId="2" borderId="0" xfId="0" applyNumberFormat="1" applyFont="1" applyFill="1" applyBorder="1" applyAlignment="1" applyProtection="1">
      <alignment horizontal="right" vertical="center"/>
      <protection hidden="1"/>
    </xf>
    <xf numFmtId="0" fontId="25" fillId="0" borderId="0" xfId="0" applyFont="1" applyAlignment="1">
      <alignment horizontal="right" vertical="center"/>
    </xf>
    <xf numFmtId="0" fontId="0" fillId="0" borderId="0" xfId="0" applyAlignment="1">
      <alignment horizontal="right" vertical="center"/>
    </xf>
    <xf numFmtId="0" fontId="0" fillId="0" borderId="0" xfId="0" applyAlignment="1">
      <alignment wrapText="1"/>
    </xf>
    <xf numFmtId="3" fontId="2" fillId="5" borderId="0" xfId="0" applyNumberFormat="1" applyFont="1" applyFill="1" applyAlignment="1">
      <alignment horizontal="left"/>
    </xf>
    <xf numFmtId="0" fontId="8" fillId="2" borderId="0" xfId="0" applyFont="1" applyFill="1" applyBorder="1" applyAlignment="1"/>
    <xf numFmtId="0" fontId="8" fillId="5" borderId="0" xfId="0" applyFont="1" applyFill="1" applyAlignment="1"/>
    <xf numFmtId="0" fontId="8" fillId="3" borderId="9"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8" fillId="3" borderId="11" xfId="0" applyFont="1" applyFill="1" applyBorder="1" applyAlignment="1" applyProtection="1">
      <alignment horizontal="center"/>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3" fontId="8" fillId="2" borderId="0" xfId="0" applyNumberFormat="1" applyFont="1" applyFill="1" applyBorder="1" applyAlignment="1">
      <alignment horizontal="left" wrapText="1"/>
    </xf>
    <xf numFmtId="0" fontId="3" fillId="2" borderId="6" xfId="0" applyFont="1" applyFill="1" applyBorder="1" applyAlignment="1">
      <alignment horizontal="center" wrapText="1"/>
    </xf>
    <xf numFmtId="0" fontId="2" fillId="0" borderId="6" xfId="0" applyFont="1" applyBorder="1" applyAlignment="1">
      <alignment horizontal="center" wrapText="1"/>
    </xf>
    <xf numFmtId="0" fontId="1" fillId="4" borderId="12" xfId="0" applyFont="1" applyFill="1" applyBorder="1" applyAlignment="1">
      <alignment horizontal="left"/>
    </xf>
    <xf numFmtId="0" fontId="0" fillId="0" borderId="13" xfId="0" applyBorder="1" applyAlignment="1">
      <alignment horizontal="left"/>
    </xf>
    <xf numFmtId="0" fontId="0" fillId="0" borderId="7" xfId="0" applyBorder="1" applyAlignment="1">
      <alignment horizontal="left"/>
    </xf>
    <xf numFmtId="1" fontId="0" fillId="6" borderId="0" xfId="0" applyNumberFormat="1" applyFill="1" applyAlignment="1">
      <alignment horizontal="center" vertical="center"/>
    </xf>
    <xf numFmtId="1" fontId="0" fillId="0" borderId="0" xfId="0" applyNumberFormat="1" applyAlignment="1">
      <alignment horizontal="center" vertical="center"/>
    </xf>
    <xf numFmtId="1" fontId="0" fillId="7" borderId="0" xfId="0" applyNumberFormat="1" applyFill="1" applyAlignment="1">
      <alignment horizontal="center" vertical="center"/>
    </xf>
    <xf numFmtId="1" fontId="0" fillId="8" borderId="0" xfId="0" applyNumberFormat="1" applyFill="1" applyAlignment="1">
      <alignment horizontal="center" vertical="center"/>
    </xf>
    <xf numFmtId="1" fontId="0" fillId="7" borderId="0" xfId="0" applyNumberFormat="1" applyFill="1" applyAlignment="1">
      <alignment horizontal="center" vertical="center" wrapText="1"/>
    </xf>
    <xf numFmtId="1" fontId="0" fillId="0" borderId="0" xfId="0" applyNumberFormat="1" applyAlignment="1">
      <alignment horizontal="center" vertical="center" wrapText="1"/>
    </xf>
  </cellXfs>
  <cellStyles count="8">
    <cellStyle name="Comma 2" xfId="1" xr:uid="{00000000-0005-0000-0000-000000000000}"/>
    <cellStyle name="Comma 3" xfId="2" xr:uid="{00000000-0005-0000-0000-000001000000}"/>
    <cellStyle name="Currency 2" xfId="3" xr:uid="{00000000-0005-0000-0000-000002000000}"/>
    <cellStyle name="Hyperlink" xfId="4" builtinId="8"/>
    <cellStyle name="Hyperlink 2" xfId="5" xr:uid="{00000000-0005-0000-0000-000004000000}"/>
    <cellStyle name="Normal" xfId="0" builtinId="0"/>
    <cellStyle name="Normal 2" xfId="6" xr:uid="{00000000-0005-0000-0000-000006000000}"/>
    <cellStyle name="Normal 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142875</xdr:rowOff>
    </xdr:from>
    <xdr:to>
      <xdr:col>2</xdr:col>
      <xdr:colOff>773602</xdr:colOff>
      <xdr:row>0</xdr:row>
      <xdr:rowOff>1008366</xdr:rowOff>
    </xdr:to>
    <xdr:pic>
      <xdr:nvPicPr>
        <xdr:cNvPr id="2" name="Picture 1" descr="Department for Education Logo" title="Department for Education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57150" y="142875"/>
          <a:ext cx="1469390" cy="871855"/>
        </a:xfrm>
        <a:prstGeom prst="rect">
          <a:avLst/>
        </a:prstGeom>
        <a:noFill/>
      </xdr:spPr>
    </xdr:pic>
    <xdr:clientData/>
  </xdr:twoCellAnchor>
  <xdr:twoCellAnchor editAs="oneCell">
    <xdr:from>
      <xdr:col>12</xdr:col>
      <xdr:colOff>448310</xdr:colOff>
      <xdr:row>0</xdr:row>
      <xdr:rowOff>206375</xdr:rowOff>
    </xdr:from>
    <xdr:to>
      <xdr:col>13</xdr:col>
      <xdr:colOff>378092</xdr:colOff>
      <xdr:row>1</xdr:row>
      <xdr:rowOff>1914</xdr:rowOff>
    </xdr:to>
    <xdr:pic>
      <xdr:nvPicPr>
        <xdr:cNvPr id="3" name="Picture 2" descr="Title: National Statistics logo - Description: National Statistics logo" title="Title: National Statistics logo - Description: National Statistics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r:link="rId3"/>
        <a:srcRect/>
        <a:stretch>
          <a:fillRect/>
        </a:stretch>
      </xdr:blipFill>
      <xdr:spPr bwMode="auto">
        <a:xfrm>
          <a:off x="11801475" y="200025"/>
          <a:ext cx="868680" cy="868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arlyYears.STATISTICS@education.gsi.gov.uk?subject=EYFSP%20Characteristics%20SFR%20Query" TargetMode="External"/><Relationship Id="rId1" Type="http://schemas.openxmlformats.org/officeDocument/2006/relationships/hyperlink" Target="https://www.gov.uk/government/collections/statistics-early-years-foundation-stage-profil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0"/>
    <pageSetUpPr fitToPage="1"/>
  </sheetPr>
  <dimension ref="B1:Q18"/>
  <sheetViews>
    <sheetView showGridLines="0" zoomScaleNormal="100" workbookViewId="0">
      <selection activeCell="D1" sqref="D1:J1"/>
    </sheetView>
  </sheetViews>
  <sheetFormatPr defaultColWidth="9.140625" defaultRowHeight="12" x14ac:dyDescent="0.2"/>
  <cols>
    <col min="1" max="1" width="4" style="40" customWidth="1"/>
    <col min="2" max="2" width="11.5703125" style="40" customWidth="1"/>
    <col min="3" max="3" width="73" style="40" customWidth="1"/>
    <col min="4" max="4" width="14.42578125" style="40" customWidth="1"/>
    <col min="5" max="5" width="16.42578125" style="40" customWidth="1"/>
    <col min="6" max="14" width="14.42578125" style="40" customWidth="1"/>
    <col min="15" max="16384" width="9.140625" style="40"/>
  </cols>
  <sheetData>
    <row r="1" spans="2:17" ht="84" customHeight="1" x14ac:dyDescent="0.2">
      <c r="D1" s="146"/>
      <c r="E1" s="146"/>
      <c r="F1" s="146"/>
      <c r="G1" s="146"/>
      <c r="H1" s="146"/>
      <c r="I1" s="146"/>
      <c r="J1" s="146"/>
    </row>
    <row r="3" spans="2:17" ht="30" x14ac:dyDescent="0.4">
      <c r="B3" s="138" t="s">
        <v>196</v>
      </c>
      <c r="M3" s="39"/>
    </row>
    <row r="4" spans="2:17" x14ac:dyDescent="0.2">
      <c r="B4" s="105"/>
      <c r="C4" s="105"/>
      <c r="D4" s="105"/>
      <c r="E4" s="105"/>
      <c r="F4" s="105"/>
      <c r="G4" s="105"/>
    </row>
    <row r="5" spans="2:17" ht="14.25" x14ac:dyDescent="0.2">
      <c r="B5" s="126" t="s">
        <v>144</v>
      </c>
      <c r="C5" s="127" t="s">
        <v>145</v>
      </c>
      <c r="D5" s="105"/>
      <c r="E5" s="105"/>
      <c r="F5" s="105"/>
      <c r="G5" s="105"/>
    </row>
    <row r="6" spans="2:17" ht="14.25" x14ac:dyDescent="0.2">
      <c r="B6" s="126"/>
      <c r="C6" s="128"/>
      <c r="D6" s="105"/>
      <c r="E6" s="105"/>
      <c r="F6" s="105"/>
      <c r="G6" s="105"/>
    </row>
    <row r="7" spans="2:17" x14ac:dyDescent="0.2">
      <c r="B7" s="105"/>
      <c r="C7" s="105"/>
      <c r="D7" s="105"/>
      <c r="E7" s="105"/>
      <c r="F7" s="105"/>
      <c r="G7" s="105"/>
    </row>
    <row r="8" spans="2:17" ht="23.25" x14ac:dyDescent="0.2">
      <c r="B8" s="129" t="s">
        <v>146</v>
      </c>
      <c r="C8"/>
    </row>
    <row r="9" spans="2:17" ht="14.25" x14ac:dyDescent="0.2">
      <c r="B9" s="130" t="s">
        <v>147</v>
      </c>
      <c r="C9" s="130" t="s">
        <v>148</v>
      </c>
    </row>
    <row r="10" spans="2:17" ht="14.25" x14ac:dyDescent="0.2">
      <c r="B10" s="130" t="s">
        <v>149</v>
      </c>
      <c r="C10" s="130" t="s">
        <v>150</v>
      </c>
    </row>
    <row r="11" spans="2:17" ht="14.25" x14ac:dyDescent="0.2">
      <c r="B11" s="130" t="s">
        <v>151</v>
      </c>
      <c r="C11" s="131" t="s">
        <v>172</v>
      </c>
    </row>
    <row r="13" spans="2:17" s="17" customFormat="1" ht="12.75" x14ac:dyDescent="0.2">
      <c r="B13" s="145"/>
      <c r="C13" s="145"/>
      <c r="D13" s="42"/>
      <c r="E13" s="42"/>
      <c r="F13" s="42"/>
      <c r="G13" s="42"/>
      <c r="H13" s="42"/>
      <c r="I13" s="42"/>
      <c r="J13" s="42"/>
      <c r="K13" s="42"/>
      <c r="L13" s="42"/>
      <c r="M13" s="42"/>
      <c r="N13" s="42"/>
      <c r="O13" s="39"/>
      <c r="P13" s="39"/>
      <c r="Q13" s="39"/>
    </row>
    <row r="14" spans="2:17" s="17" customFormat="1" ht="73.5" customHeight="1" x14ac:dyDescent="0.2">
      <c r="B14" s="132" t="s">
        <v>180</v>
      </c>
      <c r="C14" s="132" t="s">
        <v>181</v>
      </c>
      <c r="D14" s="133" t="s">
        <v>152</v>
      </c>
      <c r="E14" s="133" t="s">
        <v>179</v>
      </c>
      <c r="F14" s="133" t="s">
        <v>159</v>
      </c>
      <c r="G14" s="133" t="s">
        <v>153</v>
      </c>
      <c r="H14" s="133" t="s">
        <v>29</v>
      </c>
      <c r="I14" s="134" t="s">
        <v>41</v>
      </c>
      <c r="J14" s="133" t="s">
        <v>43</v>
      </c>
      <c r="K14" s="133" t="s">
        <v>156</v>
      </c>
      <c r="L14" s="134" t="s">
        <v>158</v>
      </c>
      <c r="M14" s="134" t="s">
        <v>157</v>
      </c>
      <c r="N14" s="134" t="s">
        <v>154</v>
      </c>
    </row>
    <row r="15" spans="2:17" ht="27" customHeight="1" x14ac:dyDescent="0.2">
      <c r="B15" s="135" t="s">
        <v>10</v>
      </c>
      <c r="C15" s="136" t="s">
        <v>173</v>
      </c>
      <c r="D15" s="106" t="s">
        <v>155</v>
      </c>
      <c r="E15" s="107"/>
      <c r="F15" s="107"/>
      <c r="G15" s="106" t="s">
        <v>155</v>
      </c>
      <c r="H15" s="106" t="s">
        <v>155</v>
      </c>
      <c r="I15" s="106" t="s">
        <v>155</v>
      </c>
      <c r="J15" s="106" t="s">
        <v>155</v>
      </c>
      <c r="K15" s="106" t="s">
        <v>155</v>
      </c>
      <c r="L15" s="106" t="s">
        <v>155</v>
      </c>
      <c r="M15" s="106" t="s">
        <v>155</v>
      </c>
      <c r="N15" s="106"/>
    </row>
    <row r="16" spans="2:17" x14ac:dyDescent="0.2">
      <c r="B16" s="43"/>
      <c r="C16" s="43"/>
      <c r="D16" s="43"/>
      <c r="E16" s="43"/>
      <c r="F16" s="43"/>
      <c r="G16" s="43"/>
      <c r="H16" s="43"/>
      <c r="I16" s="43"/>
      <c r="J16" s="43"/>
      <c r="K16" s="43"/>
      <c r="L16" s="43"/>
      <c r="M16" s="43"/>
      <c r="N16" s="43"/>
    </row>
    <row r="17" spans="2:14" x14ac:dyDescent="0.2">
      <c r="B17" s="43"/>
      <c r="C17" s="43"/>
      <c r="D17" s="43"/>
      <c r="E17" s="43"/>
      <c r="F17" s="43"/>
      <c r="G17" s="43"/>
      <c r="H17" s="43"/>
      <c r="I17" s="43"/>
      <c r="J17" s="43"/>
      <c r="K17" s="43"/>
      <c r="L17" s="43"/>
      <c r="M17" s="43"/>
      <c r="N17" s="43"/>
    </row>
    <row r="18" spans="2:14" ht="12.75" x14ac:dyDescent="0.2">
      <c r="B18" s="17" t="s">
        <v>192</v>
      </c>
    </row>
  </sheetData>
  <mergeCells count="2">
    <mergeCell ref="B13:C13"/>
    <mergeCell ref="D1:J1"/>
  </mergeCells>
  <phoneticPr fontId="5" type="noConversion"/>
  <hyperlinks>
    <hyperlink ref="B15" location="'Table 1'!A1" display="Table 1" xr:uid="{00000000-0004-0000-0000-000000000000}"/>
    <hyperlink ref="C5" r:id="rId1" display="https://www.gov.uk/government/collections/statistics-early-years-foundation-stage-profile" xr:uid="{00000000-0004-0000-0000-000001000000}"/>
    <hyperlink ref="C11" r:id="rId2" xr:uid="{00000000-0004-0000-0000-000002000000}"/>
  </hyperlinks>
  <pageMargins left="0.35433070866141736" right="0.35433070866141736" top="0.39370078740157483" bottom="0.39370078740157483" header="0.11811023622047245" footer="0.11811023622047245"/>
  <pageSetup paperSize="9" scale="54"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AB107"/>
  <sheetViews>
    <sheetView tabSelected="1" zoomScaleNormal="100" zoomScaleSheetLayoutView="100" workbookViewId="0">
      <pane ySplit="9" topLeftCell="A10" activePane="bottomLeft" state="frozen"/>
      <selection activeCell="O5" sqref="O5:V5"/>
      <selection pane="bottomLeft"/>
    </sheetView>
  </sheetViews>
  <sheetFormatPr defaultColWidth="9.140625" defaultRowHeight="11.25" x14ac:dyDescent="0.2"/>
  <cols>
    <col min="1" max="1" width="2.5703125" style="20" customWidth="1"/>
    <col min="2" max="2" width="33.85546875" style="20" customWidth="1"/>
    <col min="3" max="3" width="12.5703125" style="20" customWidth="1"/>
    <col min="4" max="4" width="10" style="20" customWidth="1"/>
    <col min="5" max="5" width="16.42578125" style="20" customWidth="1"/>
    <col min="6" max="6" width="14.5703125" style="20" customWidth="1"/>
    <col min="7" max="7" width="14.42578125" style="20" customWidth="1"/>
    <col min="8" max="8" width="2.85546875" style="20" customWidth="1"/>
    <col min="9" max="9" width="15.5703125" style="20" customWidth="1"/>
    <col min="10" max="24" width="9.140625" style="20"/>
    <col min="25" max="25" width="8.140625" style="20" customWidth="1"/>
    <col min="26" max="26" width="9.140625" style="20" hidden="1" customWidth="1"/>
    <col min="27" max="27" width="9.140625" style="33" hidden="1" customWidth="1"/>
    <col min="28" max="28" width="9.140625" style="20" hidden="1" customWidth="1"/>
    <col min="29" max="30" width="9.140625" style="20" customWidth="1"/>
    <col min="31" max="16384" width="9.140625" style="20"/>
  </cols>
  <sheetData>
    <row r="1" spans="1:27" ht="12.75" x14ac:dyDescent="0.2">
      <c r="A1" s="122"/>
    </row>
    <row r="2" spans="1:27" s="17" customFormat="1" ht="12.75" x14ac:dyDescent="0.2">
      <c r="A2" s="1" t="s">
        <v>85</v>
      </c>
      <c r="B2" s="1"/>
      <c r="C2" s="28"/>
      <c r="D2" s="28"/>
      <c r="E2" s="28"/>
      <c r="AA2" s="32" t="s">
        <v>23</v>
      </c>
    </row>
    <row r="3" spans="1:27" s="17" customFormat="1" ht="15" thickBot="1" x14ac:dyDescent="0.25">
      <c r="A3" s="157" t="s">
        <v>195</v>
      </c>
      <c r="B3" s="158"/>
      <c r="C3" s="158"/>
      <c r="D3" s="158"/>
      <c r="E3" s="29"/>
      <c r="AA3" s="32" t="s">
        <v>24</v>
      </c>
    </row>
    <row r="4" spans="1:27" s="17" customFormat="1" ht="15" thickBot="1" x14ac:dyDescent="0.25">
      <c r="A4" s="25" t="s">
        <v>126</v>
      </c>
      <c r="B4" s="25"/>
      <c r="C4" s="29"/>
      <c r="D4" s="29"/>
      <c r="E4" s="29"/>
      <c r="F4" s="168" t="s">
        <v>26</v>
      </c>
      <c r="G4" s="169"/>
      <c r="H4" s="169"/>
      <c r="I4" s="170"/>
      <c r="AA4" s="17" t="s">
        <v>25</v>
      </c>
    </row>
    <row r="5" spans="1:27" s="17" customFormat="1" ht="12.75" x14ac:dyDescent="0.2">
      <c r="A5" s="165"/>
      <c r="B5" s="165"/>
      <c r="C5" s="165"/>
      <c r="D5" s="165"/>
      <c r="F5" s="30" t="s">
        <v>27</v>
      </c>
      <c r="G5" s="159" t="s">
        <v>25</v>
      </c>
      <c r="H5" s="159"/>
      <c r="I5" s="160"/>
      <c r="AA5" s="32"/>
    </row>
    <row r="6" spans="1:27" s="17" customFormat="1" ht="13.5" thickBot="1" x14ac:dyDescent="0.25">
      <c r="A6" s="165"/>
      <c r="B6" s="165"/>
      <c r="C6" s="165"/>
      <c r="D6" s="165"/>
      <c r="F6" s="31" t="s">
        <v>28</v>
      </c>
      <c r="G6" s="161">
        <v>2019</v>
      </c>
      <c r="H6" s="161"/>
      <c r="I6" s="162"/>
      <c r="AA6" s="32">
        <v>2013</v>
      </c>
    </row>
    <row r="7" spans="1:27" s="17" customFormat="1" ht="8.65" customHeight="1" x14ac:dyDescent="0.2">
      <c r="AA7" s="32">
        <v>2014</v>
      </c>
    </row>
    <row r="8" spans="1:27" ht="12.75" x14ac:dyDescent="0.2">
      <c r="A8" s="137"/>
      <c r="B8" s="137"/>
      <c r="C8" s="137"/>
      <c r="D8" s="137"/>
      <c r="E8" s="166" t="s">
        <v>59</v>
      </c>
      <c r="F8" s="167"/>
      <c r="G8" s="139"/>
      <c r="H8" s="140"/>
      <c r="I8" s="163" t="s">
        <v>189</v>
      </c>
      <c r="AA8" s="33">
        <v>2015</v>
      </c>
    </row>
    <row r="9" spans="1:27" s="19" customFormat="1" ht="61.5" customHeight="1" x14ac:dyDescent="0.2">
      <c r="A9" s="141"/>
      <c r="B9" s="141"/>
      <c r="C9" s="143" t="s">
        <v>185</v>
      </c>
      <c r="D9" s="142"/>
      <c r="E9" s="143" t="s">
        <v>186</v>
      </c>
      <c r="F9" s="143" t="s">
        <v>187</v>
      </c>
      <c r="G9" s="143" t="s">
        <v>188</v>
      </c>
      <c r="H9" s="142"/>
      <c r="I9" s="164"/>
      <c r="AA9" s="36">
        <v>2016</v>
      </c>
    </row>
    <row r="10" spans="1:27" ht="15.95" customHeight="1" x14ac:dyDescent="0.2">
      <c r="A10" s="2" t="s">
        <v>29</v>
      </c>
      <c r="B10" s="3"/>
      <c r="C10" s="3"/>
      <c r="D10" s="3"/>
      <c r="E10" s="3"/>
      <c r="F10" s="3"/>
      <c r="G10" s="19"/>
      <c r="H10" s="19"/>
      <c r="I10" s="26"/>
      <c r="AA10" s="33">
        <v>2017</v>
      </c>
    </row>
    <row r="11" spans="1:27" s="21" customFormat="1" ht="18" x14ac:dyDescent="0.2">
      <c r="A11" s="4"/>
      <c r="B11" s="48" t="s">
        <v>30</v>
      </c>
      <c r="C11" s="5">
        <f ca="1">VLOOKUP(TRIM($B11),INDIRECT($AA$13),8+$AA$21,FALSE)</f>
        <v>459403</v>
      </c>
      <c r="D11" s="5"/>
      <c r="E11" s="5">
        <f t="shared" ref="E11:E34" ca="1" si="0">VLOOKUP(TRIM($B11),INDIRECT($AA$13),5+$AA$21,FALSE)</f>
        <v>72</v>
      </c>
      <c r="F11" s="5">
        <f t="shared" ref="F11:F34" ca="1" si="1">VLOOKUP(TRIM($B11),INDIRECT($AA$13),14+$AA$21,FALSE)</f>
        <v>73</v>
      </c>
      <c r="G11" s="60">
        <f t="shared" ref="G11:G23" ca="1" si="2">VLOOKUP(TRIM($B11),INDIRECT($AA$13),20+$AA$21,FALSE)</f>
        <v>34.9</v>
      </c>
      <c r="H11" s="60"/>
      <c r="I11" s="60">
        <f ca="1">VLOOKUP(TRIM($B11),INDIRECT($AA$13),23+$AA$21,FALSE)</f>
        <v>0.9</v>
      </c>
      <c r="AA11" s="70">
        <v>2018</v>
      </c>
    </row>
    <row r="12" spans="1:27" x14ac:dyDescent="0.2">
      <c r="A12" s="4"/>
      <c r="B12" s="49" t="s">
        <v>66</v>
      </c>
      <c r="C12" s="7">
        <f t="shared" ref="C12:C34" ca="1" si="3">VLOOKUP(TRIM($B12),INDIRECT($AA$13),8+$AA$21,FALSE)</f>
        <v>409675</v>
      </c>
      <c r="D12" s="7"/>
      <c r="E12" s="7">
        <f t="shared" ca="1" si="0"/>
        <v>73</v>
      </c>
      <c r="F12" s="7">
        <f t="shared" ca="1" si="1"/>
        <v>74</v>
      </c>
      <c r="G12" s="61">
        <f t="shared" ca="1" si="2"/>
        <v>35.1</v>
      </c>
      <c r="H12" s="7"/>
      <c r="I12" s="61">
        <f t="shared" ref="I12:I33" ca="1" si="4">VLOOKUP(TRIM($B12),INDIRECT($AA$13),23+$AA$21,FALSE)</f>
        <v>1.7</v>
      </c>
      <c r="AA12" s="33">
        <v>2019</v>
      </c>
    </row>
    <row r="13" spans="1:27" x14ac:dyDescent="0.2">
      <c r="A13" s="4"/>
      <c r="B13" s="49" t="s">
        <v>31</v>
      </c>
      <c r="C13" s="7">
        <f t="shared" ca="1" si="3"/>
        <v>1551</v>
      </c>
      <c r="D13" s="7"/>
      <c r="E13" s="7">
        <f t="shared" ca="1" si="0"/>
        <v>74</v>
      </c>
      <c r="F13" s="7">
        <f t="shared" ca="1" si="1"/>
        <v>75</v>
      </c>
      <c r="G13" s="61">
        <f t="shared" ca="1" si="2"/>
        <v>36.200000000000003</v>
      </c>
      <c r="H13" s="7"/>
      <c r="I13" s="61">
        <f t="shared" ca="1" si="4"/>
        <v>3.4</v>
      </c>
      <c r="AA13" s="33" t="str">
        <f>"Table1_ETH_"&amp;$G$6</f>
        <v>Table1_ETH_2019</v>
      </c>
    </row>
    <row r="14" spans="1:27" x14ac:dyDescent="0.2">
      <c r="A14" s="4"/>
      <c r="B14" s="49" t="s">
        <v>67</v>
      </c>
      <c r="C14" s="7">
        <f t="shared" ca="1" si="3"/>
        <v>665</v>
      </c>
      <c r="D14" s="7"/>
      <c r="E14" s="7">
        <f t="shared" ca="1" si="0"/>
        <v>39</v>
      </c>
      <c r="F14" s="7">
        <f t="shared" ca="1" si="1"/>
        <v>40</v>
      </c>
      <c r="G14" s="61">
        <f t="shared" ca="1" si="2"/>
        <v>29.6</v>
      </c>
      <c r="H14" s="7"/>
      <c r="I14" s="61">
        <f t="shared" ca="1" si="4"/>
        <v>-31.8</v>
      </c>
      <c r="AA14" s="33" t="str">
        <f>"Table1_EAL_"&amp;$G$6</f>
        <v>Table1_EAL_2019</v>
      </c>
    </row>
    <row r="15" spans="1:27" x14ac:dyDescent="0.2">
      <c r="A15" s="4"/>
      <c r="B15" s="49" t="s">
        <v>2</v>
      </c>
      <c r="C15" s="7">
        <f t="shared" ca="1" si="3"/>
        <v>2151</v>
      </c>
      <c r="D15" s="7"/>
      <c r="E15" s="7">
        <f t="shared" ca="1" si="0"/>
        <v>34</v>
      </c>
      <c r="F15" s="7">
        <f t="shared" ca="1" si="1"/>
        <v>35</v>
      </c>
      <c r="G15" s="61">
        <f t="shared" ca="1" si="2"/>
        <v>28.5</v>
      </c>
      <c r="H15" s="7"/>
      <c r="I15" s="61">
        <f t="shared" ca="1" si="4"/>
        <v>-36.799999999999997</v>
      </c>
      <c r="AA15" s="33" t="str">
        <f>"Table1_FSM_"&amp;$G$6</f>
        <v>Table1_FSM_2019</v>
      </c>
    </row>
    <row r="16" spans="1:27" x14ac:dyDescent="0.2">
      <c r="A16" s="4"/>
      <c r="B16" s="49" t="s">
        <v>68</v>
      </c>
      <c r="C16" s="7">
        <f t="shared" ca="1" si="3"/>
        <v>45361</v>
      </c>
      <c r="D16" s="7"/>
      <c r="E16" s="7">
        <f t="shared" ca="1" si="0"/>
        <v>66</v>
      </c>
      <c r="F16" s="7">
        <f t="shared" ca="1" si="1"/>
        <v>67</v>
      </c>
      <c r="G16" s="61">
        <f t="shared" ca="1" si="2"/>
        <v>33.200000000000003</v>
      </c>
      <c r="H16" s="7"/>
      <c r="I16" s="61">
        <f t="shared" ca="1" si="4"/>
        <v>-4.5999999999999996</v>
      </c>
      <c r="AA16" s="33" t="str">
        <f>"Table1_SEN_"&amp;$G$6</f>
        <v>Table1_SEN_2019</v>
      </c>
    </row>
    <row r="17" spans="1:27" s="21" customFormat="1" x14ac:dyDescent="0.2">
      <c r="A17" s="4"/>
      <c r="B17" s="48" t="s">
        <v>32</v>
      </c>
      <c r="C17" s="5">
        <f t="shared" ca="1" si="3"/>
        <v>41685</v>
      </c>
      <c r="D17" s="5"/>
      <c r="E17" s="5">
        <f t="shared" ca="1" si="0"/>
        <v>72</v>
      </c>
      <c r="F17" s="5">
        <f t="shared" ca="1" si="1"/>
        <v>73</v>
      </c>
      <c r="G17" s="60">
        <f t="shared" ca="1" si="2"/>
        <v>34.9</v>
      </c>
      <c r="H17" s="5"/>
      <c r="I17" s="60">
        <f t="shared" ca="1" si="4"/>
        <v>1.5</v>
      </c>
      <c r="Z17" s="20"/>
      <c r="AA17" s="34" t="str">
        <f>"Table1_PRIMARY_"&amp;$G$6</f>
        <v>Table1_PRIMARY_2019</v>
      </c>
    </row>
    <row r="18" spans="1:27" x14ac:dyDescent="0.2">
      <c r="A18" s="4"/>
      <c r="B18" s="49" t="s">
        <v>69</v>
      </c>
      <c r="C18" s="7">
        <f t="shared" ca="1" si="3"/>
        <v>9814</v>
      </c>
      <c r="D18" s="7"/>
      <c r="E18" s="7">
        <f t="shared" ca="1" si="0"/>
        <v>69</v>
      </c>
      <c r="F18" s="7">
        <f t="shared" ca="1" si="1"/>
        <v>70</v>
      </c>
      <c r="G18" s="61">
        <f t="shared" ca="1" si="2"/>
        <v>34.299999999999997</v>
      </c>
      <c r="H18" s="7"/>
      <c r="I18" s="61">
        <f t="shared" ca="1" si="4"/>
        <v>-1.9</v>
      </c>
      <c r="AA18" s="33" t="str">
        <f>"Table1_MONTH_"&amp;$G$6</f>
        <v>Table1_MONTH_2019</v>
      </c>
    </row>
    <row r="19" spans="1:27" x14ac:dyDescent="0.2">
      <c r="A19" s="4"/>
      <c r="B19" s="49" t="s">
        <v>70</v>
      </c>
      <c r="C19" s="7">
        <f t="shared" ca="1" si="3"/>
        <v>5777</v>
      </c>
      <c r="D19" s="7"/>
      <c r="E19" s="7">
        <f t="shared" ca="1" si="0"/>
        <v>71</v>
      </c>
      <c r="F19" s="7">
        <f t="shared" ca="1" si="1"/>
        <v>72</v>
      </c>
      <c r="G19" s="61">
        <f t="shared" ca="1" si="2"/>
        <v>34.6</v>
      </c>
      <c r="H19" s="7"/>
      <c r="I19" s="61">
        <f t="shared" ca="1" si="4"/>
        <v>0.1</v>
      </c>
      <c r="AA19" s="33" t="str">
        <f>"Table1_SENprimary_"&amp;$G$6</f>
        <v>Table1_SENprimary_2019</v>
      </c>
    </row>
    <row r="20" spans="1:27" x14ac:dyDescent="0.2">
      <c r="A20" s="4"/>
      <c r="B20" s="49" t="s">
        <v>71</v>
      </c>
      <c r="C20" s="7">
        <f t="shared" ca="1" si="3"/>
        <v>10305</v>
      </c>
      <c r="D20" s="7"/>
      <c r="E20" s="7">
        <f t="shared" ca="1" si="0"/>
        <v>75</v>
      </c>
      <c r="F20" s="7">
        <f t="shared" ca="1" si="1"/>
        <v>76</v>
      </c>
      <c r="G20" s="61">
        <f t="shared" ca="1" si="2"/>
        <v>35.799999999999997</v>
      </c>
      <c r="H20" s="7"/>
      <c r="I20" s="61">
        <f t="shared" ca="1" si="4"/>
        <v>4.5999999999999996</v>
      </c>
    </row>
    <row r="21" spans="1:27" x14ac:dyDescent="0.2">
      <c r="A21" s="4"/>
      <c r="B21" s="49" t="s">
        <v>72</v>
      </c>
      <c r="C21" s="7">
        <f t="shared" ca="1" si="3"/>
        <v>15789</v>
      </c>
      <c r="D21" s="7"/>
      <c r="E21" s="7">
        <f t="shared" ca="1" si="0"/>
        <v>73</v>
      </c>
      <c r="F21" s="7">
        <f t="shared" ca="1" si="1"/>
        <v>74</v>
      </c>
      <c r="G21" s="61">
        <f t="shared" ca="1" si="2"/>
        <v>34.9</v>
      </c>
      <c r="H21" s="7"/>
      <c r="I21" s="61">
        <f t="shared" ca="1" si="4"/>
        <v>2.1</v>
      </c>
      <c r="AA21" s="33">
        <f>IF(G5="Girls",0,IF(G5="Boys",1,IF(G5="All",2)))</f>
        <v>2</v>
      </c>
    </row>
    <row r="22" spans="1:27" s="21" customFormat="1" x14ac:dyDescent="0.2">
      <c r="A22" s="4"/>
      <c r="B22" s="48" t="s">
        <v>33</v>
      </c>
      <c r="C22" s="5">
        <f t="shared" ca="1" si="3"/>
        <v>69185</v>
      </c>
      <c r="D22" s="5"/>
      <c r="E22" s="5">
        <f t="shared" ca="1" si="0"/>
        <v>69</v>
      </c>
      <c r="F22" s="5">
        <f t="shared" ca="1" si="1"/>
        <v>71</v>
      </c>
      <c r="G22" s="60">
        <f t="shared" ca="1" si="2"/>
        <v>33.700000000000003</v>
      </c>
      <c r="H22" s="5"/>
      <c r="I22" s="60">
        <f t="shared" ca="1" si="4"/>
        <v>-0.5</v>
      </c>
      <c r="AA22" s="34"/>
    </row>
    <row r="23" spans="1:27" x14ac:dyDescent="0.2">
      <c r="A23" s="4"/>
      <c r="B23" s="49" t="s">
        <v>34</v>
      </c>
      <c r="C23" s="7">
        <f t="shared" ca="1" si="3"/>
        <v>20363</v>
      </c>
      <c r="D23" s="7"/>
      <c r="E23" s="7">
        <f t="shared" ca="1" si="0"/>
        <v>78</v>
      </c>
      <c r="F23" s="7">
        <f t="shared" ca="1" si="1"/>
        <v>79</v>
      </c>
      <c r="G23" s="61">
        <f t="shared" ca="1" si="2"/>
        <v>35.5</v>
      </c>
      <c r="H23" s="7"/>
      <c r="I23" s="61">
        <f t="shared" ca="1" si="4"/>
        <v>7.5</v>
      </c>
    </row>
    <row r="24" spans="1:27" x14ac:dyDescent="0.2">
      <c r="A24" s="4"/>
      <c r="B24" s="49" t="s">
        <v>35</v>
      </c>
      <c r="C24" s="7">
        <f t="shared" ca="1" si="3"/>
        <v>27141</v>
      </c>
      <c r="D24" s="7"/>
      <c r="E24" s="7">
        <f t="shared" ca="1" si="0"/>
        <v>64</v>
      </c>
      <c r="F24" s="7">
        <f t="shared" ca="1" si="1"/>
        <v>66</v>
      </c>
      <c r="G24" s="61">
        <f t="shared" ref="G24:G34" ca="1" si="5">VLOOKUP(TRIM($B24),INDIRECT($AA$13),20+$AA$21,FALSE)</f>
        <v>32.700000000000003</v>
      </c>
      <c r="H24" s="7"/>
      <c r="I24" s="61">
        <f t="shared" ca="1" si="4"/>
        <v>-5.3</v>
      </c>
    </row>
    <row r="25" spans="1:27" x14ac:dyDescent="0.2">
      <c r="A25" s="4"/>
      <c r="B25" s="49" t="s">
        <v>36</v>
      </c>
      <c r="C25" s="7">
        <f t="shared" ca="1" si="3"/>
        <v>10212</v>
      </c>
      <c r="D25" s="7"/>
      <c r="E25" s="7">
        <f ca="1">VLOOKUP(TRIM($B25),INDIRECT($AA$13),5+$AA$21,FALSE)</f>
        <v>67</v>
      </c>
      <c r="F25" s="7">
        <f t="shared" ca="1" si="1"/>
        <v>69</v>
      </c>
      <c r="G25" s="61">
        <f t="shared" ca="1" si="5"/>
        <v>33.1</v>
      </c>
      <c r="H25" s="7"/>
      <c r="I25" s="61">
        <f t="shared" ca="1" si="4"/>
        <v>-2.7</v>
      </c>
    </row>
    <row r="26" spans="1:27" x14ac:dyDescent="0.2">
      <c r="A26" s="4"/>
      <c r="B26" s="49" t="s">
        <v>73</v>
      </c>
      <c r="C26" s="7">
        <f t="shared" ca="1" si="3"/>
        <v>11469</v>
      </c>
      <c r="D26" s="7"/>
      <c r="E26" s="7">
        <f t="shared" ca="1" si="0"/>
        <v>69</v>
      </c>
      <c r="F26" s="7">
        <f t="shared" ca="1" si="1"/>
        <v>71</v>
      </c>
      <c r="G26" s="61">
        <f t="shared" ca="1" si="5"/>
        <v>33.6</v>
      </c>
      <c r="H26" s="7"/>
      <c r="I26" s="61">
        <f t="shared" ca="1" si="4"/>
        <v>-1.2</v>
      </c>
    </row>
    <row r="27" spans="1:27" s="21" customFormat="1" x14ac:dyDescent="0.2">
      <c r="A27" s="4"/>
      <c r="B27" s="48" t="s">
        <v>37</v>
      </c>
      <c r="C27" s="5">
        <f t="shared" ca="1" si="3"/>
        <v>31136</v>
      </c>
      <c r="D27" s="5"/>
      <c r="E27" s="5">
        <f t="shared" ca="1" si="0"/>
        <v>68</v>
      </c>
      <c r="F27" s="5">
        <f t="shared" ca="1" si="1"/>
        <v>69</v>
      </c>
      <c r="G27" s="60">
        <f t="shared" ca="1" si="5"/>
        <v>33.4</v>
      </c>
      <c r="H27" s="5"/>
      <c r="I27" s="60">
        <f t="shared" ca="1" si="4"/>
        <v>-2.5</v>
      </c>
      <c r="AA27" s="34"/>
    </row>
    <row r="28" spans="1:27" x14ac:dyDescent="0.2">
      <c r="A28" s="4"/>
      <c r="B28" s="49" t="s">
        <v>74</v>
      </c>
      <c r="C28" s="7">
        <f t="shared" ca="1" si="3"/>
        <v>5270</v>
      </c>
      <c r="D28" s="7"/>
      <c r="E28" s="7">
        <f t="shared" ca="1" si="0"/>
        <v>68</v>
      </c>
      <c r="F28" s="7">
        <f t="shared" ca="1" si="1"/>
        <v>69</v>
      </c>
      <c r="G28" s="61">
        <f t="shared" ca="1" si="5"/>
        <v>33.6</v>
      </c>
      <c r="H28" s="7"/>
      <c r="I28" s="61">
        <f t="shared" ca="1" si="4"/>
        <v>-3</v>
      </c>
    </row>
    <row r="29" spans="1:27" x14ac:dyDescent="0.2">
      <c r="A29" s="4"/>
      <c r="B29" s="49" t="s">
        <v>75</v>
      </c>
      <c r="C29" s="7">
        <f t="shared" ca="1" si="3"/>
        <v>21432</v>
      </c>
      <c r="D29" s="7"/>
      <c r="E29" s="7">
        <f t="shared" ca="1" si="0"/>
        <v>68</v>
      </c>
      <c r="F29" s="7">
        <f t="shared" ca="1" si="1"/>
        <v>70</v>
      </c>
      <c r="G29" s="61">
        <f t="shared" ca="1" si="5"/>
        <v>33.4</v>
      </c>
      <c r="H29" s="7"/>
      <c r="I29" s="61">
        <f t="shared" ca="1" si="4"/>
        <v>-2</v>
      </c>
    </row>
    <row r="30" spans="1:27" x14ac:dyDescent="0.2">
      <c r="A30" s="4"/>
      <c r="B30" s="49" t="s">
        <v>76</v>
      </c>
      <c r="C30" s="7">
        <f t="shared" ca="1" si="3"/>
        <v>4434</v>
      </c>
      <c r="D30" s="7"/>
      <c r="E30" s="7">
        <f t="shared" ca="1" si="0"/>
        <v>66</v>
      </c>
      <c r="F30" s="7">
        <f t="shared" ca="1" si="1"/>
        <v>67</v>
      </c>
      <c r="G30" s="61">
        <f t="shared" ca="1" si="5"/>
        <v>33.1</v>
      </c>
      <c r="H30" s="7"/>
      <c r="I30" s="61">
        <f t="shared" ca="1" si="4"/>
        <v>-4.4000000000000004</v>
      </c>
    </row>
    <row r="31" spans="1:27" s="21" customFormat="1" x14ac:dyDescent="0.2">
      <c r="A31" s="4"/>
      <c r="B31" s="48" t="s">
        <v>38</v>
      </c>
      <c r="C31" s="5">
        <f t="shared" ca="1" si="3"/>
        <v>3002</v>
      </c>
      <c r="D31" s="5"/>
      <c r="E31" s="5">
        <f t="shared" ca="1" si="0"/>
        <v>76</v>
      </c>
      <c r="F31" s="5">
        <f t="shared" ca="1" si="1"/>
        <v>78</v>
      </c>
      <c r="G31" s="60">
        <f t="shared" ca="1" si="5"/>
        <v>35.5</v>
      </c>
      <c r="H31" s="5"/>
      <c r="I31" s="60">
        <f t="shared" ca="1" si="4"/>
        <v>6.3</v>
      </c>
      <c r="AA31" s="34"/>
    </row>
    <row r="32" spans="1:27" x14ac:dyDescent="0.2">
      <c r="A32" s="4"/>
      <c r="B32" s="49" t="s">
        <v>77</v>
      </c>
      <c r="C32" s="7">
        <f t="shared" ca="1" si="3"/>
        <v>12048</v>
      </c>
      <c r="D32" s="7"/>
      <c r="E32" s="7">
        <f t="shared" ca="1" si="0"/>
        <v>63</v>
      </c>
      <c r="F32" s="7">
        <f t="shared" ca="1" si="1"/>
        <v>65</v>
      </c>
      <c r="G32" s="61">
        <f t="shared" ca="1" si="5"/>
        <v>32.5</v>
      </c>
      <c r="H32" s="7"/>
      <c r="I32" s="61">
        <f t="shared" ca="1" si="4"/>
        <v>-7.1</v>
      </c>
    </row>
    <row r="33" spans="1:27" x14ac:dyDescent="0.2">
      <c r="A33" s="4"/>
      <c r="B33" s="49" t="s">
        <v>78</v>
      </c>
      <c r="C33" s="7">
        <f t="shared" ca="1" si="3"/>
        <v>22487</v>
      </c>
      <c r="D33" s="7"/>
      <c r="E33" s="7">
        <f t="shared" ca="1" si="0"/>
        <v>58</v>
      </c>
      <c r="F33" s="7">
        <f t="shared" ca="1" si="1"/>
        <v>59</v>
      </c>
      <c r="G33" s="61">
        <f t="shared" ca="1" si="5"/>
        <v>33</v>
      </c>
      <c r="H33" s="7"/>
      <c r="I33" s="61">
        <f t="shared" ca="1" si="4"/>
        <v>-12.6</v>
      </c>
    </row>
    <row r="34" spans="1:27" s="21" customFormat="1" x14ac:dyDescent="0.2">
      <c r="A34" s="4"/>
      <c r="B34" s="48" t="s">
        <v>40</v>
      </c>
      <c r="C34" s="5">
        <f t="shared" ca="1" si="3"/>
        <v>638946</v>
      </c>
      <c r="D34" s="5"/>
      <c r="E34" s="5">
        <f t="shared" ca="1" si="0"/>
        <v>71</v>
      </c>
      <c r="F34" s="5">
        <f t="shared" ca="1" si="1"/>
        <v>72</v>
      </c>
      <c r="G34" s="60">
        <f t="shared" ca="1" si="5"/>
        <v>34.6</v>
      </c>
      <c r="H34" s="5"/>
      <c r="I34" s="61"/>
      <c r="J34" s="18"/>
      <c r="AA34" s="34"/>
    </row>
    <row r="35" spans="1:27" ht="3" customHeight="1" x14ac:dyDescent="0.2">
      <c r="A35" s="4"/>
      <c r="B35" s="6"/>
      <c r="C35" s="5"/>
      <c r="D35" s="8"/>
      <c r="E35" s="46"/>
      <c r="F35" s="46"/>
      <c r="G35" s="62"/>
      <c r="H35" s="46"/>
      <c r="I35" s="46"/>
    </row>
    <row r="36" spans="1:27" x14ac:dyDescent="0.2">
      <c r="A36" s="9" t="s">
        <v>41</v>
      </c>
      <c r="B36" s="24"/>
      <c r="C36" s="5"/>
      <c r="D36" s="8"/>
      <c r="E36" s="46"/>
      <c r="F36" s="46"/>
      <c r="G36" s="62"/>
      <c r="H36" s="46"/>
      <c r="I36" s="46"/>
    </row>
    <row r="37" spans="1:27" x14ac:dyDescent="0.2">
      <c r="A37" s="4"/>
      <c r="B37" s="6" t="s">
        <v>61</v>
      </c>
      <c r="C37" s="7">
        <f ca="1">VLOOKUP(TRIM($B37),INDIRECT($AA$14),8+$AA$21,FALSE)</f>
        <v>500066</v>
      </c>
      <c r="D37" s="7"/>
      <c r="E37" s="7">
        <f ca="1">VLOOKUP(TRIM($B37),INDIRECT($AA$14),5+$AA$21,FALSE)</f>
        <v>73</v>
      </c>
      <c r="F37" s="7">
        <f ca="1">VLOOKUP(TRIM($B37),INDIRECT($AA$14),14+$AA$21,FALSE)</f>
        <v>74</v>
      </c>
      <c r="G37" s="61">
        <f ca="1">VLOOKUP(TRIM($B37),INDIRECT($AA$14),20+$AA$21,FALSE)</f>
        <v>35.1</v>
      </c>
      <c r="H37" s="61"/>
      <c r="I37" s="152">
        <f ca="1">VLOOKUP(TRIM($B37),INDIRECT($AA$14),23+$AA$21,FALSE)</f>
        <v>6.6</v>
      </c>
    </row>
    <row r="38" spans="1:27" x14ac:dyDescent="0.2">
      <c r="A38" s="4"/>
      <c r="B38" s="6" t="s">
        <v>79</v>
      </c>
      <c r="C38" s="7">
        <f ca="1">VLOOKUP(TRIM($B38),INDIRECT($AA$14),8+$AA$21,FALSE)</f>
        <v>123805</v>
      </c>
      <c r="D38" s="7"/>
      <c r="E38" s="7">
        <f ca="1">VLOOKUP(TRIM($B38),INDIRECT($AA$14),5+$AA$21,FALSE)</f>
        <v>65</v>
      </c>
      <c r="F38" s="7">
        <f ca="1">VLOOKUP(TRIM($B38),INDIRECT($AA$14),14+$AA$21,FALSE)</f>
        <v>67</v>
      </c>
      <c r="G38" s="61">
        <f ca="1">VLOOKUP(TRIM($B38),INDIRECT($AA$14),20+$AA$21,FALSE)</f>
        <v>32.9</v>
      </c>
      <c r="H38" s="7"/>
      <c r="I38" s="153"/>
    </row>
    <row r="39" spans="1:27" x14ac:dyDescent="0.2">
      <c r="A39" s="4"/>
      <c r="B39" s="6" t="s">
        <v>78</v>
      </c>
      <c r="C39" s="7">
        <f ca="1">VLOOKUP(TRIM($B39),INDIRECT($AA$14),8+$AA$21,FALSE)</f>
        <v>15075</v>
      </c>
      <c r="D39" s="7"/>
      <c r="E39" s="7">
        <f ca="1">VLOOKUP(TRIM($B39),INDIRECT($AA$14),5+$AA$21,FALSE)</f>
        <v>53</v>
      </c>
      <c r="F39" s="7">
        <f ca="1">VLOOKUP(TRIM($B39),INDIRECT($AA$14),14+$AA$21,FALSE)</f>
        <v>54</v>
      </c>
      <c r="G39" s="61">
        <f ca="1">VLOOKUP(TRIM($B39),INDIRECT($AA$14),20+$AA$21,FALSE)</f>
        <v>32.4</v>
      </c>
      <c r="H39" s="7"/>
      <c r="I39" s="60"/>
    </row>
    <row r="40" spans="1:27" s="21" customFormat="1" x14ac:dyDescent="0.2">
      <c r="A40" s="4"/>
      <c r="B40" s="4" t="s">
        <v>40</v>
      </c>
      <c r="C40" s="5">
        <f ca="1">VLOOKUP(TRIM($B40),INDIRECT($AA$14),8+$AA$21,FALSE)</f>
        <v>638946</v>
      </c>
      <c r="D40" s="5"/>
      <c r="E40" s="5">
        <f ca="1">VLOOKUP(TRIM($B40),INDIRECT($AA$14),5+$AA$21,FALSE)</f>
        <v>71</v>
      </c>
      <c r="F40" s="5">
        <f ca="1">VLOOKUP(TRIM($B40),INDIRECT($AA$14),14+$AA$21,FALSE)</f>
        <v>72</v>
      </c>
      <c r="G40" s="60">
        <f ca="1">VLOOKUP(TRIM($B40),INDIRECT($AA$14),20+$AA$21,FALSE)</f>
        <v>34.6</v>
      </c>
      <c r="H40" s="5"/>
      <c r="I40" s="60"/>
      <c r="AA40" s="34"/>
    </row>
    <row r="41" spans="1:27" ht="4.5" customHeight="1" x14ac:dyDescent="0.2">
      <c r="A41" s="4"/>
      <c r="B41" s="6"/>
      <c r="C41" s="5"/>
      <c r="D41" s="7"/>
      <c r="E41" s="47"/>
      <c r="F41" s="47"/>
      <c r="G41" s="63"/>
      <c r="H41" s="47"/>
      <c r="I41" s="64"/>
    </row>
    <row r="42" spans="1:27" x14ac:dyDescent="0.2">
      <c r="A42" s="9" t="s">
        <v>42</v>
      </c>
      <c r="B42" s="24"/>
      <c r="C42" s="5"/>
      <c r="D42" s="7"/>
      <c r="E42" s="47"/>
      <c r="F42" s="47"/>
      <c r="G42" s="63"/>
      <c r="H42" s="47"/>
      <c r="I42" s="64"/>
    </row>
    <row r="43" spans="1:27" x14ac:dyDescent="0.2">
      <c r="A43" s="9"/>
      <c r="B43" s="6" t="s">
        <v>43</v>
      </c>
      <c r="C43" s="7">
        <f ca="1">VLOOKUP(TRIM($B43),INDIRECT($AA$15),8+$AA$21,FALSE)</f>
        <v>89742</v>
      </c>
      <c r="D43" s="7"/>
      <c r="E43" s="7">
        <f ca="1">VLOOKUP(TRIM($B43),INDIRECT($AA$15),5+$AA$21,FALSE)</f>
        <v>55</v>
      </c>
      <c r="F43" s="7">
        <f ca="1">VLOOKUP(TRIM($B43),INDIRECT($AA$15),14+$AA$21,FALSE)</f>
        <v>57</v>
      </c>
      <c r="G43" s="61">
        <f ca="1">VLOOKUP(TRIM($B43),INDIRECT($AA$15),20+$AA$21,FALSE)</f>
        <v>31.5</v>
      </c>
      <c r="H43" s="61"/>
      <c r="I43" s="152">
        <f ca="1">VLOOKUP(TRIM($B43),INDIRECT($AA$15),23+$AA$21,FALSE)</f>
        <v>17.8</v>
      </c>
    </row>
    <row r="44" spans="1:27" x14ac:dyDescent="0.2">
      <c r="A44" s="4"/>
      <c r="B44" s="22" t="s">
        <v>80</v>
      </c>
      <c r="C44" s="7">
        <f ca="1">VLOOKUP(TRIM($B44),INDIRECT($AA$15),8+$AA$21,FALSE)</f>
        <v>549204</v>
      </c>
      <c r="D44" s="7"/>
      <c r="E44" s="7">
        <f ca="1">VLOOKUP(TRIM($B44),INDIRECT($AA$15),5+$AA$21,FALSE)</f>
        <v>73</v>
      </c>
      <c r="F44" s="7">
        <f ca="1">VLOOKUP(TRIM($B44),INDIRECT($AA$15),14+$AA$21,FALSE)</f>
        <v>74</v>
      </c>
      <c r="G44" s="61">
        <f ca="1">VLOOKUP(TRIM($B44),INDIRECT($AA$15),20+$AA$21,FALSE)</f>
        <v>35.1</v>
      </c>
      <c r="H44" s="7"/>
      <c r="I44" s="153"/>
    </row>
    <row r="45" spans="1:27" s="21" customFormat="1" x14ac:dyDescent="0.2">
      <c r="A45" s="4"/>
      <c r="B45" s="4" t="s">
        <v>40</v>
      </c>
      <c r="C45" s="5">
        <f ca="1">VLOOKUP(TRIM($B45),INDIRECT($AA$15),8+$AA$21,FALSE)</f>
        <v>638946</v>
      </c>
      <c r="D45" s="5"/>
      <c r="E45" s="5">
        <f ca="1">VLOOKUP(TRIM($B45),INDIRECT($AA$15),5+$AA$21,FALSE)</f>
        <v>71</v>
      </c>
      <c r="F45" s="5">
        <f ca="1">VLOOKUP(TRIM($B45),INDIRECT($AA$15),14+$AA$21,FALSE)</f>
        <v>72</v>
      </c>
      <c r="G45" s="60">
        <f ca="1">VLOOKUP(TRIM($B45),INDIRECT($AA$15),20+$AA$21,FALSE)</f>
        <v>34.6</v>
      </c>
      <c r="H45" s="5"/>
      <c r="I45" s="60"/>
      <c r="AA45" s="34"/>
    </row>
    <row r="46" spans="1:27" ht="3.75" customHeight="1" x14ac:dyDescent="0.2">
      <c r="A46" s="4"/>
      <c r="B46" s="6"/>
      <c r="C46" s="5"/>
      <c r="D46" s="5"/>
      <c r="E46" s="5"/>
      <c r="F46" s="5"/>
      <c r="G46" s="60"/>
      <c r="H46" s="65"/>
      <c r="I46" s="66"/>
    </row>
    <row r="47" spans="1:27" x14ac:dyDescent="0.2">
      <c r="A47" s="4" t="s">
        <v>62</v>
      </c>
      <c r="B47" s="6"/>
      <c r="C47" s="5"/>
      <c r="D47" s="5"/>
      <c r="E47" s="5"/>
      <c r="F47" s="5"/>
      <c r="G47" s="60"/>
      <c r="H47" s="65"/>
      <c r="I47" s="66"/>
    </row>
    <row r="48" spans="1:27" x14ac:dyDescent="0.2">
      <c r="A48" s="4"/>
      <c r="B48" s="6" t="s">
        <v>83</v>
      </c>
      <c r="C48" s="7">
        <f ca="1">VLOOKUP(TRIM($B48),INDIRECT($AA$18),8+$AA$21,FALSE)</f>
        <v>217750</v>
      </c>
      <c r="D48" s="7"/>
      <c r="E48" s="7">
        <f ca="1">VLOOKUP(TRIM($B48),INDIRECT($AA$18),5+$AA$21,FALSE)</f>
        <v>79</v>
      </c>
      <c r="F48" s="7">
        <f ca="1">VLOOKUP(TRIM($B48),INDIRECT($AA$18),14+$AA$21,FALSE)</f>
        <v>81</v>
      </c>
      <c r="G48" s="61">
        <f ca="1">VLOOKUP(TRIM($B48),INDIRECT($AA$18),20+$AA$21,FALSE)</f>
        <v>36.700000000000003</v>
      </c>
      <c r="H48" s="61"/>
      <c r="I48" s="152">
        <f ca="1">VLOOKUP(TRIM($B48),INDIRECT($AA$18),23+$AA$21,FALSE)</f>
        <v>18.5</v>
      </c>
    </row>
    <row r="49" spans="1:27" x14ac:dyDescent="0.2">
      <c r="A49" s="4"/>
      <c r="B49" s="6" t="s">
        <v>82</v>
      </c>
      <c r="C49" s="7">
        <f ca="1">VLOOKUP(TRIM($B49),INDIRECT($AA$18),8+$AA$21,FALSE)</f>
        <v>204940</v>
      </c>
      <c r="D49" s="7"/>
      <c r="E49" s="7">
        <f ca="1">VLOOKUP(TRIM($B49),INDIRECT($AA$18),5+$AA$21,FALSE)</f>
        <v>72</v>
      </c>
      <c r="F49" s="7">
        <f ca="1">VLOOKUP(TRIM($B49),INDIRECT($AA$18),14+$AA$21,FALSE)</f>
        <v>73</v>
      </c>
      <c r="G49" s="61">
        <f ca="1">VLOOKUP(TRIM($B49),INDIRECT($AA$18),20+$AA$21,FALSE)</f>
        <v>34.6</v>
      </c>
      <c r="H49" s="65"/>
      <c r="I49" s="153"/>
    </row>
    <row r="50" spans="1:27" x14ac:dyDescent="0.2">
      <c r="A50" s="4"/>
      <c r="B50" s="6" t="s">
        <v>81</v>
      </c>
      <c r="C50" s="7">
        <f ca="1">VLOOKUP(TRIM($B50),INDIRECT($AA$18),8+$AA$21,FALSE)</f>
        <v>216256</v>
      </c>
      <c r="D50" s="7"/>
      <c r="E50" s="7">
        <f ca="1">VLOOKUP(TRIM($B50),INDIRECT($AA$18),5+$AA$21,FALSE)</f>
        <v>61</v>
      </c>
      <c r="F50" s="7">
        <f ca="1">VLOOKUP(TRIM($B50),INDIRECT($AA$18),14+$AA$21,FALSE)</f>
        <v>62</v>
      </c>
      <c r="G50" s="61">
        <f ca="1">VLOOKUP(TRIM($B50),INDIRECT($AA$18),20+$AA$21,FALSE)</f>
        <v>32.4</v>
      </c>
      <c r="H50" s="65"/>
      <c r="I50" s="153"/>
    </row>
    <row r="51" spans="1:27" x14ac:dyDescent="0.2">
      <c r="A51" s="4"/>
      <c r="B51" s="4" t="s">
        <v>40</v>
      </c>
      <c r="C51" s="5">
        <f ca="1">VLOOKUP(TRIM($B51),INDIRECT($AA$18),8+$AA$21,FALSE)</f>
        <v>638946</v>
      </c>
      <c r="D51" s="5"/>
      <c r="E51" s="5">
        <f ca="1">VLOOKUP(TRIM($B51),INDIRECT($AA$18),5+$AA$21,FALSE)</f>
        <v>71</v>
      </c>
      <c r="F51" s="5">
        <f ca="1">VLOOKUP(TRIM($B51),INDIRECT($AA$18),14+$AA$21,FALSE)</f>
        <v>72</v>
      </c>
      <c r="G51" s="60">
        <f ca="1">VLOOKUP(TRIM($B51),INDIRECT($AA$18),20+$AA$21,FALSE)</f>
        <v>34.6</v>
      </c>
      <c r="H51" s="65"/>
      <c r="I51" s="60"/>
    </row>
    <row r="52" spans="1:27" ht="3.75" customHeight="1" x14ac:dyDescent="0.2">
      <c r="A52" s="4"/>
      <c r="B52" s="6"/>
      <c r="C52" s="5"/>
      <c r="D52" s="5"/>
      <c r="E52" s="5"/>
      <c r="F52" s="5"/>
      <c r="G52" s="60"/>
      <c r="H52" s="65"/>
      <c r="I52" s="65"/>
    </row>
    <row r="53" spans="1:27" x14ac:dyDescent="0.2">
      <c r="A53" s="9" t="s">
        <v>127</v>
      </c>
      <c r="B53" s="24"/>
      <c r="C53" s="5"/>
      <c r="D53" s="5"/>
      <c r="E53" s="5"/>
      <c r="F53" s="5"/>
      <c r="G53" s="60"/>
      <c r="H53" s="65"/>
      <c r="I53" s="65"/>
    </row>
    <row r="54" spans="1:27" ht="6" customHeight="1" x14ac:dyDescent="0.2">
      <c r="A54" s="9"/>
      <c r="B54" s="27"/>
      <c r="C54" s="5"/>
      <c r="D54" s="5"/>
      <c r="E54" s="5"/>
      <c r="F54" s="5"/>
      <c r="G54" s="60"/>
      <c r="H54" s="65"/>
      <c r="I54" s="65"/>
    </row>
    <row r="55" spans="1:27" x14ac:dyDescent="0.2">
      <c r="A55" s="9" t="s">
        <v>0</v>
      </c>
      <c r="B55" s="27"/>
      <c r="C55" s="5"/>
      <c r="D55" s="5"/>
      <c r="E55" s="5"/>
      <c r="F55" s="5"/>
      <c r="G55" s="60"/>
      <c r="H55" s="65"/>
      <c r="I55" s="65"/>
    </row>
    <row r="56" spans="1:27" s="21" customFormat="1" x14ac:dyDescent="0.2">
      <c r="A56" s="4"/>
      <c r="B56" s="4" t="s">
        <v>44</v>
      </c>
      <c r="C56" s="5">
        <f ca="1">VLOOKUP(TRIM($B56),INDIRECT($AA$16),8+$AA$21,FALSE)</f>
        <v>564913</v>
      </c>
      <c r="D56" s="5"/>
      <c r="E56" s="5">
        <f ca="1">VLOOKUP(TRIM($B56),INDIRECT($AA$16),5+$AA$21,FALSE)</f>
        <v>76</v>
      </c>
      <c r="F56" s="5">
        <f ca="1">VLOOKUP(TRIM($B56),INDIRECT($AA$16),14+$AA$21,FALSE)</f>
        <v>77</v>
      </c>
      <c r="G56" s="60">
        <f ca="1">VLOOKUP(TRIM($B56),INDIRECT($AA$16),20+$AA$21,FALSE)</f>
        <v>35.6</v>
      </c>
      <c r="H56" s="60"/>
      <c r="I56" s="152">
        <f ca="1">VLOOKUP(TRIM($B56),INDIRECT($AA$16),23+$AA$21,FALSE)</f>
        <v>52.8</v>
      </c>
      <c r="AA56" s="34"/>
    </row>
    <row r="57" spans="1:27" s="21" customFormat="1" x14ac:dyDescent="0.2">
      <c r="A57" s="4"/>
      <c r="B57" s="4" t="s">
        <v>45</v>
      </c>
      <c r="C57" s="5">
        <f ca="1">VLOOKUP(TRIM($B57),INDIRECT($AA$16),8+$AA$21,FALSE)</f>
        <v>61237</v>
      </c>
      <c r="D57" s="5"/>
      <c r="E57" s="5">
        <f ca="1">VLOOKUP(TRIM($B57),INDIRECT($AA$16),5+$AA$21,FALSE)</f>
        <v>24</v>
      </c>
      <c r="F57" s="5">
        <f ca="1">VLOOKUP(TRIM($B57),INDIRECT($AA$16),14+$AA$21,FALSE)</f>
        <v>25</v>
      </c>
      <c r="G57" s="60">
        <f ca="1">VLOOKUP(TRIM($B57),INDIRECT($AA$16),20+$AA$21,FALSE)</f>
        <v>25.4</v>
      </c>
      <c r="H57" s="67"/>
      <c r="I57" s="154"/>
      <c r="AA57" s="34"/>
    </row>
    <row r="58" spans="1:27" x14ac:dyDescent="0.2">
      <c r="A58" s="4"/>
      <c r="B58" s="37" t="s">
        <v>46</v>
      </c>
      <c r="C58" s="7" t="str">
        <f t="shared" ref="C58:C63" ca="1" si="6">VLOOKUP(TRIM($B58),INDIRECT($AA$16),8+$AA$21,FALSE)</f>
        <v>.</v>
      </c>
      <c r="D58" s="7"/>
      <c r="E58" s="7" t="str">
        <f t="shared" ref="E58:E63" ca="1" si="7">VLOOKUP(TRIM($B58),INDIRECT($AA$16),5+$AA$21,FALSE)</f>
        <v>.</v>
      </c>
      <c r="F58" s="7" t="str">
        <f t="shared" ref="F58:F63" ca="1" si="8">VLOOKUP(TRIM($B58),INDIRECT($AA$16),14+$AA$21,FALSE)</f>
        <v>.</v>
      </c>
      <c r="G58" s="61" t="str">
        <f t="shared" ref="G58:G63" ca="1" si="9">VLOOKUP(TRIM($B58),INDIRECT($AA$16),20+$AA$21,FALSE)</f>
        <v>.</v>
      </c>
      <c r="H58" s="68"/>
      <c r="I58" s="61"/>
    </row>
    <row r="59" spans="1:27" x14ac:dyDescent="0.2">
      <c r="A59" s="4"/>
      <c r="B59" s="38" t="s">
        <v>128</v>
      </c>
      <c r="C59" s="7" t="str">
        <f t="shared" ca="1" si="6"/>
        <v>.</v>
      </c>
      <c r="D59" s="7"/>
      <c r="E59" s="7" t="str">
        <f t="shared" ca="1" si="7"/>
        <v>.</v>
      </c>
      <c r="F59" s="7" t="str">
        <f t="shared" ca="1" si="8"/>
        <v>.</v>
      </c>
      <c r="G59" s="61" t="str">
        <f t="shared" ca="1" si="9"/>
        <v>.</v>
      </c>
      <c r="H59" s="68"/>
      <c r="I59" s="61"/>
    </row>
    <row r="60" spans="1:27" x14ac:dyDescent="0.2">
      <c r="A60" s="4"/>
      <c r="B60" s="38" t="s">
        <v>129</v>
      </c>
      <c r="C60" s="7" t="str">
        <f t="shared" ca="1" si="6"/>
        <v>.</v>
      </c>
      <c r="D60" s="7"/>
      <c r="E60" s="7" t="str">
        <f t="shared" ca="1" si="7"/>
        <v>.</v>
      </c>
      <c r="F60" s="7" t="str">
        <f t="shared" ca="1" si="8"/>
        <v>.</v>
      </c>
      <c r="G60" s="61" t="str">
        <f t="shared" ca="1" si="9"/>
        <v>.</v>
      </c>
      <c r="H60" s="68"/>
      <c r="I60" s="61"/>
    </row>
    <row r="61" spans="1:27" x14ac:dyDescent="0.2">
      <c r="A61" s="4"/>
      <c r="B61" s="37" t="s">
        <v>47</v>
      </c>
      <c r="C61" s="7" t="str">
        <f t="shared" ca="1" si="6"/>
        <v>.</v>
      </c>
      <c r="D61" s="7"/>
      <c r="E61" s="7" t="str">
        <f t="shared" ca="1" si="7"/>
        <v>.</v>
      </c>
      <c r="F61" s="7" t="str">
        <f t="shared" ca="1" si="8"/>
        <v>.</v>
      </c>
      <c r="G61" s="61" t="str">
        <f t="shared" ca="1" si="9"/>
        <v>.</v>
      </c>
      <c r="H61" s="68"/>
      <c r="I61" s="61"/>
    </row>
    <row r="62" spans="1:27" s="21" customFormat="1" ht="12.75" x14ac:dyDescent="0.2">
      <c r="A62" s="4"/>
      <c r="B62" s="37" t="s">
        <v>161</v>
      </c>
      <c r="C62" s="5">
        <f t="shared" ca="1" si="6"/>
        <v>50490</v>
      </c>
      <c r="D62" s="7"/>
      <c r="E62" s="5">
        <f t="shared" ca="1" si="7"/>
        <v>28</v>
      </c>
      <c r="F62" s="5">
        <f t="shared" ca="1" si="8"/>
        <v>29</v>
      </c>
      <c r="G62" s="60">
        <f t="shared" ca="1" si="9"/>
        <v>26.6</v>
      </c>
      <c r="H62" s="67"/>
      <c r="I62" s="108"/>
      <c r="AA62" s="34"/>
    </row>
    <row r="63" spans="1:27" x14ac:dyDescent="0.2">
      <c r="A63" s="4"/>
      <c r="B63" s="37" t="s">
        <v>168</v>
      </c>
      <c r="C63" s="5">
        <f t="shared" ca="1" si="6"/>
        <v>10747</v>
      </c>
      <c r="D63" s="7"/>
      <c r="E63" s="5">
        <f t="shared" ca="1" si="7"/>
        <v>4</v>
      </c>
      <c r="F63" s="5">
        <f t="shared" ca="1" si="8"/>
        <v>5</v>
      </c>
      <c r="G63" s="60">
        <f t="shared" ca="1" si="9"/>
        <v>19.5</v>
      </c>
      <c r="H63" s="68"/>
      <c r="I63" s="61"/>
    </row>
    <row r="64" spans="1:27" x14ac:dyDescent="0.2">
      <c r="A64" s="4"/>
      <c r="B64" s="6" t="s">
        <v>84</v>
      </c>
      <c r="C64" s="7">
        <f ca="1">VLOOKUP(TRIM($B64),INDIRECT($AA$16),8+$AA$21,FALSE)</f>
        <v>12796</v>
      </c>
      <c r="D64" s="7"/>
      <c r="E64" s="7">
        <f ca="1">VLOOKUP(TRIM($B64),INDIRECT($AA$16),5+$AA$21,FALSE)</f>
        <v>49</v>
      </c>
      <c r="F64" s="7">
        <f ca="1">VLOOKUP(TRIM($B64),INDIRECT($AA$16),14+$AA$21,FALSE)</f>
        <v>50</v>
      </c>
      <c r="G64" s="61">
        <f ca="1">VLOOKUP(TRIM($B64),INDIRECT($AA$16),20+$AA$21,FALSE)</f>
        <v>31.9</v>
      </c>
      <c r="H64" s="68"/>
      <c r="I64" s="61"/>
    </row>
    <row r="65" spans="1:27" s="21" customFormat="1" x14ac:dyDescent="0.2">
      <c r="A65" s="4"/>
      <c r="B65" s="4" t="s">
        <v>40</v>
      </c>
      <c r="C65" s="5">
        <f ca="1">VLOOKUP(TRIM($B65),INDIRECT($AA$16),8+$AA$21,FALSE)</f>
        <v>638946</v>
      </c>
      <c r="D65" s="5"/>
      <c r="E65" s="5">
        <f ca="1">VLOOKUP(TRIM($B65),INDIRECT($AA$16),5+$AA$21,FALSE)</f>
        <v>71</v>
      </c>
      <c r="F65" s="5">
        <f ca="1">VLOOKUP(TRIM($B65),INDIRECT($AA$16),14+$AA$21,FALSE)</f>
        <v>72</v>
      </c>
      <c r="G65" s="60">
        <f ca="1">VLOOKUP(TRIM($B65),INDIRECT($AA$16),20+$AA$21,FALSE)</f>
        <v>34.6</v>
      </c>
      <c r="H65" s="67"/>
      <c r="I65" s="60"/>
      <c r="AA65" s="34"/>
    </row>
    <row r="66" spans="1:27" s="21" customFormat="1" ht="7.5" customHeight="1" x14ac:dyDescent="0.2">
      <c r="A66" s="4"/>
      <c r="B66" s="4"/>
      <c r="C66" s="5"/>
      <c r="D66" s="5"/>
      <c r="E66" s="5"/>
      <c r="F66" s="5"/>
      <c r="G66" s="60"/>
      <c r="H66" s="67"/>
      <c r="I66" s="60"/>
      <c r="AA66" s="34"/>
    </row>
    <row r="67" spans="1:27" s="21" customFormat="1" x14ac:dyDescent="0.2">
      <c r="A67" s="71" t="s">
        <v>142</v>
      </c>
      <c r="B67" s="6"/>
      <c r="C67" s="5"/>
      <c r="D67" s="5"/>
      <c r="E67" s="5"/>
      <c r="F67" s="5"/>
      <c r="G67" s="60"/>
      <c r="H67" s="67"/>
      <c r="I67" s="60"/>
      <c r="AA67" s="34"/>
    </row>
    <row r="68" spans="1:27" s="21" customFormat="1" x14ac:dyDescent="0.2">
      <c r="A68" s="4"/>
      <c r="B68" s="72" t="s">
        <v>130</v>
      </c>
      <c r="C68" s="7">
        <f ca="1">VLOOKUP(TRIM($B68),INDIRECT($AA$19),8+$AA$21,FALSE)</f>
        <v>1423</v>
      </c>
      <c r="D68" s="5"/>
      <c r="E68" s="7">
        <f ca="1">VLOOKUP(TRIM($B68),INDIRECT($AA$19),5+$AA$21,FALSE)</f>
        <v>16</v>
      </c>
      <c r="F68" s="7">
        <f ca="1">VLOOKUP(TRIM($B68),INDIRECT($AA$19),14+$AA$21,FALSE)</f>
        <v>16</v>
      </c>
      <c r="G68" s="61">
        <f ca="1">VLOOKUP(TRIM($B68),INDIRECT($AA$19),20+$AA$21,FALSE)</f>
        <v>23.8</v>
      </c>
      <c r="H68" s="5"/>
      <c r="I68" s="5"/>
      <c r="AA68" s="34"/>
    </row>
    <row r="69" spans="1:27" s="21" customFormat="1" x14ac:dyDescent="0.2">
      <c r="A69" s="4"/>
      <c r="B69" s="72" t="s">
        <v>131</v>
      </c>
      <c r="C69" s="7">
        <f t="shared" ref="C69:C82" ca="1" si="10">VLOOKUP(TRIM($B69),INDIRECT($AA$19),8+$AA$21,FALSE)</f>
        <v>4328</v>
      </c>
      <c r="D69" s="5"/>
      <c r="E69" s="7">
        <f t="shared" ref="E69:E82" ca="1" si="11">VLOOKUP(TRIM($B69),INDIRECT($AA$19),5+$AA$21,FALSE)</f>
        <v>13</v>
      </c>
      <c r="F69" s="7">
        <f t="shared" ref="F69:F82" ca="1" si="12">VLOOKUP(TRIM($B69),INDIRECT($AA$19),14+$AA$21,FALSE)</f>
        <v>14</v>
      </c>
      <c r="G69" s="61">
        <f t="shared" ref="G69:G82" ca="1" si="13">VLOOKUP(TRIM($B69),INDIRECT($AA$19),20+$AA$21,FALSE)</f>
        <v>23.4</v>
      </c>
      <c r="H69" s="5"/>
      <c r="I69" s="5"/>
      <c r="AA69" s="34"/>
    </row>
    <row r="70" spans="1:27" s="21" customFormat="1" x14ac:dyDescent="0.2">
      <c r="A70" s="4"/>
      <c r="B70" s="72" t="s">
        <v>132</v>
      </c>
      <c r="C70" s="7">
        <f t="shared" ca="1" si="10"/>
        <v>1589</v>
      </c>
      <c r="D70" s="5"/>
      <c r="E70" s="7">
        <f t="shared" ca="1" si="11"/>
        <v>1</v>
      </c>
      <c r="F70" s="7">
        <f t="shared" ca="1" si="12"/>
        <v>1</v>
      </c>
      <c r="G70" s="61">
        <f t="shared" ca="1" si="13"/>
        <v>17.5</v>
      </c>
      <c r="H70" s="5"/>
      <c r="I70" s="5"/>
      <c r="AA70" s="34"/>
    </row>
    <row r="71" spans="1:27" s="21" customFormat="1" x14ac:dyDescent="0.2">
      <c r="A71" s="4"/>
      <c r="B71" s="72" t="s">
        <v>133</v>
      </c>
      <c r="C71" s="7">
        <f t="shared" ca="1" si="10"/>
        <v>734</v>
      </c>
      <c r="D71" s="5"/>
      <c r="E71" s="7">
        <f t="shared" ca="1" si="11"/>
        <v>1</v>
      </c>
      <c r="F71" s="7">
        <f t="shared" ca="1" si="12"/>
        <v>1</v>
      </c>
      <c r="G71" s="61">
        <f t="shared" ca="1" si="13"/>
        <v>17.7</v>
      </c>
      <c r="H71" s="5"/>
      <c r="I71" s="5"/>
      <c r="AA71" s="34"/>
    </row>
    <row r="72" spans="1:27" s="21" customFormat="1" x14ac:dyDescent="0.2">
      <c r="A72" s="4"/>
      <c r="B72" s="72" t="s">
        <v>163</v>
      </c>
      <c r="C72" s="7">
        <f t="shared" ca="1" si="10"/>
        <v>6412</v>
      </c>
      <c r="D72" s="5"/>
      <c r="E72" s="7">
        <f t="shared" ca="1" si="11"/>
        <v>26</v>
      </c>
      <c r="F72" s="7">
        <f t="shared" ca="1" si="12"/>
        <v>27</v>
      </c>
      <c r="G72" s="61">
        <f t="shared" ca="1" si="13"/>
        <v>27.2</v>
      </c>
      <c r="H72" s="5"/>
      <c r="I72" s="5"/>
      <c r="AA72" s="34"/>
    </row>
    <row r="73" spans="1:27" s="21" customFormat="1" x14ac:dyDescent="0.2">
      <c r="A73" s="4"/>
      <c r="B73" s="72" t="s">
        <v>134</v>
      </c>
      <c r="C73" s="7" t="str">
        <f t="shared" ca="1" si="10"/>
        <v>.</v>
      </c>
      <c r="D73" s="5"/>
      <c r="E73" s="7" t="str">
        <f t="shared" ca="1" si="11"/>
        <v>.</v>
      </c>
      <c r="F73" s="7" t="str">
        <f t="shared" ca="1" si="12"/>
        <v>.</v>
      </c>
      <c r="G73" s="61" t="str">
        <f t="shared" ca="1" si="13"/>
        <v>.</v>
      </c>
      <c r="H73" s="5"/>
      <c r="I73" s="5"/>
      <c r="AA73" s="34"/>
    </row>
    <row r="74" spans="1:27" s="21" customFormat="1" ht="12" customHeight="1" x14ac:dyDescent="0.2">
      <c r="A74" s="4"/>
      <c r="B74" s="72" t="s">
        <v>135</v>
      </c>
      <c r="C74" s="7">
        <f t="shared" ca="1" si="10"/>
        <v>32071</v>
      </c>
      <c r="D74" s="5"/>
      <c r="E74" s="7">
        <f t="shared" ca="1" si="11"/>
        <v>28</v>
      </c>
      <c r="F74" s="7">
        <f t="shared" ca="1" si="12"/>
        <v>29</v>
      </c>
      <c r="G74" s="61">
        <f t="shared" ca="1" si="13"/>
        <v>26.3</v>
      </c>
      <c r="H74" s="5"/>
      <c r="I74" s="5"/>
      <c r="AA74" s="34"/>
    </row>
    <row r="75" spans="1:27" s="21" customFormat="1" x14ac:dyDescent="0.2">
      <c r="A75" s="4"/>
      <c r="B75" s="72" t="s">
        <v>136</v>
      </c>
      <c r="C75" s="7">
        <f t="shared" ca="1" si="10"/>
        <v>1041</v>
      </c>
      <c r="D75" s="5"/>
      <c r="E75" s="7">
        <f t="shared" ca="1" si="11"/>
        <v>39</v>
      </c>
      <c r="F75" s="7">
        <f t="shared" ca="1" si="12"/>
        <v>40</v>
      </c>
      <c r="G75" s="61">
        <f t="shared" ca="1" si="13"/>
        <v>29</v>
      </c>
      <c r="H75" s="5"/>
      <c r="I75" s="5"/>
      <c r="AA75" s="34"/>
    </row>
    <row r="76" spans="1:27" s="21" customFormat="1" x14ac:dyDescent="0.2">
      <c r="A76" s="4"/>
      <c r="B76" s="72" t="s">
        <v>137</v>
      </c>
      <c r="C76" s="7">
        <f t="shared" ca="1" si="10"/>
        <v>604</v>
      </c>
      <c r="D76" s="5"/>
      <c r="E76" s="7">
        <f t="shared" ca="1" si="11"/>
        <v>43</v>
      </c>
      <c r="F76" s="7">
        <f t="shared" ca="1" si="12"/>
        <v>45</v>
      </c>
      <c r="G76" s="61">
        <f t="shared" ca="1" si="13"/>
        <v>29.5</v>
      </c>
      <c r="H76" s="5"/>
      <c r="I76" s="5"/>
      <c r="AA76" s="34"/>
    </row>
    <row r="77" spans="1:27" s="21" customFormat="1" x14ac:dyDescent="0.2">
      <c r="A77" s="4"/>
      <c r="B77" s="72" t="s">
        <v>138</v>
      </c>
      <c r="C77" s="7">
        <f t="shared" ca="1" si="10"/>
        <v>233</v>
      </c>
      <c r="D77" s="5"/>
      <c r="E77" s="7">
        <f t="shared" ca="1" si="11"/>
        <v>29</v>
      </c>
      <c r="F77" s="7">
        <f t="shared" ca="1" si="12"/>
        <v>31</v>
      </c>
      <c r="G77" s="61">
        <f t="shared" ca="1" si="13"/>
        <v>26.3</v>
      </c>
      <c r="H77" s="5"/>
      <c r="I77" s="5"/>
      <c r="AA77" s="34"/>
    </row>
    <row r="78" spans="1:27" s="21" customFormat="1" x14ac:dyDescent="0.2">
      <c r="A78" s="4"/>
      <c r="B78" s="72" t="s">
        <v>139</v>
      </c>
      <c r="C78" s="7">
        <f t="shared" ca="1" si="10"/>
        <v>2189</v>
      </c>
      <c r="D78" s="5"/>
      <c r="E78" s="7">
        <f t="shared" ca="1" si="11"/>
        <v>30</v>
      </c>
      <c r="F78" s="7">
        <f t="shared" ca="1" si="12"/>
        <v>31</v>
      </c>
      <c r="G78" s="61">
        <f t="shared" ca="1" si="13"/>
        <v>27.2</v>
      </c>
      <c r="H78" s="5"/>
      <c r="I78" s="5"/>
      <c r="AA78" s="34"/>
    </row>
    <row r="79" spans="1:27" s="21" customFormat="1" x14ac:dyDescent="0.2">
      <c r="A79" s="4"/>
      <c r="B79" s="72" t="s">
        <v>140</v>
      </c>
      <c r="C79" s="7">
        <f ca="1">VLOOKUP(TRIM($B79),INDIRECT($AA$19),8+$AA$21,FALSE)</f>
        <v>7364</v>
      </c>
      <c r="D79" s="5"/>
      <c r="E79" s="7">
        <f t="shared" ca="1" si="11"/>
        <v>11</v>
      </c>
      <c r="F79" s="7">
        <f t="shared" ca="1" si="12"/>
        <v>12</v>
      </c>
      <c r="G79" s="61">
        <f t="shared" ca="1" si="13"/>
        <v>21.5</v>
      </c>
      <c r="H79" s="5"/>
      <c r="I79" s="5"/>
      <c r="AA79" s="34"/>
    </row>
    <row r="80" spans="1:27" s="21" customFormat="1" x14ac:dyDescent="0.2">
      <c r="A80" s="4"/>
      <c r="B80" s="72" t="s">
        <v>141</v>
      </c>
      <c r="C80" s="7">
        <f t="shared" ca="1" si="10"/>
        <v>1769</v>
      </c>
      <c r="D80" s="5"/>
      <c r="E80" s="7">
        <f t="shared" ca="1" si="11"/>
        <v>30</v>
      </c>
      <c r="F80" s="7">
        <f t="shared" ca="1" si="12"/>
        <v>31</v>
      </c>
      <c r="G80" s="61">
        <f t="shared" ca="1" si="13"/>
        <v>26.7</v>
      </c>
      <c r="H80" s="5"/>
      <c r="I80" s="5"/>
      <c r="AA80" s="34"/>
    </row>
    <row r="81" spans="1:27" s="21" customFormat="1" x14ac:dyDescent="0.2">
      <c r="A81" s="4"/>
      <c r="B81" s="72" t="s">
        <v>167</v>
      </c>
      <c r="C81" s="7">
        <f t="shared" ca="1" si="10"/>
        <v>1480</v>
      </c>
      <c r="D81" s="5"/>
      <c r="E81" s="7">
        <f t="shared" ca="1" si="11"/>
        <v>23</v>
      </c>
      <c r="F81" s="7">
        <f t="shared" ca="1" si="12"/>
        <v>24</v>
      </c>
      <c r="G81" s="61">
        <f t="shared" ca="1" si="13"/>
        <v>26.2</v>
      </c>
      <c r="H81" s="5"/>
      <c r="I81" s="5"/>
      <c r="AA81" s="34"/>
    </row>
    <row r="82" spans="1:27" s="21" customFormat="1" x14ac:dyDescent="0.2">
      <c r="A82" s="10"/>
      <c r="B82" s="73" t="s">
        <v>124</v>
      </c>
      <c r="C82" s="35">
        <f t="shared" ca="1" si="10"/>
        <v>61237</v>
      </c>
      <c r="D82" s="35"/>
      <c r="E82" s="35">
        <f t="shared" ca="1" si="11"/>
        <v>24</v>
      </c>
      <c r="F82" s="35">
        <f t="shared" ca="1" si="12"/>
        <v>25</v>
      </c>
      <c r="G82" s="103">
        <f t="shared" ca="1" si="13"/>
        <v>25.4</v>
      </c>
      <c r="H82" s="35"/>
      <c r="I82" s="35"/>
      <c r="AA82" s="34"/>
    </row>
    <row r="83" spans="1:27" ht="9.75" customHeight="1" x14ac:dyDescent="0.2">
      <c r="A83" s="2"/>
      <c r="C83" s="11"/>
      <c r="D83" s="11"/>
      <c r="E83" s="11"/>
      <c r="F83" s="11"/>
      <c r="G83" s="41"/>
      <c r="H83" s="41"/>
      <c r="I83" s="12" t="s">
        <v>48</v>
      </c>
    </row>
    <row r="84" spans="1:27" ht="9.75" customHeight="1" x14ac:dyDescent="0.2">
      <c r="A84" s="2" t="s">
        <v>184</v>
      </c>
      <c r="C84" s="11"/>
      <c r="D84" s="11"/>
      <c r="E84" s="11"/>
      <c r="F84" s="11"/>
      <c r="G84" s="41"/>
      <c r="H84" s="41"/>
      <c r="I84" s="12"/>
    </row>
    <row r="85" spans="1:27" x14ac:dyDescent="0.2">
      <c r="A85" s="156" t="s">
        <v>63</v>
      </c>
      <c r="B85" s="156"/>
      <c r="C85" s="156"/>
      <c r="D85" s="156"/>
      <c r="E85" s="156"/>
      <c r="F85" s="156"/>
      <c r="G85" s="156"/>
      <c r="H85" s="156"/>
      <c r="I85" s="156"/>
    </row>
    <row r="86" spans="1:27" x14ac:dyDescent="0.2">
      <c r="A86" s="156" t="s">
        <v>22</v>
      </c>
      <c r="B86" s="156"/>
      <c r="C86" s="156"/>
      <c r="D86" s="156"/>
      <c r="E86" s="156"/>
      <c r="F86" s="156"/>
      <c r="G86" s="156"/>
      <c r="H86" s="156"/>
      <c r="I86" s="156"/>
    </row>
    <row r="87" spans="1:27" ht="35.25" customHeight="1" x14ac:dyDescent="0.2">
      <c r="A87" s="149" t="s">
        <v>191</v>
      </c>
      <c r="B87" s="149"/>
      <c r="C87" s="149"/>
      <c r="D87" s="149"/>
      <c r="E87" s="149"/>
      <c r="F87" s="149"/>
      <c r="G87" s="149"/>
      <c r="H87" s="149"/>
      <c r="I87" s="149"/>
    </row>
    <row r="88" spans="1:27" x14ac:dyDescent="0.2">
      <c r="A88" s="149" t="s">
        <v>182</v>
      </c>
      <c r="B88" s="149"/>
      <c r="C88" s="149"/>
      <c r="D88" s="149"/>
      <c r="E88" s="149"/>
      <c r="F88" s="149"/>
      <c r="G88" s="149"/>
      <c r="H88" s="149"/>
      <c r="I88" s="149"/>
    </row>
    <row r="89" spans="1:27" ht="21.75" customHeight="1" x14ac:dyDescent="0.2">
      <c r="A89" s="149" t="s">
        <v>65</v>
      </c>
      <c r="B89" s="150"/>
      <c r="C89" s="150"/>
      <c r="D89" s="150"/>
      <c r="E89" s="150"/>
      <c r="F89" s="150"/>
      <c r="G89" s="150"/>
      <c r="H89" s="150"/>
      <c r="I89" s="150"/>
    </row>
    <row r="90" spans="1:27" ht="23.25" customHeight="1" x14ac:dyDescent="0.2">
      <c r="A90" s="149" t="s">
        <v>86</v>
      </c>
      <c r="B90" s="155"/>
      <c r="C90" s="155"/>
      <c r="D90" s="155"/>
      <c r="E90" s="155"/>
      <c r="F90" s="155"/>
      <c r="G90" s="155"/>
      <c r="H90" s="155"/>
      <c r="I90" s="155"/>
    </row>
    <row r="91" spans="1:27" ht="24.75" customHeight="1" x14ac:dyDescent="0.2">
      <c r="A91" s="149" t="s">
        <v>102</v>
      </c>
      <c r="B91" s="151"/>
      <c r="C91" s="151"/>
      <c r="D91" s="151"/>
      <c r="E91" s="151"/>
      <c r="F91" s="151"/>
      <c r="G91" s="151"/>
      <c r="H91" s="151"/>
      <c r="I91" s="151"/>
    </row>
    <row r="92" spans="1:27" x14ac:dyDescent="0.2">
      <c r="A92" s="13" t="s">
        <v>120</v>
      </c>
      <c r="B92" s="16"/>
      <c r="C92" s="16"/>
      <c r="D92" s="16"/>
      <c r="E92" s="16"/>
      <c r="F92" s="16"/>
      <c r="G92" s="16"/>
      <c r="H92" s="16"/>
      <c r="I92" s="16"/>
    </row>
    <row r="93" spans="1:27" x14ac:dyDescent="0.2">
      <c r="A93" s="13" t="s">
        <v>121</v>
      </c>
      <c r="B93" s="16"/>
      <c r="C93" s="16"/>
      <c r="D93" s="16"/>
      <c r="E93" s="16"/>
      <c r="F93" s="16"/>
      <c r="G93" s="16"/>
      <c r="H93" s="16"/>
      <c r="I93" s="16"/>
    </row>
    <row r="94" spans="1:27" x14ac:dyDescent="0.2">
      <c r="A94" s="13" t="s">
        <v>119</v>
      </c>
      <c r="B94" s="13"/>
      <c r="C94" s="14"/>
      <c r="D94" s="14"/>
      <c r="E94" s="14"/>
      <c r="F94" s="14"/>
      <c r="G94" s="14"/>
      <c r="H94" s="14"/>
      <c r="I94" s="14"/>
    </row>
    <row r="95" spans="1:27" x14ac:dyDescent="0.2">
      <c r="A95" s="23" t="s">
        <v>122</v>
      </c>
      <c r="B95" s="13"/>
      <c r="C95" s="14"/>
      <c r="D95" s="14"/>
      <c r="E95" s="14"/>
      <c r="F95" s="14"/>
      <c r="G95" s="14"/>
      <c r="H95" s="14"/>
      <c r="I95" s="14"/>
    </row>
    <row r="96" spans="1:27" x14ac:dyDescent="0.2">
      <c r="A96" s="23" t="s">
        <v>64</v>
      </c>
      <c r="B96" s="13"/>
      <c r="C96" s="14"/>
      <c r="D96" s="14"/>
      <c r="E96" s="14"/>
      <c r="F96" s="14"/>
      <c r="G96" s="14"/>
      <c r="H96" s="14"/>
      <c r="I96" s="14"/>
    </row>
    <row r="97" spans="1:9" x14ac:dyDescent="0.2">
      <c r="A97" s="13" t="s">
        <v>123</v>
      </c>
      <c r="B97" s="13"/>
      <c r="C97" s="14"/>
      <c r="D97" s="14"/>
      <c r="E97" s="14"/>
      <c r="F97" s="14"/>
      <c r="G97" s="14"/>
      <c r="H97" s="14"/>
      <c r="I97" s="14"/>
    </row>
    <row r="98" spans="1:9" ht="10.5" customHeight="1" x14ac:dyDescent="0.2">
      <c r="A98" s="13" t="s">
        <v>143</v>
      </c>
      <c r="B98" s="13"/>
      <c r="C98" s="13"/>
      <c r="D98" s="13"/>
      <c r="E98" s="13"/>
      <c r="F98" s="13"/>
      <c r="G98" s="13"/>
      <c r="H98" s="13"/>
      <c r="I98" s="13"/>
    </row>
    <row r="99" spans="1:9" ht="2.25" hidden="1" customHeight="1" x14ac:dyDescent="0.2">
      <c r="A99" s="15"/>
      <c r="B99" s="15"/>
      <c r="C99" s="15"/>
      <c r="D99" s="15"/>
      <c r="E99" s="15"/>
      <c r="F99" s="15"/>
      <c r="G99" s="15"/>
      <c r="H99" s="15"/>
      <c r="I99" s="15"/>
    </row>
    <row r="100" spans="1:9" ht="7.5" customHeight="1" x14ac:dyDescent="0.2">
      <c r="A100" s="15"/>
      <c r="B100" s="15"/>
      <c r="C100" s="15"/>
      <c r="D100" s="15"/>
      <c r="E100" s="15"/>
      <c r="F100" s="15"/>
      <c r="G100" s="15"/>
      <c r="H100" s="15"/>
      <c r="I100" s="15"/>
    </row>
    <row r="101" spans="1:9" x14ac:dyDescent="0.2">
      <c r="A101" s="13" t="s">
        <v>169</v>
      </c>
      <c r="B101" s="13"/>
      <c r="C101" s="13"/>
      <c r="D101" s="13"/>
      <c r="E101" s="14"/>
      <c r="F101" s="16"/>
      <c r="G101" s="16"/>
      <c r="H101" s="16"/>
    </row>
    <row r="102" spans="1:9" x14ac:dyDescent="0.2">
      <c r="A102" s="69" t="s">
        <v>7</v>
      </c>
    </row>
    <row r="103" spans="1:9" x14ac:dyDescent="0.2">
      <c r="A103" s="69" t="s">
        <v>183</v>
      </c>
    </row>
    <row r="104" spans="1:9" x14ac:dyDescent="0.2">
      <c r="A104" s="69"/>
    </row>
    <row r="105" spans="1:9" ht="41.25" customHeight="1" x14ac:dyDescent="0.2">
      <c r="A105" s="148" t="s">
        <v>170</v>
      </c>
      <c r="B105" s="148"/>
      <c r="C105" s="148"/>
      <c r="D105" s="148"/>
      <c r="E105" s="148"/>
      <c r="F105" s="148"/>
      <c r="G105" s="148"/>
      <c r="H105" s="148"/>
      <c r="I105" s="148"/>
    </row>
    <row r="106" spans="1:9" x14ac:dyDescent="0.2">
      <c r="A106" s="147" t="s">
        <v>190</v>
      </c>
      <c r="B106" s="147"/>
      <c r="C106" s="147"/>
      <c r="D106" s="147"/>
      <c r="E106" s="147"/>
      <c r="F106" s="147"/>
      <c r="G106" s="147"/>
      <c r="H106" s="147"/>
      <c r="I106" s="147"/>
    </row>
    <row r="107" spans="1:9" x14ac:dyDescent="0.2">
      <c r="A107" s="147"/>
      <c r="B107" s="147"/>
      <c r="C107" s="147"/>
      <c r="D107" s="147"/>
      <c r="E107" s="147"/>
      <c r="F107" s="147"/>
      <c r="G107" s="147"/>
      <c r="H107" s="147"/>
      <c r="I107" s="147"/>
    </row>
  </sheetData>
  <sheetProtection autoFilter="0"/>
  <mergeCells count="20">
    <mergeCell ref="A3:D3"/>
    <mergeCell ref="G5:I5"/>
    <mergeCell ref="A88:I88"/>
    <mergeCell ref="G6:I6"/>
    <mergeCell ref="I8:I9"/>
    <mergeCell ref="A5:D6"/>
    <mergeCell ref="A87:I87"/>
    <mergeCell ref="E8:F8"/>
    <mergeCell ref="F4:I4"/>
    <mergeCell ref="A85:I85"/>
    <mergeCell ref="A106:I107"/>
    <mergeCell ref="A105:I105"/>
    <mergeCell ref="A89:I89"/>
    <mergeCell ref="A91:I91"/>
    <mergeCell ref="I37:I38"/>
    <mergeCell ref="I43:I44"/>
    <mergeCell ref="I48:I50"/>
    <mergeCell ref="I56:I57"/>
    <mergeCell ref="A90:I90"/>
    <mergeCell ref="A86:I86"/>
  </mergeCells>
  <phoneticPr fontId="5" type="noConversion"/>
  <dataValidations count="2">
    <dataValidation type="list" allowBlank="1" showInputMessage="1" showErrorMessage="1" sqref="G5:I5" xr:uid="{00000000-0002-0000-0100-000000000000}">
      <formula1>$AA$2:$AA$4</formula1>
    </dataValidation>
    <dataValidation type="list" allowBlank="1" showInputMessage="1" showErrorMessage="1" sqref="G6:I6" xr:uid="{00000000-0002-0000-0100-000001000000}">
      <formula1>$AA$6:$AA$12</formula1>
    </dataValidation>
  </dataValidations>
  <pageMargins left="0.39370078740157483" right="0.39370078740157483" top="0.39370078740157483" bottom="0.39370078740157483" header="0.23622047244094491" footer="0.31496062992125984"/>
  <pageSetup paperSize="9" scale="5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sheetPr>
  <dimension ref="A1:Z74"/>
  <sheetViews>
    <sheetView workbookViewId="0">
      <selection activeCell="J67" sqref="J67"/>
    </sheetView>
  </sheetViews>
  <sheetFormatPr defaultRowHeight="12.75" x14ac:dyDescent="0.2"/>
  <cols>
    <col min="2" max="2" width="26.5703125" customWidth="1"/>
  </cols>
  <sheetData>
    <row r="1" spans="1:26" ht="15.75" x14ac:dyDescent="0.25">
      <c r="A1" s="45" t="s">
        <v>20</v>
      </c>
    </row>
    <row r="2" spans="1:26" ht="75" x14ac:dyDescent="0.25">
      <c r="A2" s="104" t="s">
        <v>118</v>
      </c>
      <c r="B2" s="50">
        <v>1</v>
      </c>
      <c r="C2" s="50">
        <v>2</v>
      </c>
      <c r="D2" s="50">
        <v>3</v>
      </c>
      <c r="E2" s="50">
        <v>4</v>
      </c>
      <c r="F2" s="50">
        <v>5</v>
      </c>
      <c r="G2" s="50">
        <v>6</v>
      </c>
      <c r="H2" s="50">
        <v>7</v>
      </c>
      <c r="I2" s="50">
        <v>8</v>
      </c>
      <c r="J2" s="50">
        <v>9</v>
      </c>
      <c r="K2" s="50">
        <v>10</v>
      </c>
      <c r="L2" s="50">
        <v>11</v>
      </c>
      <c r="M2" s="50">
        <v>12</v>
      </c>
      <c r="N2" s="50">
        <v>13</v>
      </c>
      <c r="O2" s="50">
        <v>14</v>
      </c>
      <c r="P2" s="50">
        <v>15</v>
      </c>
      <c r="Q2" s="50">
        <v>16</v>
      </c>
      <c r="R2" s="50">
        <v>17</v>
      </c>
      <c r="S2" s="50">
        <v>18</v>
      </c>
      <c r="T2" s="50">
        <v>19</v>
      </c>
      <c r="U2" s="50">
        <v>20</v>
      </c>
      <c r="V2" s="50">
        <v>21</v>
      </c>
      <c r="W2" s="50">
        <v>22</v>
      </c>
      <c r="X2" s="50">
        <v>23</v>
      </c>
      <c r="Y2" s="50">
        <v>24</v>
      </c>
      <c r="Z2" s="50">
        <v>25</v>
      </c>
    </row>
    <row r="3" spans="1:26" x14ac:dyDescent="0.2">
      <c r="A3" s="44" t="s">
        <v>11</v>
      </c>
      <c r="B3" t="s">
        <v>11</v>
      </c>
      <c r="C3" t="s">
        <v>87</v>
      </c>
      <c r="L3" t="s">
        <v>88</v>
      </c>
      <c r="U3" t="s">
        <v>89</v>
      </c>
      <c r="X3" t="s">
        <v>90</v>
      </c>
    </row>
    <row r="4" spans="1:26" x14ac:dyDescent="0.2">
      <c r="C4">
        <v>0</v>
      </c>
      <c r="F4">
        <v>1</v>
      </c>
      <c r="I4" t="s">
        <v>49</v>
      </c>
      <c r="L4">
        <v>0</v>
      </c>
      <c r="O4">
        <v>1</v>
      </c>
      <c r="R4" t="s">
        <v>49</v>
      </c>
      <c r="U4" t="s">
        <v>91</v>
      </c>
    </row>
    <row r="5" spans="1:26" x14ac:dyDescent="0.2">
      <c r="C5" t="s">
        <v>91</v>
      </c>
      <c r="F5" t="s">
        <v>91</v>
      </c>
      <c r="I5" t="s">
        <v>91</v>
      </c>
      <c r="L5" t="s">
        <v>91</v>
      </c>
      <c r="O5" t="s">
        <v>91</v>
      </c>
      <c r="R5" t="s">
        <v>91</v>
      </c>
      <c r="U5" s="51" t="s">
        <v>58</v>
      </c>
      <c r="V5" s="52" t="s">
        <v>12</v>
      </c>
      <c r="W5" s="53" t="s">
        <v>49</v>
      </c>
      <c r="X5" s="44"/>
      <c r="Y5" s="44"/>
      <c r="Z5" s="44"/>
    </row>
    <row r="6" spans="1:26" x14ac:dyDescent="0.2">
      <c r="C6" s="51" t="s">
        <v>58</v>
      </c>
      <c r="D6" s="52" t="s">
        <v>12</v>
      </c>
      <c r="E6" s="53" t="s">
        <v>49</v>
      </c>
      <c r="F6" s="51" t="s">
        <v>58</v>
      </c>
      <c r="G6" s="52" t="s">
        <v>12</v>
      </c>
      <c r="H6" s="53" t="s">
        <v>49</v>
      </c>
      <c r="I6" s="51" t="s">
        <v>58</v>
      </c>
      <c r="J6" s="52" t="s">
        <v>12</v>
      </c>
      <c r="K6" s="53" t="s">
        <v>49</v>
      </c>
      <c r="L6" s="51" t="s">
        <v>58</v>
      </c>
      <c r="M6" s="52" t="s">
        <v>12</v>
      </c>
      <c r="N6" s="53" t="s">
        <v>49</v>
      </c>
      <c r="O6" s="51" t="s">
        <v>58</v>
      </c>
      <c r="P6" s="52" t="s">
        <v>12</v>
      </c>
      <c r="Q6" s="53" t="s">
        <v>49</v>
      </c>
      <c r="R6" s="51" t="s">
        <v>58</v>
      </c>
      <c r="S6" s="52" t="s">
        <v>12</v>
      </c>
      <c r="T6" s="53" t="s">
        <v>49</v>
      </c>
      <c r="U6" s="51" t="s">
        <v>92</v>
      </c>
      <c r="V6" s="52" t="s">
        <v>92</v>
      </c>
      <c r="W6" s="53" t="s">
        <v>92</v>
      </c>
      <c r="X6" s="51" t="s">
        <v>58</v>
      </c>
      <c r="Y6" s="52" t="s">
        <v>12</v>
      </c>
      <c r="Z6" s="53" t="s">
        <v>49</v>
      </c>
    </row>
    <row r="7" spans="1:26" x14ac:dyDescent="0.2">
      <c r="C7" s="51" t="s">
        <v>13</v>
      </c>
      <c r="D7" s="52" t="s">
        <v>13</v>
      </c>
      <c r="E7" s="53" t="s">
        <v>13</v>
      </c>
      <c r="F7" s="51" t="s">
        <v>13</v>
      </c>
      <c r="G7" s="52" t="s">
        <v>13</v>
      </c>
      <c r="H7" s="53" t="s">
        <v>13</v>
      </c>
      <c r="I7" s="51" t="s">
        <v>13</v>
      </c>
      <c r="J7" s="52" t="s">
        <v>13</v>
      </c>
      <c r="K7" s="53" t="s">
        <v>13</v>
      </c>
      <c r="L7" s="51" t="s">
        <v>13</v>
      </c>
      <c r="M7" s="52" t="s">
        <v>13</v>
      </c>
      <c r="N7" s="53" t="s">
        <v>13</v>
      </c>
      <c r="O7" s="51" t="s">
        <v>13</v>
      </c>
      <c r="P7" s="52" t="s">
        <v>13</v>
      </c>
      <c r="Q7" s="53" t="s">
        <v>13</v>
      </c>
      <c r="R7" s="51" t="s">
        <v>13</v>
      </c>
      <c r="S7" s="52" t="s">
        <v>13</v>
      </c>
      <c r="T7" s="53" t="s">
        <v>13</v>
      </c>
      <c r="U7" s="51" t="s">
        <v>13</v>
      </c>
      <c r="V7" s="52" t="s">
        <v>13</v>
      </c>
      <c r="W7" s="53" t="s">
        <v>13</v>
      </c>
      <c r="X7" s="51" t="s">
        <v>13</v>
      </c>
      <c r="Y7" s="52" t="s">
        <v>13</v>
      </c>
      <c r="Z7" s="53" t="s">
        <v>13</v>
      </c>
    </row>
    <row r="8" spans="1:26" x14ac:dyDescent="0.2">
      <c r="A8" t="s">
        <v>14</v>
      </c>
      <c r="B8" t="s">
        <v>33</v>
      </c>
      <c r="C8" s="51"/>
      <c r="D8" s="52"/>
      <c r="E8" s="53"/>
      <c r="F8" s="51">
        <v>51</v>
      </c>
      <c r="G8" s="52">
        <v>36</v>
      </c>
      <c r="H8" s="53">
        <v>43</v>
      </c>
      <c r="I8" s="51">
        <v>29659</v>
      </c>
      <c r="J8" s="52">
        <v>30897</v>
      </c>
      <c r="K8" s="53">
        <v>60556</v>
      </c>
      <c r="L8" s="51"/>
      <c r="M8" s="52"/>
      <c r="N8" s="53"/>
      <c r="O8" s="51">
        <v>54</v>
      </c>
      <c r="P8" s="52">
        <v>41</v>
      </c>
      <c r="Q8" s="53">
        <v>47</v>
      </c>
      <c r="R8" s="51">
        <v>29659</v>
      </c>
      <c r="S8" s="52">
        <v>30897</v>
      </c>
      <c r="T8" s="53">
        <v>60556</v>
      </c>
      <c r="U8" s="54">
        <v>32.6</v>
      </c>
      <c r="V8" s="55">
        <v>30.1</v>
      </c>
      <c r="W8" s="56">
        <v>31.3</v>
      </c>
      <c r="X8" s="57">
        <v>-5.6007150022009782</v>
      </c>
      <c r="Y8" s="58">
        <v>-3.3207186039631651</v>
      </c>
      <c r="Z8" s="59">
        <v>-4.4131276123418317</v>
      </c>
    </row>
    <row r="9" spans="1:26" x14ac:dyDescent="0.2">
      <c r="B9" t="s">
        <v>37</v>
      </c>
      <c r="C9" s="51"/>
      <c r="D9" s="52"/>
      <c r="E9" s="53"/>
      <c r="F9" s="51">
        <v>56</v>
      </c>
      <c r="G9" s="52">
        <v>39</v>
      </c>
      <c r="H9" s="53">
        <v>47</v>
      </c>
      <c r="I9" s="51">
        <v>15967</v>
      </c>
      <c r="J9" s="52">
        <v>16338</v>
      </c>
      <c r="K9" s="53">
        <v>32305</v>
      </c>
      <c r="L9" s="51"/>
      <c r="M9" s="52"/>
      <c r="N9" s="53"/>
      <c r="O9" s="51">
        <v>59</v>
      </c>
      <c r="P9" s="52">
        <v>43</v>
      </c>
      <c r="Q9" s="53">
        <v>51</v>
      </c>
      <c r="R9" s="51">
        <v>15967</v>
      </c>
      <c r="S9" s="52">
        <v>16338</v>
      </c>
      <c r="T9" s="53">
        <v>32305</v>
      </c>
      <c r="U9" s="54">
        <v>33.5</v>
      </c>
      <c r="V9" s="55">
        <v>30.8</v>
      </c>
      <c r="W9" s="56">
        <v>32.1</v>
      </c>
      <c r="X9" s="57">
        <v>-1.2553161644192627</v>
      </c>
      <c r="Y9" s="58">
        <v>-1.0083175899011962</v>
      </c>
      <c r="Z9" s="59">
        <v>-1.0345019890752312</v>
      </c>
    </row>
    <row r="10" spans="1:26" x14ac:dyDescent="0.2">
      <c r="B10" t="s">
        <v>38</v>
      </c>
      <c r="C10" s="51"/>
      <c r="D10" s="52"/>
      <c r="E10" s="53"/>
      <c r="F10" s="51">
        <v>52</v>
      </c>
      <c r="G10" s="52">
        <v>40</v>
      </c>
      <c r="H10" s="53">
        <v>46</v>
      </c>
      <c r="I10" s="51">
        <v>1249</v>
      </c>
      <c r="J10" s="52">
        <v>1281</v>
      </c>
      <c r="K10" s="53">
        <v>2530</v>
      </c>
      <c r="L10" s="51"/>
      <c r="M10" s="52"/>
      <c r="N10" s="53"/>
      <c r="O10" s="51">
        <v>55</v>
      </c>
      <c r="P10" s="52">
        <v>43</v>
      </c>
      <c r="Q10" s="53">
        <v>49</v>
      </c>
      <c r="R10" s="51">
        <v>1249</v>
      </c>
      <c r="S10" s="52">
        <v>1281</v>
      </c>
      <c r="T10" s="53">
        <v>2530</v>
      </c>
      <c r="U10" s="54">
        <v>33.4</v>
      </c>
      <c r="V10" s="55">
        <v>31.2</v>
      </c>
      <c r="W10" s="56">
        <v>32.299999999999997</v>
      </c>
      <c r="X10" s="57">
        <v>-5.3338141353393809</v>
      </c>
      <c r="Y10" s="58">
        <v>-0.38992619018736718</v>
      </c>
      <c r="Z10" s="59">
        <v>-2.744011096012386</v>
      </c>
    </row>
    <row r="11" spans="1:26" x14ac:dyDescent="0.2">
      <c r="B11" t="s">
        <v>32</v>
      </c>
      <c r="C11" s="51"/>
      <c r="D11" s="52"/>
      <c r="E11" s="53"/>
      <c r="F11" s="51">
        <v>60</v>
      </c>
      <c r="G11" s="52">
        <v>41</v>
      </c>
      <c r="H11" s="53">
        <v>50</v>
      </c>
      <c r="I11" s="51">
        <v>16692</v>
      </c>
      <c r="J11" s="52">
        <v>17116</v>
      </c>
      <c r="K11" s="53">
        <v>33808</v>
      </c>
      <c r="L11" s="51"/>
      <c r="M11" s="52"/>
      <c r="N11" s="53"/>
      <c r="O11" s="51">
        <v>62</v>
      </c>
      <c r="P11" s="52">
        <v>45</v>
      </c>
      <c r="Q11" s="53">
        <v>53</v>
      </c>
      <c r="R11" s="51">
        <v>16692</v>
      </c>
      <c r="S11" s="52">
        <v>17116</v>
      </c>
      <c r="T11" s="53">
        <v>33808</v>
      </c>
      <c r="U11" s="54">
        <v>34.5</v>
      </c>
      <c r="V11" s="55">
        <v>31.8</v>
      </c>
      <c r="W11" s="56">
        <v>33.1</v>
      </c>
      <c r="X11" s="57">
        <v>1.7768828094678497</v>
      </c>
      <c r="Y11" s="58">
        <v>0.94613327200467978</v>
      </c>
      <c r="Z11" s="59">
        <v>1.4437457601892945</v>
      </c>
    </row>
    <row r="12" spans="1:26" x14ac:dyDescent="0.2">
      <c r="B12" t="s">
        <v>15</v>
      </c>
      <c r="C12" s="51"/>
      <c r="D12" s="52"/>
      <c r="E12" s="53"/>
      <c r="F12" s="51">
        <v>51</v>
      </c>
      <c r="G12" s="52">
        <v>36</v>
      </c>
      <c r="H12" s="53">
        <v>43</v>
      </c>
      <c r="I12" s="51">
        <v>31040</v>
      </c>
      <c r="J12" s="52">
        <v>32632</v>
      </c>
      <c r="K12" s="53">
        <v>63672</v>
      </c>
      <c r="L12" s="51"/>
      <c r="M12" s="52"/>
      <c r="N12" s="53"/>
      <c r="O12" s="51">
        <v>53</v>
      </c>
      <c r="P12" s="52">
        <v>39</v>
      </c>
      <c r="Q12" s="53">
        <v>46</v>
      </c>
      <c r="R12" s="51">
        <v>31040</v>
      </c>
      <c r="S12" s="52">
        <v>32632</v>
      </c>
      <c r="T12" s="53">
        <v>63672</v>
      </c>
      <c r="U12" s="54">
        <v>33.4</v>
      </c>
      <c r="V12" s="55">
        <v>30.8</v>
      </c>
      <c r="W12" s="56">
        <v>32.1</v>
      </c>
      <c r="X12" s="57">
        <v>-6.5842371541668072</v>
      </c>
      <c r="Y12" s="58">
        <v>-4.9067613384754978</v>
      </c>
      <c r="Z12" s="59">
        <v>-5.7366867504409385</v>
      </c>
    </row>
    <row r="13" spans="1:26" x14ac:dyDescent="0.2">
      <c r="B13" t="s">
        <v>30</v>
      </c>
      <c r="C13" s="51"/>
      <c r="D13" s="52"/>
      <c r="E13" s="53"/>
      <c r="F13" s="51">
        <v>60</v>
      </c>
      <c r="G13" s="52">
        <v>42</v>
      </c>
      <c r="H13" s="53">
        <v>51</v>
      </c>
      <c r="I13" s="51">
        <v>219491</v>
      </c>
      <c r="J13" s="52">
        <v>230940</v>
      </c>
      <c r="K13" s="53">
        <v>450431</v>
      </c>
      <c r="L13" s="51"/>
      <c r="M13" s="52"/>
      <c r="N13" s="53"/>
      <c r="O13" s="51">
        <v>62</v>
      </c>
      <c r="P13" s="52">
        <v>45</v>
      </c>
      <c r="Q13" s="53">
        <v>53</v>
      </c>
      <c r="R13" s="51">
        <v>219491</v>
      </c>
      <c r="S13" s="52">
        <v>230940</v>
      </c>
      <c r="T13" s="53">
        <v>450431</v>
      </c>
      <c r="U13" s="54">
        <v>34.4</v>
      </c>
      <c r="V13" s="55">
        <v>32</v>
      </c>
      <c r="W13" s="56">
        <v>33.200000000000003</v>
      </c>
      <c r="X13" s="57">
        <v>1.6744748837642476</v>
      </c>
      <c r="Y13" s="58">
        <v>1.1409762269575907</v>
      </c>
      <c r="Z13" s="59">
        <v>1.3854718095258818</v>
      </c>
    </row>
    <row r="14" spans="1:26" x14ac:dyDescent="0.2">
      <c r="B14" t="s">
        <v>49</v>
      </c>
      <c r="C14" s="51"/>
      <c r="D14" s="52"/>
      <c r="E14" s="53"/>
      <c r="F14" s="51">
        <v>58</v>
      </c>
      <c r="G14" s="52">
        <v>41</v>
      </c>
      <c r="H14" s="53">
        <v>49</v>
      </c>
      <c r="I14" s="51">
        <v>314098</v>
      </c>
      <c r="J14" s="52">
        <v>329204</v>
      </c>
      <c r="K14" s="53">
        <v>643302</v>
      </c>
      <c r="L14" s="51"/>
      <c r="M14" s="52"/>
      <c r="N14" s="53"/>
      <c r="O14" s="51">
        <v>60</v>
      </c>
      <c r="P14" s="52">
        <v>44</v>
      </c>
      <c r="Q14" s="53">
        <v>52</v>
      </c>
      <c r="R14" s="51">
        <v>314098</v>
      </c>
      <c r="S14" s="52">
        <v>329204</v>
      </c>
      <c r="T14" s="53">
        <v>643302</v>
      </c>
      <c r="U14" s="54">
        <v>34.1</v>
      </c>
      <c r="V14" s="55">
        <v>31.6</v>
      </c>
      <c r="W14" s="56">
        <v>32.799999999999997</v>
      </c>
      <c r="X14" s="57"/>
      <c r="Y14" s="58"/>
      <c r="Z14" s="59"/>
    </row>
    <row r="15" spans="1:26" x14ac:dyDescent="0.2">
      <c r="A15" t="s">
        <v>93</v>
      </c>
      <c r="B15" t="s">
        <v>94</v>
      </c>
      <c r="C15" s="51"/>
      <c r="D15" s="52"/>
      <c r="E15" s="53"/>
      <c r="F15" s="51">
        <v>56</v>
      </c>
      <c r="G15" s="52">
        <v>39</v>
      </c>
      <c r="H15" s="53">
        <v>47</v>
      </c>
      <c r="I15" s="51">
        <v>10766</v>
      </c>
      <c r="J15" s="52">
        <v>11096</v>
      </c>
      <c r="K15" s="53">
        <v>21862</v>
      </c>
      <c r="L15" s="51"/>
      <c r="M15" s="52"/>
      <c r="N15" s="53"/>
      <c r="O15" s="51">
        <v>59</v>
      </c>
      <c r="P15" s="52">
        <v>44</v>
      </c>
      <c r="Q15" s="53">
        <v>51</v>
      </c>
      <c r="R15" s="51">
        <v>10766</v>
      </c>
      <c r="S15" s="52">
        <v>11096</v>
      </c>
      <c r="T15" s="53">
        <v>21862</v>
      </c>
      <c r="U15" s="54">
        <v>33.4</v>
      </c>
      <c r="V15" s="55">
        <v>30.7</v>
      </c>
      <c r="W15" s="56">
        <v>32.1</v>
      </c>
      <c r="X15" s="57">
        <v>-0.86616422124127723</v>
      </c>
      <c r="Y15" s="58">
        <v>-2.6952452226922219E-2</v>
      </c>
      <c r="Z15" s="59">
        <v>-0.37318554746730825</v>
      </c>
    </row>
    <row r="16" spans="1:26" x14ac:dyDescent="0.2">
      <c r="B16" t="s">
        <v>5</v>
      </c>
      <c r="C16" s="51"/>
      <c r="D16" s="52"/>
      <c r="E16" s="53"/>
      <c r="F16" s="51">
        <v>52</v>
      </c>
      <c r="G16" s="52">
        <v>37</v>
      </c>
      <c r="H16" s="53">
        <v>45</v>
      </c>
      <c r="I16" s="51">
        <v>5866</v>
      </c>
      <c r="J16" s="52">
        <v>6058</v>
      </c>
      <c r="K16" s="53">
        <v>11924</v>
      </c>
      <c r="L16" s="51"/>
      <c r="M16" s="52"/>
      <c r="N16" s="53"/>
      <c r="O16" s="51">
        <v>55</v>
      </c>
      <c r="P16" s="52">
        <v>41</v>
      </c>
      <c r="Q16" s="53">
        <v>48</v>
      </c>
      <c r="R16" s="51">
        <v>5866</v>
      </c>
      <c r="S16" s="52">
        <v>6058</v>
      </c>
      <c r="T16" s="53">
        <v>11924</v>
      </c>
      <c r="U16" s="54">
        <v>32.799999999999997</v>
      </c>
      <c r="V16" s="55">
        <v>30.5</v>
      </c>
      <c r="W16" s="56">
        <v>31.6</v>
      </c>
      <c r="X16" s="57">
        <v>-4.6409311552423702</v>
      </c>
      <c r="Y16" s="58">
        <v>-2.6038360168460812</v>
      </c>
      <c r="Z16" s="59">
        <v>-3.5469952128100743</v>
      </c>
    </row>
    <row r="17" spans="2:26" x14ac:dyDescent="0.2">
      <c r="B17" t="s">
        <v>6</v>
      </c>
      <c r="C17" s="51"/>
      <c r="D17" s="52"/>
      <c r="E17" s="53"/>
      <c r="F17" s="51">
        <v>54</v>
      </c>
      <c r="G17" s="52">
        <v>38</v>
      </c>
      <c r="H17" s="53">
        <v>46</v>
      </c>
      <c r="I17" s="51">
        <v>2072</v>
      </c>
      <c r="J17" s="52">
        <v>2133</v>
      </c>
      <c r="K17" s="53">
        <v>4205</v>
      </c>
      <c r="L17" s="51"/>
      <c r="M17" s="52"/>
      <c r="N17" s="53"/>
      <c r="O17" s="51">
        <v>58</v>
      </c>
      <c r="P17" s="52">
        <v>42</v>
      </c>
      <c r="Q17" s="53">
        <v>49</v>
      </c>
      <c r="R17" s="51">
        <v>2072</v>
      </c>
      <c r="S17" s="52">
        <v>2133</v>
      </c>
      <c r="T17" s="53">
        <v>4205</v>
      </c>
      <c r="U17" s="54">
        <v>33.200000000000003</v>
      </c>
      <c r="V17" s="55">
        <v>30.6</v>
      </c>
      <c r="W17" s="56">
        <v>31.9</v>
      </c>
      <c r="X17" s="57">
        <v>-2.2319504049728423</v>
      </c>
      <c r="Y17" s="58">
        <v>-2.286958549971331</v>
      </c>
      <c r="Z17" s="59">
        <v>-2.1881134962229396</v>
      </c>
    </row>
    <row r="18" spans="2:26" x14ac:dyDescent="0.2">
      <c r="B18" t="s">
        <v>39</v>
      </c>
      <c r="C18" s="51"/>
      <c r="D18" s="52"/>
      <c r="E18" s="53"/>
      <c r="F18" s="51">
        <v>48</v>
      </c>
      <c r="G18" s="52">
        <v>33</v>
      </c>
      <c r="H18" s="53">
        <v>41</v>
      </c>
      <c r="I18" s="51">
        <v>4742</v>
      </c>
      <c r="J18" s="52">
        <v>5048</v>
      </c>
      <c r="K18" s="53">
        <v>9790</v>
      </c>
      <c r="L18" s="51"/>
      <c r="M18" s="52"/>
      <c r="N18" s="53"/>
      <c r="O18" s="51">
        <v>51</v>
      </c>
      <c r="P18" s="52">
        <v>37</v>
      </c>
      <c r="Q18" s="53">
        <v>44</v>
      </c>
      <c r="R18" s="51">
        <v>4742</v>
      </c>
      <c r="S18" s="52">
        <v>5048</v>
      </c>
      <c r="T18" s="53">
        <v>9790</v>
      </c>
      <c r="U18" s="54">
        <v>32.299999999999997</v>
      </c>
      <c r="V18" s="55">
        <v>29.8</v>
      </c>
      <c r="W18" s="56">
        <v>31</v>
      </c>
      <c r="X18" s="57">
        <v>-8.9295544981905977</v>
      </c>
      <c r="Y18" s="58">
        <v>-6.5498695783139667</v>
      </c>
      <c r="Z18" s="59">
        <v>-7.7646621596531915</v>
      </c>
    </row>
    <row r="19" spans="2:26" x14ac:dyDescent="0.2">
      <c r="B19" t="s">
        <v>4</v>
      </c>
      <c r="C19" s="51"/>
      <c r="D19" s="52"/>
      <c r="E19" s="53"/>
      <c r="F19" s="51">
        <v>60</v>
      </c>
      <c r="G19" s="52">
        <v>42</v>
      </c>
      <c r="H19" s="53">
        <v>51</v>
      </c>
      <c r="I19" s="51">
        <v>5961</v>
      </c>
      <c r="J19" s="52">
        <v>6126</v>
      </c>
      <c r="K19" s="53">
        <v>12087</v>
      </c>
      <c r="L19" s="51"/>
      <c r="M19" s="52"/>
      <c r="N19" s="53"/>
      <c r="O19" s="51">
        <v>62</v>
      </c>
      <c r="P19" s="52">
        <v>46</v>
      </c>
      <c r="Q19" s="53">
        <v>54</v>
      </c>
      <c r="R19" s="51">
        <v>5961</v>
      </c>
      <c r="S19" s="52">
        <v>6126</v>
      </c>
      <c r="T19" s="53">
        <v>12087</v>
      </c>
      <c r="U19" s="54">
        <v>34.6</v>
      </c>
      <c r="V19" s="55">
        <v>32</v>
      </c>
      <c r="W19" s="56">
        <v>33.299999999999997</v>
      </c>
      <c r="X19" s="57">
        <v>2.1288108883501025</v>
      </c>
      <c r="Y19" s="58">
        <v>1.6883274391010872</v>
      </c>
      <c r="Z19" s="59">
        <v>1.9841406339846657</v>
      </c>
    </row>
    <row r="20" spans="2:26" x14ac:dyDescent="0.2">
      <c r="B20" t="s">
        <v>3</v>
      </c>
      <c r="C20" s="51"/>
      <c r="D20" s="52"/>
      <c r="E20" s="53"/>
      <c r="F20" s="51">
        <v>46</v>
      </c>
      <c r="G20" s="52">
        <v>32</v>
      </c>
      <c r="H20" s="53">
        <v>39</v>
      </c>
      <c r="I20" s="51">
        <v>16703</v>
      </c>
      <c r="J20" s="52">
        <v>17475</v>
      </c>
      <c r="K20" s="53">
        <v>34178</v>
      </c>
      <c r="L20" s="51"/>
      <c r="M20" s="52"/>
      <c r="N20" s="53"/>
      <c r="O20" s="51">
        <v>48</v>
      </c>
      <c r="P20" s="52">
        <v>35</v>
      </c>
      <c r="Q20" s="53">
        <v>41</v>
      </c>
      <c r="R20" s="51">
        <v>16703</v>
      </c>
      <c r="S20" s="52">
        <v>17475</v>
      </c>
      <c r="T20" s="53">
        <v>34178</v>
      </c>
      <c r="U20" s="54">
        <v>32.299999999999997</v>
      </c>
      <c r="V20" s="55">
        <v>29.7</v>
      </c>
      <c r="W20" s="56">
        <v>30.9</v>
      </c>
      <c r="X20" s="57">
        <v>-11.512824277536829</v>
      </c>
      <c r="Y20" s="58">
        <v>-9.1190775707142464</v>
      </c>
      <c r="Z20" s="59">
        <v>-10.281767973110355</v>
      </c>
    </row>
    <row r="21" spans="2:26" x14ac:dyDescent="0.2">
      <c r="B21" t="s">
        <v>57</v>
      </c>
      <c r="C21" s="51"/>
      <c r="D21" s="52"/>
      <c r="E21" s="53"/>
      <c r="F21" s="51">
        <v>49</v>
      </c>
      <c r="G21" s="52">
        <v>32</v>
      </c>
      <c r="H21" s="53">
        <v>40</v>
      </c>
      <c r="I21" s="51">
        <v>4393</v>
      </c>
      <c r="J21" s="52">
        <v>4615</v>
      </c>
      <c r="K21" s="53">
        <v>9008</v>
      </c>
      <c r="L21" s="51"/>
      <c r="M21" s="52"/>
      <c r="N21" s="53"/>
      <c r="O21" s="51">
        <v>53</v>
      </c>
      <c r="P21" s="52">
        <v>37</v>
      </c>
      <c r="Q21" s="53">
        <v>45</v>
      </c>
      <c r="R21" s="51">
        <v>4393</v>
      </c>
      <c r="S21" s="52">
        <v>4615</v>
      </c>
      <c r="T21" s="53">
        <v>9008</v>
      </c>
      <c r="U21" s="54">
        <v>32.299999999999997</v>
      </c>
      <c r="V21" s="55">
        <v>29.5</v>
      </c>
      <c r="W21" s="56">
        <v>30.8</v>
      </c>
      <c r="X21" s="57">
        <v>-6.7957439796928938</v>
      </c>
      <c r="Y21" s="58">
        <v>-6.6234771385847679</v>
      </c>
      <c r="Z21" s="59">
        <v>-6.7167818961443686</v>
      </c>
    </row>
    <row r="22" spans="2:26" x14ac:dyDescent="0.2">
      <c r="B22" t="s">
        <v>95</v>
      </c>
      <c r="C22" s="51"/>
      <c r="D22" s="52"/>
      <c r="E22" s="53"/>
      <c r="F22" s="51">
        <v>55</v>
      </c>
      <c r="G22" s="52">
        <v>37</v>
      </c>
      <c r="H22" s="53">
        <v>46</v>
      </c>
      <c r="I22" s="51">
        <v>3129</v>
      </c>
      <c r="J22" s="52">
        <v>3109</v>
      </c>
      <c r="K22" s="53">
        <v>6238</v>
      </c>
      <c r="L22" s="51"/>
      <c r="M22" s="52"/>
      <c r="N22" s="53"/>
      <c r="O22" s="51">
        <v>58</v>
      </c>
      <c r="P22" s="52">
        <v>40</v>
      </c>
      <c r="Q22" s="53">
        <v>49</v>
      </c>
      <c r="R22" s="51">
        <v>3129</v>
      </c>
      <c r="S22" s="52">
        <v>3109</v>
      </c>
      <c r="T22" s="53">
        <v>6238</v>
      </c>
      <c r="U22" s="54">
        <v>33.700000000000003</v>
      </c>
      <c r="V22" s="55">
        <v>30.9</v>
      </c>
      <c r="W22" s="56">
        <v>32.299999999999997</v>
      </c>
      <c r="X22" s="57">
        <v>-1.9475576709156783</v>
      </c>
      <c r="Y22" s="58">
        <v>-3.6335624917359155</v>
      </c>
      <c r="Z22" s="59">
        <v>-2.5745410494914438</v>
      </c>
    </row>
    <row r="23" spans="2:26" x14ac:dyDescent="0.2">
      <c r="B23" t="s">
        <v>38</v>
      </c>
      <c r="C23" s="51"/>
      <c r="D23" s="52"/>
      <c r="E23" s="53"/>
      <c r="F23" s="51">
        <v>52</v>
      </c>
      <c r="G23" s="52">
        <v>40</v>
      </c>
      <c r="H23" s="53">
        <v>46</v>
      </c>
      <c r="I23" s="51">
        <v>1249</v>
      </c>
      <c r="J23" s="52">
        <v>1281</v>
      </c>
      <c r="K23" s="53">
        <v>2530</v>
      </c>
      <c r="L23" s="51"/>
      <c r="M23" s="52"/>
      <c r="N23" s="53"/>
      <c r="O23" s="51">
        <v>55</v>
      </c>
      <c r="P23" s="52">
        <v>43</v>
      </c>
      <c r="Q23" s="53">
        <v>49</v>
      </c>
      <c r="R23" s="51">
        <v>1249</v>
      </c>
      <c r="S23" s="52">
        <v>1281</v>
      </c>
      <c r="T23" s="53">
        <v>2530</v>
      </c>
      <c r="U23" s="54">
        <v>33.4</v>
      </c>
      <c r="V23" s="55">
        <v>31.2</v>
      </c>
      <c r="W23" s="56">
        <v>32.299999999999997</v>
      </c>
      <c r="X23" s="57">
        <v>-5.3338141353393809</v>
      </c>
      <c r="Y23" s="58">
        <v>-0.38992619018736718</v>
      </c>
      <c r="Z23" s="59">
        <v>-2.744011096012386</v>
      </c>
    </row>
    <row r="24" spans="2:26" x14ac:dyDescent="0.2">
      <c r="B24" t="s">
        <v>1</v>
      </c>
      <c r="C24" s="51"/>
      <c r="D24" s="52"/>
      <c r="E24" s="53"/>
      <c r="F24" s="51">
        <v>20</v>
      </c>
      <c r="G24" s="52">
        <v>10</v>
      </c>
      <c r="H24" s="53">
        <v>15</v>
      </c>
      <c r="I24" s="51">
        <v>713</v>
      </c>
      <c r="J24" s="52">
        <v>730</v>
      </c>
      <c r="K24" s="53">
        <v>1443</v>
      </c>
      <c r="L24" s="51"/>
      <c r="M24" s="52"/>
      <c r="N24" s="53"/>
      <c r="O24" s="51">
        <v>22</v>
      </c>
      <c r="P24" s="52">
        <v>11</v>
      </c>
      <c r="Q24" s="53">
        <v>16</v>
      </c>
      <c r="R24" s="51">
        <v>713</v>
      </c>
      <c r="S24" s="52">
        <v>730</v>
      </c>
      <c r="T24" s="53">
        <v>1443</v>
      </c>
      <c r="U24" s="54">
        <v>27.4</v>
      </c>
      <c r="V24" s="55">
        <v>25</v>
      </c>
      <c r="W24" s="56">
        <v>26.2</v>
      </c>
      <c r="X24" s="57">
        <v>-38.258555050090813</v>
      </c>
      <c r="Y24" s="58">
        <v>-32.501718133553524</v>
      </c>
      <c r="Z24" s="59">
        <v>-35.252700996006638</v>
      </c>
    </row>
    <row r="25" spans="2:26" x14ac:dyDescent="0.2">
      <c r="B25" t="s">
        <v>55</v>
      </c>
      <c r="C25" s="51"/>
      <c r="D25" s="52"/>
      <c r="E25" s="53"/>
      <c r="F25" s="51">
        <v>60</v>
      </c>
      <c r="G25" s="52">
        <v>45</v>
      </c>
      <c r="H25" s="53">
        <v>52</v>
      </c>
      <c r="I25" s="51">
        <v>8125</v>
      </c>
      <c r="J25" s="52">
        <v>8429</v>
      </c>
      <c r="K25" s="53">
        <v>16554</v>
      </c>
      <c r="L25" s="51"/>
      <c r="M25" s="52"/>
      <c r="N25" s="53"/>
      <c r="O25" s="51">
        <v>64</v>
      </c>
      <c r="P25" s="52">
        <v>50</v>
      </c>
      <c r="Q25" s="53">
        <v>57</v>
      </c>
      <c r="R25" s="51">
        <v>8125</v>
      </c>
      <c r="S25" s="52">
        <v>8429</v>
      </c>
      <c r="T25" s="53">
        <v>16554</v>
      </c>
      <c r="U25" s="54">
        <v>34.4</v>
      </c>
      <c r="V25" s="55">
        <v>32</v>
      </c>
      <c r="W25" s="56">
        <v>33.1</v>
      </c>
      <c r="X25" s="57">
        <v>3.6748746618522219</v>
      </c>
      <c r="Y25" s="58">
        <v>6.1343507545155518</v>
      </c>
      <c r="Z25" s="59">
        <v>4.9681022367574528</v>
      </c>
    </row>
    <row r="26" spans="2:26" x14ac:dyDescent="0.2">
      <c r="B26" t="s">
        <v>51</v>
      </c>
      <c r="C26" s="51"/>
      <c r="D26" s="52"/>
      <c r="E26" s="53"/>
      <c r="F26" s="51">
        <v>64</v>
      </c>
      <c r="G26" s="52">
        <v>47</v>
      </c>
      <c r="H26" s="53">
        <v>55</v>
      </c>
      <c r="I26" s="51">
        <v>833</v>
      </c>
      <c r="J26" s="52">
        <v>848</v>
      </c>
      <c r="K26" s="53">
        <v>1681</v>
      </c>
      <c r="L26" s="51"/>
      <c r="M26" s="52"/>
      <c r="N26" s="53"/>
      <c r="O26" s="51">
        <v>65</v>
      </c>
      <c r="P26" s="52">
        <v>50</v>
      </c>
      <c r="Q26" s="53">
        <v>58</v>
      </c>
      <c r="R26" s="51">
        <v>833</v>
      </c>
      <c r="S26" s="52">
        <v>848</v>
      </c>
      <c r="T26" s="53">
        <v>1681</v>
      </c>
      <c r="U26" s="54">
        <v>35.299999999999997</v>
      </c>
      <c r="V26" s="55">
        <v>33.1</v>
      </c>
      <c r="W26" s="56">
        <v>34.200000000000003</v>
      </c>
      <c r="X26" s="57">
        <v>5.2085933801087521</v>
      </c>
      <c r="Y26" s="58">
        <v>6.2463433810497264</v>
      </c>
      <c r="Z26" s="59">
        <v>5.8484651497758122</v>
      </c>
    </row>
    <row r="27" spans="2:26" x14ac:dyDescent="0.2">
      <c r="B27" t="s">
        <v>56</v>
      </c>
      <c r="C27" s="51"/>
      <c r="D27" s="52"/>
      <c r="E27" s="53"/>
      <c r="F27" s="51">
        <v>44</v>
      </c>
      <c r="G27" s="52">
        <v>30</v>
      </c>
      <c r="H27" s="53">
        <v>37</v>
      </c>
      <c r="I27" s="51">
        <v>11275</v>
      </c>
      <c r="J27" s="52">
        <v>11795</v>
      </c>
      <c r="K27" s="53">
        <v>23070</v>
      </c>
      <c r="L27" s="51"/>
      <c r="M27" s="52"/>
      <c r="N27" s="53"/>
      <c r="O27" s="51">
        <v>48</v>
      </c>
      <c r="P27" s="52">
        <v>35</v>
      </c>
      <c r="Q27" s="53">
        <v>41</v>
      </c>
      <c r="R27" s="51">
        <v>11275</v>
      </c>
      <c r="S27" s="52">
        <v>11795</v>
      </c>
      <c r="T27" s="53">
        <v>23070</v>
      </c>
      <c r="U27" s="54">
        <v>31.2</v>
      </c>
      <c r="V27" s="55">
        <v>28.9</v>
      </c>
      <c r="W27" s="56">
        <v>30</v>
      </c>
      <c r="X27" s="57">
        <v>-12.318630369701587</v>
      </c>
      <c r="Y27" s="58">
        <v>-9.1534802570444427</v>
      </c>
      <c r="Z27" s="59">
        <v>-10.692855564899823</v>
      </c>
    </row>
    <row r="28" spans="2:26" x14ac:dyDescent="0.2">
      <c r="B28" t="s">
        <v>16</v>
      </c>
      <c r="C28" s="51"/>
      <c r="D28" s="52"/>
      <c r="E28" s="53"/>
      <c r="F28" s="51">
        <v>24</v>
      </c>
      <c r="G28" s="52">
        <v>18</v>
      </c>
      <c r="H28" s="53">
        <v>21</v>
      </c>
      <c r="I28" s="51">
        <v>280</v>
      </c>
      <c r="J28" s="52">
        <v>262</v>
      </c>
      <c r="K28" s="53">
        <v>542</v>
      </c>
      <c r="L28" s="51"/>
      <c r="M28" s="52"/>
      <c r="N28" s="53"/>
      <c r="O28" s="51">
        <v>27</v>
      </c>
      <c r="P28" s="52">
        <v>20</v>
      </c>
      <c r="Q28" s="53">
        <v>24</v>
      </c>
      <c r="R28" s="51">
        <v>280</v>
      </c>
      <c r="S28" s="52">
        <v>262</v>
      </c>
      <c r="T28" s="53">
        <v>542</v>
      </c>
      <c r="U28" s="54">
        <v>29.1</v>
      </c>
      <c r="V28" s="55">
        <v>27.3</v>
      </c>
      <c r="W28" s="56">
        <v>28.2</v>
      </c>
      <c r="X28" s="57">
        <v>-33.071718744741183</v>
      </c>
      <c r="Y28" s="58">
        <v>-23.64257351366437</v>
      </c>
      <c r="Z28" s="59">
        <v>-28.060581257761434</v>
      </c>
    </row>
    <row r="29" spans="2:26" x14ac:dyDescent="0.2">
      <c r="B29" t="s">
        <v>54</v>
      </c>
      <c r="C29" s="51"/>
      <c r="D29" s="52"/>
      <c r="E29" s="53"/>
      <c r="F29" s="51">
        <v>63</v>
      </c>
      <c r="G29" s="52">
        <v>46</v>
      </c>
      <c r="H29" s="53">
        <v>54</v>
      </c>
      <c r="I29" s="51">
        <v>3921</v>
      </c>
      <c r="J29" s="52">
        <v>4044</v>
      </c>
      <c r="K29" s="53">
        <v>7965</v>
      </c>
      <c r="L29" s="51"/>
      <c r="M29" s="52"/>
      <c r="N29" s="53"/>
      <c r="O29" s="51">
        <v>65</v>
      </c>
      <c r="P29" s="52">
        <v>50</v>
      </c>
      <c r="Q29" s="53">
        <v>57</v>
      </c>
      <c r="R29" s="51">
        <v>3921</v>
      </c>
      <c r="S29" s="52">
        <v>4044</v>
      </c>
      <c r="T29" s="53">
        <v>7965</v>
      </c>
      <c r="U29" s="54">
        <v>35</v>
      </c>
      <c r="V29" s="55">
        <v>32.6</v>
      </c>
      <c r="W29" s="56">
        <v>33.799999999999997</v>
      </c>
      <c r="X29" s="57">
        <v>5.1514932638572049</v>
      </c>
      <c r="Y29" s="58">
        <v>5.8564109397903721</v>
      </c>
      <c r="Z29" s="59">
        <v>5.5736533896697864</v>
      </c>
    </row>
    <row r="30" spans="2:26" x14ac:dyDescent="0.2">
      <c r="B30" t="s">
        <v>53</v>
      </c>
      <c r="C30" s="51"/>
      <c r="D30" s="52"/>
      <c r="E30" s="53"/>
      <c r="F30" s="51">
        <v>58</v>
      </c>
      <c r="G30" s="52">
        <v>39</v>
      </c>
      <c r="H30" s="53">
        <v>49</v>
      </c>
      <c r="I30" s="51">
        <v>2445</v>
      </c>
      <c r="J30" s="52">
        <v>2392</v>
      </c>
      <c r="K30" s="53">
        <v>4837</v>
      </c>
      <c r="L30" s="51"/>
      <c r="M30" s="52"/>
      <c r="N30" s="53"/>
      <c r="O30" s="51">
        <v>61</v>
      </c>
      <c r="P30" s="52">
        <v>43</v>
      </c>
      <c r="Q30" s="53">
        <v>52</v>
      </c>
      <c r="R30" s="51">
        <v>2445</v>
      </c>
      <c r="S30" s="52">
        <v>2392</v>
      </c>
      <c r="T30" s="53">
        <v>4837</v>
      </c>
      <c r="U30" s="54">
        <v>34.299999999999997</v>
      </c>
      <c r="V30" s="55">
        <v>31.4</v>
      </c>
      <c r="W30" s="56">
        <v>32.799999999999997</v>
      </c>
      <c r="X30" s="57">
        <v>1.0014626750660085</v>
      </c>
      <c r="Y30" s="58">
        <v>-1.1040226188240609</v>
      </c>
      <c r="Z30" s="59">
        <v>0.23552494084448483</v>
      </c>
    </row>
    <row r="31" spans="2:26" x14ac:dyDescent="0.2">
      <c r="B31" t="s">
        <v>52</v>
      </c>
      <c r="C31" s="51"/>
      <c r="D31" s="52"/>
      <c r="E31" s="53"/>
      <c r="F31" s="51">
        <v>57</v>
      </c>
      <c r="G31" s="52">
        <v>38</v>
      </c>
      <c r="H31" s="53">
        <v>47</v>
      </c>
      <c r="I31" s="51">
        <v>4365</v>
      </c>
      <c r="J31" s="52">
        <v>4554</v>
      </c>
      <c r="K31" s="53">
        <v>8919</v>
      </c>
      <c r="L31" s="51"/>
      <c r="M31" s="52"/>
      <c r="N31" s="53"/>
      <c r="O31" s="51">
        <v>59</v>
      </c>
      <c r="P31" s="52">
        <v>41</v>
      </c>
      <c r="Q31" s="53">
        <v>49</v>
      </c>
      <c r="R31" s="51">
        <v>4365</v>
      </c>
      <c r="S31" s="52">
        <v>4554</v>
      </c>
      <c r="T31" s="53">
        <v>8919</v>
      </c>
      <c r="U31" s="54">
        <v>34</v>
      </c>
      <c r="V31" s="55">
        <v>31.3</v>
      </c>
      <c r="W31" s="56">
        <v>32.6</v>
      </c>
      <c r="X31" s="57">
        <v>-1.3007319995276276</v>
      </c>
      <c r="Y31" s="58">
        <v>-3.3357884375464053</v>
      </c>
      <c r="Z31" s="59">
        <v>-2.3215085289917639</v>
      </c>
    </row>
    <row r="32" spans="2:26" x14ac:dyDescent="0.2">
      <c r="B32" t="s">
        <v>50</v>
      </c>
      <c r="C32" s="51"/>
      <c r="D32" s="52"/>
      <c r="E32" s="53"/>
      <c r="F32" s="51">
        <v>61</v>
      </c>
      <c r="G32" s="52">
        <v>43</v>
      </c>
      <c r="H32" s="53">
        <v>52</v>
      </c>
      <c r="I32" s="51">
        <v>200962</v>
      </c>
      <c r="J32" s="52">
        <v>211625</v>
      </c>
      <c r="K32" s="53">
        <v>412587</v>
      </c>
      <c r="L32" s="51"/>
      <c r="M32" s="52"/>
      <c r="N32" s="53"/>
      <c r="O32" s="51">
        <v>63</v>
      </c>
      <c r="P32" s="52">
        <v>46</v>
      </c>
      <c r="Q32" s="53">
        <v>54</v>
      </c>
      <c r="R32" s="51">
        <v>200962</v>
      </c>
      <c r="S32" s="52">
        <v>211625</v>
      </c>
      <c r="T32" s="53">
        <v>412587</v>
      </c>
      <c r="U32" s="54">
        <v>34.700000000000003</v>
      </c>
      <c r="V32" s="55">
        <v>32.200000000000003</v>
      </c>
      <c r="W32" s="56">
        <v>33.4</v>
      </c>
      <c r="X32" s="57">
        <v>2.9459825406475275</v>
      </c>
      <c r="Y32" s="58">
        <v>2.11447910082817</v>
      </c>
      <c r="Z32" s="59">
        <v>2.500604553909092</v>
      </c>
    </row>
    <row r="33" spans="1:26" x14ac:dyDescent="0.2">
      <c r="B33" t="s">
        <v>60</v>
      </c>
      <c r="C33" s="51"/>
      <c r="D33" s="52"/>
      <c r="E33" s="53"/>
      <c r="F33" s="51">
        <v>52</v>
      </c>
      <c r="G33" s="52">
        <v>36</v>
      </c>
      <c r="H33" s="53">
        <v>44</v>
      </c>
      <c r="I33" s="51">
        <v>26298</v>
      </c>
      <c r="J33" s="52">
        <v>27584</v>
      </c>
      <c r="K33" s="53">
        <v>53882</v>
      </c>
      <c r="L33" s="51"/>
      <c r="M33" s="52"/>
      <c r="N33" s="53"/>
      <c r="O33" s="51">
        <v>54</v>
      </c>
      <c r="P33" s="52">
        <v>39</v>
      </c>
      <c r="Q33" s="53">
        <v>46</v>
      </c>
      <c r="R33" s="51">
        <v>26298</v>
      </c>
      <c r="S33" s="52">
        <v>27584</v>
      </c>
      <c r="T33" s="53">
        <v>53882</v>
      </c>
      <c r="U33" s="54">
        <v>33.700000000000003</v>
      </c>
      <c r="V33" s="55">
        <v>31</v>
      </c>
      <c r="W33" s="56">
        <v>32.299999999999997</v>
      </c>
      <c r="X33" s="57">
        <v>-6.1613344678271318</v>
      </c>
      <c r="Y33" s="58">
        <v>-4.6060649059528558</v>
      </c>
      <c r="Z33" s="59">
        <v>-5.3682171454487673</v>
      </c>
    </row>
    <row r="34" spans="1:26" x14ac:dyDescent="0.2">
      <c r="B34" t="s">
        <v>40</v>
      </c>
      <c r="C34" s="51"/>
      <c r="D34" s="52"/>
      <c r="E34" s="53"/>
      <c r="F34" s="51">
        <v>58</v>
      </c>
      <c r="G34" s="52">
        <v>41</v>
      </c>
      <c r="H34" s="53">
        <v>49</v>
      </c>
      <c r="I34" s="51">
        <v>314098</v>
      </c>
      <c r="J34" s="52">
        <v>329204</v>
      </c>
      <c r="K34" s="53">
        <v>643302</v>
      </c>
      <c r="L34" s="51"/>
      <c r="M34" s="52"/>
      <c r="N34" s="53"/>
      <c r="O34" s="51">
        <v>60</v>
      </c>
      <c r="P34" s="52">
        <v>44</v>
      </c>
      <c r="Q34" s="53">
        <v>52</v>
      </c>
      <c r="R34" s="51">
        <v>314098</v>
      </c>
      <c r="S34" s="52">
        <v>329204</v>
      </c>
      <c r="T34" s="53">
        <v>643302</v>
      </c>
      <c r="U34" s="54">
        <v>34.1</v>
      </c>
      <c r="V34" s="55">
        <v>31.6</v>
      </c>
      <c r="W34" s="56">
        <v>32.799999999999997</v>
      </c>
      <c r="X34" s="57"/>
      <c r="Y34" s="58"/>
      <c r="Z34" s="59"/>
    </row>
    <row r="35" spans="1:26" x14ac:dyDescent="0.2">
      <c r="A35" t="s">
        <v>17</v>
      </c>
      <c r="B35" t="s">
        <v>96</v>
      </c>
      <c r="C35" s="51"/>
      <c r="D35" s="52"/>
      <c r="E35" s="53"/>
      <c r="F35" s="51">
        <v>61</v>
      </c>
      <c r="G35" s="52">
        <v>43</v>
      </c>
      <c r="H35" s="53">
        <v>52</v>
      </c>
      <c r="I35" s="51">
        <v>219051</v>
      </c>
      <c r="J35" s="52">
        <v>229499</v>
      </c>
      <c r="K35" s="53">
        <v>448550</v>
      </c>
      <c r="L35" s="51"/>
      <c r="M35" s="52"/>
      <c r="N35" s="53"/>
      <c r="O35" s="51">
        <v>63</v>
      </c>
      <c r="P35" s="52">
        <v>46</v>
      </c>
      <c r="Q35" s="53">
        <v>54</v>
      </c>
      <c r="R35" s="51">
        <v>219051</v>
      </c>
      <c r="S35" s="52">
        <v>229499</v>
      </c>
      <c r="T35" s="53">
        <v>448550</v>
      </c>
      <c r="U35" s="54">
        <v>34.6</v>
      </c>
      <c r="V35" s="55">
        <v>32.1</v>
      </c>
      <c r="W35" s="56">
        <v>33.299999999999997</v>
      </c>
      <c r="X35" s="171">
        <v>12.389783247606864</v>
      </c>
      <c r="Y35" s="175">
        <v>8.8402762985396279</v>
      </c>
      <c r="Z35" s="174">
        <v>10.559182359935342</v>
      </c>
    </row>
    <row r="36" spans="1:26" x14ac:dyDescent="0.2">
      <c r="B36" t="s">
        <v>97</v>
      </c>
      <c r="C36" s="51"/>
      <c r="D36" s="52"/>
      <c r="E36" s="53"/>
      <c r="F36" s="51">
        <v>47</v>
      </c>
      <c r="G36" s="52">
        <v>33</v>
      </c>
      <c r="H36" s="53">
        <v>40</v>
      </c>
      <c r="I36" s="51">
        <v>53168</v>
      </c>
      <c r="J36" s="52">
        <v>55461</v>
      </c>
      <c r="K36" s="53">
        <v>108629</v>
      </c>
      <c r="L36" s="51"/>
      <c r="M36" s="52"/>
      <c r="N36" s="53"/>
      <c r="O36" s="51">
        <v>50</v>
      </c>
      <c r="P36" s="52">
        <v>37</v>
      </c>
      <c r="Q36" s="53">
        <v>44</v>
      </c>
      <c r="R36" s="51">
        <v>53168</v>
      </c>
      <c r="S36" s="52">
        <v>55461</v>
      </c>
      <c r="T36" s="53">
        <v>108629</v>
      </c>
      <c r="U36" s="54">
        <v>32.1</v>
      </c>
      <c r="V36" s="55">
        <v>29.6</v>
      </c>
      <c r="W36" s="56">
        <v>30.8</v>
      </c>
      <c r="X36" s="172"/>
      <c r="Y36" s="176"/>
      <c r="Z36" s="172"/>
    </row>
    <row r="37" spans="1:26" x14ac:dyDescent="0.2">
      <c r="B37" t="s">
        <v>60</v>
      </c>
      <c r="C37" s="51"/>
      <c r="D37" s="52"/>
      <c r="E37" s="53"/>
      <c r="F37" s="51">
        <v>55</v>
      </c>
      <c r="G37" s="52">
        <v>39</v>
      </c>
      <c r="H37" s="53">
        <v>47</v>
      </c>
      <c r="I37" s="51">
        <v>41879</v>
      </c>
      <c r="J37" s="52">
        <v>44244</v>
      </c>
      <c r="K37" s="53">
        <v>86123</v>
      </c>
      <c r="L37" s="51"/>
      <c r="M37" s="52"/>
      <c r="N37" s="53"/>
      <c r="O37" s="51">
        <v>57</v>
      </c>
      <c r="P37" s="52">
        <v>42</v>
      </c>
      <c r="Q37" s="53">
        <v>49</v>
      </c>
      <c r="R37" s="51">
        <v>41879</v>
      </c>
      <c r="S37" s="52">
        <v>44244</v>
      </c>
      <c r="T37" s="53">
        <v>86123</v>
      </c>
      <c r="U37" s="54">
        <v>34</v>
      </c>
      <c r="V37" s="55">
        <v>31.5</v>
      </c>
      <c r="W37" s="56">
        <v>32.700000000000003</v>
      </c>
      <c r="X37" s="57"/>
      <c r="Y37" s="58"/>
      <c r="Z37" s="59"/>
    </row>
    <row r="38" spans="1:26" x14ac:dyDescent="0.2">
      <c r="B38" t="s">
        <v>40</v>
      </c>
      <c r="C38" s="51"/>
      <c r="D38" s="52"/>
      <c r="E38" s="53"/>
      <c r="F38" s="51">
        <v>58</v>
      </c>
      <c r="G38" s="52">
        <v>41</v>
      </c>
      <c r="H38" s="53">
        <v>49</v>
      </c>
      <c r="I38" s="51">
        <v>314098</v>
      </c>
      <c r="J38" s="52">
        <v>329204</v>
      </c>
      <c r="K38" s="53">
        <v>643302</v>
      </c>
      <c r="L38" s="51"/>
      <c r="M38" s="52"/>
      <c r="N38" s="53"/>
      <c r="O38" s="51">
        <v>60</v>
      </c>
      <c r="P38" s="52">
        <v>44</v>
      </c>
      <c r="Q38" s="53">
        <v>52</v>
      </c>
      <c r="R38" s="51">
        <v>314098</v>
      </c>
      <c r="S38" s="52">
        <v>329204</v>
      </c>
      <c r="T38" s="53">
        <v>643302</v>
      </c>
      <c r="U38" s="54">
        <v>34.1</v>
      </c>
      <c r="V38" s="55">
        <v>31.6</v>
      </c>
      <c r="W38" s="56">
        <v>32.799999999999997</v>
      </c>
      <c r="X38" s="57"/>
      <c r="Y38" s="58"/>
      <c r="Z38" s="59"/>
    </row>
    <row r="39" spans="1:26" x14ac:dyDescent="0.2">
      <c r="A39" t="s">
        <v>98</v>
      </c>
      <c r="B39" t="s">
        <v>43</v>
      </c>
      <c r="C39" s="51"/>
      <c r="D39" s="52"/>
      <c r="E39" s="53"/>
      <c r="F39" s="51">
        <v>41</v>
      </c>
      <c r="G39" s="52">
        <v>26</v>
      </c>
      <c r="H39" s="53">
        <v>33</v>
      </c>
      <c r="I39" s="51">
        <v>58303</v>
      </c>
      <c r="J39" s="52">
        <v>60642</v>
      </c>
      <c r="K39" s="53">
        <v>118945</v>
      </c>
      <c r="L39" s="51"/>
      <c r="M39" s="52"/>
      <c r="N39" s="53"/>
      <c r="O39" s="51">
        <v>44</v>
      </c>
      <c r="P39" s="52">
        <v>29</v>
      </c>
      <c r="Q39" s="53">
        <v>36</v>
      </c>
      <c r="R39" s="51">
        <v>58303</v>
      </c>
      <c r="S39" s="52">
        <v>60642</v>
      </c>
      <c r="T39" s="53">
        <v>118945</v>
      </c>
      <c r="U39" s="54">
        <v>31.3</v>
      </c>
      <c r="V39" s="55">
        <v>28.6</v>
      </c>
      <c r="W39" s="56">
        <v>29.9</v>
      </c>
      <c r="X39" s="171">
        <v>19.428241302058993</v>
      </c>
      <c r="Y39" s="173">
        <v>18.595855791019542</v>
      </c>
      <c r="Z39" s="174">
        <v>18.966007201250257</v>
      </c>
    </row>
    <row r="40" spans="1:26" x14ac:dyDescent="0.2">
      <c r="B40" t="s">
        <v>99</v>
      </c>
      <c r="C40" s="51"/>
      <c r="D40" s="52"/>
      <c r="E40" s="53"/>
      <c r="F40" s="51">
        <v>61</v>
      </c>
      <c r="G40" s="52">
        <v>44</v>
      </c>
      <c r="H40" s="53">
        <v>52</v>
      </c>
      <c r="I40" s="51">
        <v>255795</v>
      </c>
      <c r="J40" s="52">
        <v>268562</v>
      </c>
      <c r="K40" s="53">
        <v>524357</v>
      </c>
      <c r="L40" s="51"/>
      <c r="M40" s="52"/>
      <c r="N40" s="53"/>
      <c r="O40" s="51">
        <v>63</v>
      </c>
      <c r="P40" s="52">
        <v>47</v>
      </c>
      <c r="Q40" s="53">
        <v>55</v>
      </c>
      <c r="R40" s="51">
        <v>255795</v>
      </c>
      <c r="S40" s="52">
        <v>268562</v>
      </c>
      <c r="T40" s="53">
        <v>524357</v>
      </c>
      <c r="U40" s="54">
        <v>34.799999999999997</v>
      </c>
      <c r="V40" s="55">
        <v>32.299999999999997</v>
      </c>
      <c r="W40" s="56">
        <v>33.5</v>
      </c>
      <c r="X40" s="172"/>
      <c r="Y40" s="172"/>
      <c r="Z40" s="172"/>
    </row>
    <row r="41" spans="1:26" x14ac:dyDescent="0.2">
      <c r="B41" t="s">
        <v>40</v>
      </c>
      <c r="C41" s="51"/>
      <c r="D41" s="52"/>
      <c r="E41" s="53"/>
      <c r="F41" s="51">
        <v>58</v>
      </c>
      <c r="G41" s="52">
        <v>41</v>
      </c>
      <c r="H41" s="53">
        <v>49</v>
      </c>
      <c r="I41" s="51">
        <v>314098</v>
      </c>
      <c r="J41" s="52">
        <v>329204</v>
      </c>
      <c r="K41" s="53">
        <v>643302</v>
      </c>
      <c r="L41" s="51"/>
      <c r="M41" s="52"/>
      <c r="N41" s="53"/>
      <c r="O41" s="51">
        <v>60</v>
      </c>
      <c r="P41" s="52">
        <v>44</v>
      </c>
      <c r="Q41" s="53">
        <v>52</v>
      </c>
      <c r="R41" s="51">
        <v>314098</v>
      </c>
      <c r="S41" s="52">
        <v>329204</v>
      </c>
      <c r="T41" s="53">
        <v>643302</v>
      </c>
      <c r="U41" s="54">
        <v>34.1</v>
      </c>
      <c r="V41" s="55">
        <v>31.6</v>
      </c>
      <c r="W41" s="56">
        <v>32.799999999999997</v>
      </c>
      <c r="X41" s="57"/>
      <c r="Y41" s="58"/>
      <c r="Z41" s="59"/>
    </row>
    <row r="42" spans="1:26" x14ac:dyDescent="0.2">
      <c r="A42" t="s">
        <v>100</v>
      </c>
      <c r="B42" t="s">
        <v>83</v>
      </c>
      <c r="C42" s="51"/>
      <c r="D42" s="52"/>
      <c r="E42" s="53"/>
      <c r="F42" s="51">
        <v>69</v>
      </c>
      <c r="G42" s="52">
        <v>52</v>
      </c>
      <c r="H42" s="53">
        <v>60</v>
      </c>
      <c r="I42" s="51">
        <v>102886</v>
      </c>
      <c r="J42" s="52">
        <v>108356</v>
      </c>
      <c r="K42" s="53">
        <v>211242</v>
      </c>
      <c r="L42" s="51"/>
      <c r="M42" s="52"/>
      <c r="N42" s="53"/>
      <c r="O42" s="51">
        <v>71</v>
      </c>
      <c r="P42" s="52">
        <v>56</v>
      </c>
      <c r="Q42" s="53">
        <v>63</v>
      </c>
      <c r="R42" s="51">
        <v>102886</v>
      </c>
      <c r="S42" s="52">
        <v>108356</v>
      </c>
      <c r="T42" s="53">
        <v>211242</v>
      </c>
      <c r="U42" s="54">
        <v>36.1</v>
      </c>
      <c r="V42" s="55">
        <v>33.700000000000003</v>
      </c>
      <c r="W42" s="56">
        <v>34.9</v>
      </c>
      <c r="X42" s="171">
        <v>22.279800714917883</v>
      </c>
      <c r="Y42" s="173">
        <v>23.488307137615116</v>
      </c>
      <c r="Z42" s="174">
        <v>22.856805289780276</v>
      </c>
    </row>
    <row r="43" spans="1:26" x14ac:dyDescent="0.2">
      <c r="B43" t="s">
        <v>82</v>
      </c>
      <c r="C43" s="51"/>
      <c r="D43" s="52"/>
      <c r="E43" s="53"/>
      <c r="F43" s="51">
        <v>59</v>
      </c>
      <c r="G43" s="52">
        <v>41</v>
      </c>
      <c r="H43" s="53">
        <v>49</v>
      </c>
      <c r="I43" s="51">
        <v>102064</v>
      </c>
      <c r="J43" s="52">
        <v>107115</v>
      </c>
      <c r="K43" s="53">
        <v>209179</v>
      </c>
      <c r="L43" s="51"/>
      <c r="M43" s="52"/>
      <c r="N43" s="53"/>
      <c r="O43" s="51">
        <v>61</v>
      </c>
      <c r="P43" s="52">
        <v>44</v>
      </c>
      <c r="Q43" s="53">
        <v>52</v>
      </c>
      <c r="R43" s="51">
        <v>102064</v>
      </c>
      <c r="S43" s="52">
        <v>107115</v>
      </c>
      <c r="T43" s="53">
        <v>209179</v>
      </c>
      <c r="U43" s="54">
        <v>34.200000000000003</v>
      </c>
      <c r="V43" s="55">
        <v>31.6</v>
      </c>
      <c r="W43" s="56">
        <v>32.9</v>
      </c>
      <c r="X43" s="172"/>
      <c r="Y43" s="172"/>
      <c r="Z43" s="172"/>
    </row>
    <row r="44" spans="1:26" x14ac:dyDescent="0.2">
      <c r="B44" t="s">
        <v>81</v>
      </c>
      <c r="C44" s="51"/>
      <c r="D44" s="52"/>
      <c r="E44" s="53"/>
      <c r="F44" s="51">
        <v>46</v>
      </c>
      <c r="G44" s="52">
        <v>30</v>
      </c>
      <c r="H44" s="53">
        <v>38</v>
      </c>
      <c r="I44" s="51">
        <v>109148</v>
      </c>
      <c r="J44" s="52">
        <v>113733</v>
      </c>
      <c r="K44" s="53">
        <v>222881</v>
      </c>
      <c r="L44" s="51"/>
      <c r="M44" s="52"/>
      <c r="N44" s="53"/>
      <c r="O44" s="51">
        <v>48</v>
      </c>
      <c r="P44" s="52">
        <v>32</v>
      </c>
      <c r="Q44" s="53">
        <v>40</v>
      </c>
      <c r="R44" s="51">
        <v>109148</v>
      </c>
      <c r="S44" s="52">
        <v>113733</v>
      </c>
      <c r="T44" s="53">
        <v>222881</v>
      </c>
      <c r="U44" s="54">
        <v>32.200000000000003</v>
      </c>
      <c r="V44" s="55">
        <v>29.6</v>
      </c>
      <c r="W44" s="56">
        <v>30.9</v>
      </c>
      <c r="X44" s="172"/>
      <c r="Y44" s="172"/>
      <c r="Z44" s="172"/>
    </row>
    <row r="45" spans="1:26" x14ac:dyDescent="0.2">
      <c r="B45" t="s">
        <v>40</v>
      </c>
      <c r="C45" s="51"/>
      <c r="D45" s="52"/>
      <c r="E45" s="53"/>
      <c r="F45" s="51">
        <v>58</v>
      </c>
      <c r="G45" s="52">
        <v>41</v>
      </c>
      <c r="H45" s="53">
        <v>49</v>
      </c>
      <c r="I45" s="51">
        <v>314098</v>
      </c>
      <c r="J45" s="52">
        <v>329204</v>
      </c>
      <c r="K45" s="53">
        <v>643302</v>
      </c>
      <c r="L45" s="51"/>
      <c r="M45" s="52"/>
      <c r="N45" s="53"/>
      <c r="O45" s="51">
        <v>60</v>
      </c>
      <c r="P45" s="52">
        <v>44</v>
      </c>
      <c r="Q45" s="53">
        <v>52</v>
      </c>
      <c r="R45" s="51">
        <v>314098</v>
      </c>
      <c r="S45" s="52">
        <v>329204</v>
      </c>
      <c r="T45" s="53">
        <v>643302</v>
      </c>
      <c r="U45" s="54">
        <v>34.1</v>
      </c>
      <c r="V45" s="55">
        <v>31.6</v>
      </c>
      <c r="W45" s="56">
        <v>32.799999999999997</v>
      </c>
      <c r="X45" s="57"/>
      <c r="Y45" s="58"/>
      <c r="Z45" s="59"/>
    </row>
    <row r="46" spans="1:26" x14ac:dyDescent="0.2">
      <c r="A46" t="s">
        <v>18</v>
      </c>
      <c r="B46" t="s">
        <v>44</v>
      </c>
      <c r="C46" s="51"/>
      <c r="D46" s="52"/>
      <c r="E46" s="53"/>
      <c r="F46" s="51">
        <v>61</v>
      </c>
      <c r="G46" s="52">
        <v>46</v>
      </c>
      <c r="H46" s="53">
        <v>53</v>
      </c>
      <c r="I46" s="51">
        <v>287865</v>
      </c>
      <c r="J46" s="52">
        <v>278211</v>
      </c>
      <c r="K46" s="53">
        <v>566076</v>
      </c>
      <c r="L46" s="51"/>
      <c r="M46" s="52"/>
      <c r="N46" s="53"/>
      <c r="O46" s="51">
        <v>63</v>
      </c>
      <c r="P46" s="52">
        <v>49</v>
      </c>
      <c r="Q46" s="53">
        <v>56</v>
      </c>
      <c r="R46" s="51">
        <v>287865</v>
      </c>
      <c r="S46" s="52">
        <v>278211</v>
      </c>
      <c r="T46" s="53">
        <v>566076</v>
      </c>
      <c r="U46" s="54">
        <v>34.700000000000003</v>
      </c>
      <c r="V46" s="55">
        <v>32.700000000000003</v>
      </c>
      <c r="W46" s="56">
        <v>33.700000000000003</v>
      </c>
      <c r="X46" s="57">
        <v>44.664956249479459</v>
      </c>
      <c r="Y46" s="58">
        <v>36.875114072456633</v>
      </c>
      <c r="Z46" s="59">
        <v>42.081942972696602</v>
      </c>
    </row>
    <row r="47" spans="1:26" x14ac:dyDescent="0.2">
      <c r="B47" t="s">
        <v>8</v>
      </c>
      <c r="C47" s="51"/>
      <c r="D47" s="52"/>
      <c r="E47" s="53"/>
      <c r="F47" s="51">
        <v>20</v>
      </c>
      <c r="G47" s="52">
        <v>13</v>
      </c>
      <c r="H47" s="53">
        <v>15</v>
      </c>
      <c r="I47" s="51">
        <v>9083</v>
      </c>
      <c r="J47" s="52">
        <v>18168</v>
      </c>
      <c r="K47" s="53">
        <v>27251</v>
      </c>
      <c r="L47" s="51"/>
      <c r="M47" s="52"/>
      <c r="N47" s="53"/>
      <c r="O47" s="51">
        <v>21</v>
      </c>
      <c r="P47" s="52">
        <v>15</v>
      </c>
      <c r="Q47" s="53">
        <v>17</v>
      </c>
      <c r="R47" s="51">
        <v>9083</v>
      </c>
      <c r="S47" s="52">
        <v>18168</v>
      </c>
      <c r="T47" s="53">
        <v>27251</v>
      </c>
      <c r="U47" s="54">
        <v>27.4</v>
      </c>
      <c r="V47" s="55">
        <v>26.3</v>
      </c>
      <c r="W47" s="56">
        <v>26.6</v>
      </c>
      <c r="X47" s="57"/>
      <c r="Y47" s="58"/>
      <c r="Z47" s="59"/>
    </row>
    <row r="48" spans="1:26" x14ac:dyDescent="0.2">
      <c r="B48" t="s">
        <v>9</v>
      </c>
      <c r="C48" s="51"/>
      <c r="D48" s="52"/>
      <c r="E48" s="53"/>
      <c r="F48" s="51">
        <v>19</v>
      </c>
      <c r="G48" s="52">
        <v>12</v>
      </c>
      <c r="H48" s="53">
        <v>14</v>
      </c>
      <c r="I48" s="51">
        <v>7802</v>
      </c>
      <c r="J48" s="52">
        <v>20091</v>
      </c>
      <c r="K48" s="53">
        <v>27893</v>
      </c>
      <c r="L48" s="51"/>
      <c r="M48" s="52"/>
      <c r="N48" s="53"/>
      <c r="O48" s="51">
        <v>20</v>
      </c>
      <c r="P48" s="52">
        <v>13</v>
      </c>
      <c r="Q48" s="53">
        <v>15</v>
      </c>
      <c r="R48" s="51">
        <v>7802</v>
      </c>
      <c r="S48" s="52">
        <v>20091</v>
      </c>
      <c r="T48" s="53">
        <v>27893</v>
      </c>
      <c r="U48" s="54">
        <v>26.5</v>
      </c>
      <c r="V48" s="55">
        <v>25</v>
      </c>
      <c r="W48" s="56">
        <v>25.4</v>
      </c>
      <c r="X48" s="57"/>
      <c r="Y48" s="58"/>
      <c r="Z48" s="59"/>
    </row>
    <row r="49" spans="1:26" x14ac:dyDescent="0.2">
      <c r="B49" t="s">
        <v>168</v>
      </c>
      <c r="C49" s="51"/>
      <c r="D49" s="52"/>
      <c r="E49" s="53"/>
      <c r="F49" s="51" t="s">
        <v>19</v>
      </c>
      <c r="G49" s="51" t="s">
        <v>19</v>
      </c>
      <c r="H49" s="51" t="s">
        <v>19</v>
      </c>
      <c r="I49" s="51" t="s">
        <v>19</v>
      </c>
      <c r="J49" s="51" t="s">
        <v>19</v>
      </c>
      <c r="K49" s="51" t="s">
        <v>19</v>
      </c>
      <c r="L49" s="51" t="s">
        <v>19</v>
      </c>
      <c r="M49" s="51" t="s">
        <v>19</v>
      </c>
      <c r="N49" s="51" t="s">
        <v>19</v>
      </c>
      <c r="O49" s="51" t="s">
        <v>19</v>
      </c>
      <c r="P49" s="51" t="s">
        <v>19</v>
      </c>
      <c r="Q49" s="51" t="s">
        <v>19</v>
      </c>
      <c r="R49" s="51" t="s">
        <v>19</v>
      </c>
      <c r="S49" s="51" t="s">
        <v>19</v>
      </c>
      <c r="T49" s="51" t="s">
        <v>19</v>
      </c>
      <c r="U49" s="51" t="s">
        <v>19</v>
      </c>
      <c r="V49" s="51" t="s">
        <v>19</v>
      </c>
      <c r="W49" s="51" t="s">
        <v>19</v>
      </c>
      <c r="X49" s="51" t="s">
        <v>19</v>
      </c>
      <c r="Y49" s="51" t="s">
        <v>19</v>
      </c>
      <c r="Z49" s="51" t="s">
        <v>19</v>
      </c>
    </row>
    <row r="50" spans="1:26" x14ac:dyDescent="0.2">
      <c r="B50" t="s">
        <v>161</v>
      </c>
      <c r="C50" s="51" t="s">
        <v>19</v>
      </c>
      <c r="D50" s="51" t="s">
        <v>19</v>
      </c>
      <c r="E50" s="51" t="s">
        <v>19</v>
      </c>
      <c r="F50" s="51" t="s">
        <v>19</v>
      </c>
      <c r="G50" s="51" t="s">
        <v>19</v>
      </c>
      <c r="H50" s="51" t="s">
        <v>19</v>
      </c>
      <c r="I50" s="51" t="s">
        <v>19</v>
      </c>
      <c r="J50" s="51" t="s">
        <v>19</v>
      </c>
      <c r="K50" s="51" t="s">
        <v>19</v>
      </c>
      <c r="L50" s="51" t="s">
        <v>19</v>
      </c>
      <c r="M50" s="51" t="s">
        <v>19</v>
      </c>
      <c r="N50" s="51" t="s">
        <v>19</v>
      </c>
      <c r="O50" s="51" t="s">
        <v>19</v>
      </c>
      <c r="P50" s="51" t="s">
        <v>19</v>
      </c>
      <c r="Q50" s="51" t="s">
        <v>19</v>
      </c>
      <c r="R50" s="51" t="s">
        <v>19</v>
      </c>
      <c r="S50" s="51" t="s">
        <v>19</v>
      </c>
      <c r="T50" s="51" t="s">
        <v>19</v>
      </c>
      <c r="U50" s="51" t="s">
        <v>19</v>
      </c>
      <c r="V50" s="51" t="s">
        <v>19</v>
      </c>
      <c r="W50" s="51" t="s">
        <v>19</v>
      </c>
      <c r="X50" s="51" t="s">
        <v>19</v>
      </c>
      <c r="Y50" s="51" t="s">
        <v>19</v>
      </c>
      <c r="Z50" s="51" t="s">
        <v>19</v>
      </c>
    </row>
    <row r="51" spans="1:26" x14ac:dyDescent="0.2">
      <c r="B51" t="s">
        <v>47</v>
      </c>
      <c r="C51" s="51"/>
      <c r="D51" s="52"/>
      <c r="E51" s="53"/>
      <c r="F51" s="51">
        <v>3</v>
      </c>
      <c r="G51" s="52">
        <v>1</v>
      </c>
      <c r="H51" s="53">
        <v>2</v>
      </c>
      <c r="I51" s="51">
        <v>2311</v>
      </c>
      <c r="J51" s="52">
        <v>5693</v>
      </c>
      <c r="K51" s="53">
        <v>8004</v>
      </c>
      <c r="L51" s="51"/>
      <c r="M51" s="52"/>
      <c r="N51" s="53"/>
      <c r="O51" s="51">
        <v>3</v>
      </c>
      <c r="P51" s="52">
        <v>2</v>
      </c>
      <c r="Q51" s="53">
        <v>2</v>
      </c>
      <c r="R51" s="51">
        <v>2311</v>
      </c>
      <c r="S51" s="52">
        <v>5693</v>
      </c>
      <c r="T51" s="53">
        <v>8004</v>
      </c>
      <c r="U51" s="54">
        <v>19.8</v>
      </c>
      <c r="V51" s="55">
        <v>19.5</v>
      </c>
      <c r="W51" s="56">
        <v>19.600000000000001</v>
      </c>
      <c r="X51" s="57"/>
      <c r="Y51" s="58"/>
      <c r="Z51" s="59"/>
    </row>
    <row r="52" spans="1:26" x14ac:dyDescent="0.2">
      <c r="B52" t="s">
        <v>46</v>
      </c>
      <c r="C52" s="51"/>
      <c r="D52" s="52"/>
      <c r="E52" s="53"/>
      <c r="F52" s="51">
        <v>19</v>
      </c>
      <c r="G52" s="52">
        <v>12</v>
      </c>
      <c r="H52" s="53">
        <v>14</v>
      </c>
      <c r="I52" s="51">
        <v>16885</v>
      </c>
      <c r="J52" s="52">
        <v>38259</v>
      </c>
      <c r="K52" s="53">
        <v>55144</v>
      </c>
      <c r="L52" s="51"/>
      <c r="M52" s="52"/>
      <c r="N52" s="53"/>
      <c r="O52" s="51">
        <v>20</v>
      </c>
      <c r="P52" s="52">
        <v>14</v>
      </c>
      <c r="Q52" s="53">
        <v>16</v>
      </c>
      <c r="R52" s="51">
        <v>16885</v>
      </c>
      <c r="S52" s="52">
        <v>38259</v>
      </c>
      <c r="T52" s="53">
        <v>55144</v>
      </c>
      <c r="U52" s="54">
        <v>27</v>
      </c>
      <c r="V52" s="55">
        <v>25.6</v>
      </c>
      <c r="W52" s="56">
        <v>26</v>
      </c>
      <c r="X52" s="57"/>
      <c r="Y52" s="58"/>
      <c r="Z52" s="59"/>
    </row>
    <row r="53" spans="1:26" x14ac:dyDescent="0.2">
      <c r="B53" t="s">
        <v>45</v>
      </c>
      <c r="C53" s="51"/>
      <c r="D53" s="52"/>
      <c r="E53" s="53"/>
      <c r="F53" s="51">
        <v>17</v>
      </c>
      <c r="G53" s="52">
        <v>11</v>
      </c>
      <c r="H53" s="53">
        <v>13</v>
      </c>
      <c r="I53" s="51">
        <v>19196</v>
      </c>
      <c r="J53" s="52">
        <v>43952</v>
      </c>
      <c r="K53" s="53">
        <v>63148</v>
      </c>
      <c r="L53" s="51"/>
      <c r="M53" s="52"/>
      <c r="N53" s="53"/>
      <c r="O53" s="51">
        <v>18</v>
      </c>
      <c r="P53" s="52">
        <v>12</v>
      </c>
      <c r="Q53" s="53">
        <v>14</v>
      </c>
      <c r="R53" s="51">
        <v>19196</v>
      </c>
      <c r="S53" s="52">
        <v>43952</v>
      </c>
      <c r="T53" s="53">
        <v>63148</v>
      </c>
      <c r="U53" s="54">
        <v>26.1</v>
      </c>
      <c r="V53" s="55">
        <v>24.8</v>
      </c>
      <c r="W53" s="56">
        <v>25.2</v>
      </c>
      <c r="X53" s="57"/>
      <c r="Y53" s="58"/>
      <c r="Z53" s="59"/>
    </row>
    <row r="54" spans="1:26" x14ac:dyDescent="0.2">
      <c r="B54" t="s">
        <v>101</v>
      </c>
      <c r="C54" s="51"/>
      <c r="D54" s="52"/>
      <c r="E54" s="53"/>
      <c r="F54" s="51">
        <v>42</v>
      </c>
      <c r="G54" s="52">
        <v>30</v>
      </c>
      <c r="H54" s="53">
        <v>36</v>
      </c>
      <c r="I54" s="51">
        <v>7037</v>
      </c>
      <c r="J54" s="52">
        <v>7041</v>
      </c>
      <c r="K54" s="53">
        <v>14078</v>
      </c>
      <c r="L54" s="51"/>
      <c r="M54" s="52"/>
      <c r="N54" s="53"/>
      <c r="O54" s="51">
        <v>43</v>
      </c>
      <c r="P54" s="52">
        <v>32</v>
      </c>
      <c r="Q54" s="53">
        <v>38</v>
      </c>
      <c r="R54" s="51">
        <v>7037</v>
      </c>
      <c r="S54" s="52">
        <v>7041</v>
      </c>
      <c r="T54" s="53">
        <v>14078</v>
      </c>
      <c r="U54" s="54">
        <v>32</v>
      </c>
      <c r="V54" s="55">
        <v>29.9</v>
      </c>
      <c r="W54" s="56">
        <v>31</v>
      </c>
      <c r="X54" s="57"/>
      <c r="Y54" s="58"/>
      <c r="Z54" s="59"/>
    </row>
    <row r="55" spans="1:26" x14ac:dyDescent="0.2">
      <c r="B55" t="s">
        <v>40</v>
      </c>
      <c r="C55" s="51"/>
      <c r="D55" s="52"/>
      <c r="E55" s="53"/>
      <c r="F55" s="51">
        <v>58</v>
      </c>
      <c r="G55" s="52">
        <v>41</v>
      </c>
      <c r="H55" s="53">
        <v>49</v>
      </c>
      <c r="I55" s="51">
        <v>314098</v>
      </c>
      <c r="J55" s="52">
        <v>329204</v>
      </c>
      <c r="K55" s="53">
        <v>643302</v>
      </c>
      <c r="L55" s="51"/>
      <c r="M55" s="52"/>
      <c r="N55" s="53"/>
      <c r="O55" s="51">
        <v>60</v>
      </c>
      <c r="P55" s="52">
        <v>44</v>
      </c>
      <c r="Q55" s="53">
        <v>52</v>
      </c>
      <c r="R55" s="51">
        <v>314098</v>
      </c>
      <c r="S55" s="52">
        <v>329204</v>
      </c>
      <c r="T55" s="53">
        <v>643302</v>
      </c>
      <c r="U55" s="54">
        <v>34.1</v>
      </c>
      <c r="V55" s="55">
        <v>31.6</v>
      </c>
      <c r="W55" s="56">
        <v>32.799999999999997</v>
      </c>
      <c r="X55" s="57"/>
      <c r="Y55" s="58"/>
      <c r="Z55" s="59"/>
    </row>
    <row r="56" spans="1:26" x14ac:dyDescent="0.2">
      <c r="A56" s="71" t="s">
        <v>103</v>
      </c>
      <c r="B56" s="72" t="s">
        <v>104</v>
      </c>
      <c r="C56" s="51"/>
      <c r="D56" s="52"/>
      <c r="E56" s="53"/>
      <c r="F56" s="51" t="s">
        <v>160</v>
      </c>
      <c r="G56" s="51" t="s">
        <v>160</v>
      </c>
      <c r="H56" s="51" t="s">
        <v>160</v>
      </c>
      <c r="I56" s="51" t="s">
        <v>160</v>
      </c>
      <c r="J56" s="51" t="s">
        <v>160</v>
      </c>
      <c r="K56" s="51" t="s">
        <v>160</v>
      </c>
      <c r="L56" s="51" t="s">
        <v>160</v>
      </c>
      <c r="M56" s="51" t="s">
        <v>160</v>
      </c>
      <c r="N56" s="51" t="s">
        <v>160</v>
      </c>
      <c r="O56" s="51" t="s">
        <v>160</v>
      </c>
      <c r="P56" s="51" t="s">
        <v>160</v>
      </c>
      <c r="Q56" s="51" t="s">
        <v>160</v>
      </c>
      <c r="R56" s="51" t="s">
        <v>160</v>
      </c>
      <c r="S56" s="51" t="s">
        <v>160</v>
      </c>
      <c r="T56" s="51" t="s">
        <v>160</v>
      </c>
      <c r="U56" s="51" t="s">
        <v>160</v>
      </c>
      <c r="V56" s="51" t="s">
        <v>160</v>
      </c>
      <c r="W56" s="51" t="s">
        <v>160</v>
      </c>
      <c r="X56" s="57"/>
      <c r="Y56" s="58"/>
      <c r="Z56" s="59"/>
    </row>
    <row r="57" spans="1:26" x14ac:dyDescent="0.2">
      <c r="A57" s="4"/>
      <c r="B57" s="72" t="s">
        <v>105</v>
      </c>
      <c r="C57" s="51"/>
      <c r="D57" s="52"/>
      <c r="E57" s="53"/>
      <c r="F57" s="51" t="s">
        <v>160</v>
      </c>
      <c r="G57" s="51" t="s">
        <v>160</v>
      </c>
      <c r="H57" s="51" t="s">
        <v>160</v>
      </c>
      <c r="I57" s="51" t="s">
        <v>160</v>
      </c>
      <c r="J57" s="51" t="s">
        <v>160</v>
      </c>
      <c r="K57" s="51" t="s">
        <v>160</v>
      </c>
      <c r="L57" s="51" t="s">
        <v>160</v>
      </c>
      <c r="M57" s="51" t="s">
        <v>160</v>
      </c>
      <c r="N57" s="51" t="s">
        <v>160</v>
      </c>
      <c r="O57" s="51" t="s">
        <v>160</v>
      </c>
      <c r="P57" s="51" t="s">
        <v>160</v>
      </c>
      <c r="Q57" s="51" t="s">
        <v>160</v>
      </c>
      <c r="R57" s="51" t="s">
        <v>160</v>
      </c>
      <c r="S57" s="51" t="s">
        <v>160</v>
      </c>
      <c r="T57" s="51" t="s">
        <v>160</v>
      </c>
      <c r="U57" s="51" t="s">
        <v>160</v>
      </c>
      <c r="V57" s="51" t="s">
        <v>160</v>
      </c>
      <c r="W57" s="51" t="s">
        <v>160</v>
      </c>
      <c r="X57" s="57"/>
      <c r="Y57" s="58"/>
      <c r="Z57" s="59"/>
    </row>
    <row r="58" spans="1:26" x14ac:dyDescent="0.2">
      <c r="A58" s="4"/>
      <c r="B58" s="72" t="s">
        <v>106</v>
      </c>
      <c r="C58" s="51"/>
      <c r="D58" s="52"/>
      <c r="E58" s="53"/>
      <c r="F58" s="51" t="s">
        <v>160</v>
      </c>
      <c r="G58" s="51" t="s">
        <v>160</v>
      </c>
      <c r="H58" s="51" t="s">
        <v>160</v>
      </c>
      <c r="I58" s="51" t="s">
        <v>160</v>
      </c>
      <c r="J58" s="51" t="s">
        <v>160</v>
      </c>
      <c r="K58" s="51" t="s">
        <v>160</v>
      </c>
      <c r="L58" s="51" t="s">
        <v>160</v>
      </c>
      <c r="M58" s="51" t="s">
        <v>160</v>
      </c>
      <c r="N58" s="51" t="s">
        <v>160</v>
      </c>
      <c r="O58" s="51" t="s">
        <v>160</v>
      </c>
      <c r="P58" s="51" t="s">
        <v>160</v>
      </c>
      <c r="Q58" s="51" t="s">
        <v>160</v>
      </c>
      <c r="R58" s="51" t="s">
        <v>160</v>
      </c>
      <c r="S58" s="51" t="s">
        <v>160</v>
      </c>
      <c r="T58" s="51" t="s">
        <v>160</v>
      </c>
      <c r="U58" s="51" t="s">
        <v>160</v>
      </c>
      <c r="V58" s="51" t="s">
        <v>160</v>
      </c>
      <c r="W58" s="51" t="s">
        <v>160</v>
      </c>
      <c r="X58" s="57"/>
      <c r="Y58" s="58"/>
      <c r="Z58" s="59"/>
    </row>
    <row r="59" spans="1:26" ht="22.5" x14ac:dyDescent="0.2">
      <c r="A59" s="4"/>
      <c r="B59" s="72" t="s">
        <v>107</v>
      </c>
      <c r="C59" s="51"/>
      <c r="D59" s="52"/>
      <c r="E59" s="53"/>
      <c r="F59" s="51" t="s">
        <v>160</v>
      </c>
      <c r="G59" s="51" t="s">
        <v>160</v>
      </c>
      <c r="H59" s="51" t="s">
        <v>160</v>
      </c>
      <c r="I59" s="51" t="s">
        <v>160</v>
      </c>
      <c r="J59" s="51" t="s">
        <v>160</v>
      </c>
      <c r="K59" s="51" t="s">
        <v>160</v>
      </c>
      <c r="L59" s="51" t="s">
        <v>160</v>
      </c>
      <c r="M59" s="51" t="s">
        <v>160</v>
      </c>
      <c r="N59" s="51" t="s">
        <v>160</v>
      </c>
      <c r="O59" s="51" t="s">
        <v>160</v>
      </c>
      <c r="P59" s="51" t="s">
        <v>160</v>
      </c>
      <c r="Q59" s="51" t="s">
        <v>160</v>
      </c>
      <c r="R59" s="51" t="s">
        <v>160</v>
      </c>
      <c r="S59" s="51" t="s">
        <v>160</v>
      </c>
      <c r="T59" s="51" t="s">
        <v>160</v>
      </c>
      <c r="U59" s="51" t="s">
        <v>160</v>
      </c>
      <c r="V59" s="51" t="s">
        <v>160</v>
      </c>
      <c r="W59" s="51" t="s">
        <v>160</v>
      </c>
      <c r="X59" s="57"/>
      <c r="Y59" s="58"/>
      <c r="Z59" s="59"/>
    </row>
    <row r="60" spans="1:26" ht="22.5" x14ac:dyDescent="0.2">
      <c r="A60" s="4"/>
      <c r="B60" s="72" t="s">
        <v>108</v>
      </c>
      <c r="C60" s="51"/>
      <c r="D60" s="52"/>
      <c r="E60" s="53"/>
      <c r="F60" s="51" t="s">
        <v>160</v>
      </c>
      <c r="G60" s="51" t="s">
        <v>160</v>
      </c>
      <c r="H60" s="51" t="s">
        <v>160</v>
      </c>
      <c r="I60" s="51" t="s">
        <v>160</v>
      </c>
      <c r="J60" s="51" t="s">
        <v>160</v>
      </c>
      <c r="K60" s="51" t="s">
        <v>160</v>
      </c>
      <c r="L60" s="51" t="s">
        <v>160</v>
      </c>
      <c r="M60" s="51" t="s">
        <v>160</v>
      </c>
      <c r="N60" s="51" t="s">
        <v>160</v>
      </c>
      <c r="O60" s="51" t="s">
        <v>160</v>
      </c>
      <c r="P60" s="51" t="s">
        <v>160</v>
      </c>
      <c r="Q60" s="51" t="s">
        <v>160</v>
      </c>
      <c r="R60" s="51" t="s">
        <v>160</v>
      </c>
      <c r="S60" s="51" t="s">
        <v>160</v>
      </c>
      <c r="T60" s="51" t="s">
        <v>160</v>
      </c>
      <c r="U60" s="51" t="s">
        <v>160</v>
      </c>
      <c r="V60" s="51" t="s">
        <v>160</v>
      </c>
      <c r="W60" s="51" t="s">
        <v>160</v>
      </c>
      <c r="X60" s="57"/>
      <c r="Y60" s="58"/>
      <c r="Z60" s="59"/>
    </row>
    <row r="61" spans="1:26" x14ac:dyDescent="0.2">
      <c r="A61" s="4"/>
      <c r="B61" s="72" t="s">
        <v>163</v>
      </c>
      <c r="C61" s="51"/>
      <c r="D61" s="52"/>
      <c r="E61" s="53"/>
      <c r="F61" s="51" t="s">
        <v>160</v>
      </c>
      <c r="G61" s="51" t="s">
        <v>160</v>
      </c>
      <c r="H61" s="51" t="s">
        <v>160</v>
      </c>
      <c r="I61" s="51" t="s">
        <v>160</v>
      </c>
      <c r="J61" s="51" t="s">
        <v>160</v>
      </c>
      <c r="K61" s="51" t="s">
        <v>160</v>
      </c>
      <c r="L61" s="51" t="s">
        <v>160</v>
      </c>
      <c r="M61" s="51" t="s">
        <v>160</v>
      </c>
      <c r="N61" s="51" t="s">
        <v>160</v>
      </c>
      <c r="O61" s="51" t="s">
        <v>160</v>
      </c>
      <c r="P61" s="51" t="s">
        <v>160</v>
      </c>
      <c r="Q61" s="51" t="s">
        <v>160</v>
      </c>
      <c r="R61" s="51" t="s">
        <v>160</v>
      </c>
      <c r="S61" s="51" t="s">
        <v>160</v>
      </c>
      <c r="T61" s="51" t="s">
        <v>160</v>
      </c>
      <c r="U61" s="51" t="s">
        <v>160</v>
      </c>
      <c r="V61" s="51" t="s">
        <v>160</v>
      </c>
      <c r="W61" s="51" t="s">
        <v>160</v>
      </c>
      <c r="X61" s="57"/>
      <c r="Y61" s="58"/>
      <c r="Z61" s="59"/>
    </row>
    <row r="62" spans="1:26" ht="22.5" x14ac:dyDescent="0.2">
      <c r="A62" s="4"/>
      <c r="B62" s="72" t="s">
        <v>109</v>
      </c>
      <c r="C62" s="51"/>
      <c r="D62" s="52"/>
      <c r="E62" s="53"/>
      <c r="F62" s="51" t="s">
        <v>160</v>
      </c>
      <c r="G62" s="51" t="s">
        <v>160</v>
      </c>
      <c r="H62" s="51" t="s">
        <v>160</v>
      </c>
      <c r="I62" s="51" t="s">
        <v>160</v>
      </c>
      <c r="J62" s="51" t="s">
        <v>160</v>
      </c>
      <c r="K62" s="51" t="s">
        <v>160</v>
      </c>
      <c r="L62" s="51" t="s">
        <v>160</v>
      </c>
      <c r="M62" s="51" t="s">
        <v>160</v>
      </c>
      <c r="N62" s="51" t="s">
        <v>160</v>
      </c>
      <c r="O62" s="51" t="s">
        <v>160</v>
      </c>
      <c r="P62" s="51" t="s">
        <v>160</v>
      </c>
      <c r="Q62" s="51" t="s">
        <v>160</v>
      </c>
      <c r="R62" s="51" t="s">
        <v>160</v>
      </c>
      <c r="S62" s="51" t="s">
        <v>160</v>
      </c>
      <c r="T62" s="51" t="s">
        <v>160</v>
      </c>
      <c r="U62" s="51" t="s">
        <v>160</v>
      </c>
      <c r="V62" s="51" t="s">
        <v>160</v>
      </c>
      <c r="W62" s="51" t="s">
        <v>160</v>
      </c>
      <c r="X62" s="57"/>
      <c r="Y62" s="58"/>
      <c r="Z62" s="59"/>
    </row>
    <row r="63" spans="1:26" x14ac:dyDescent="0.2">
      <c r="A63" s="4"/>
      <c r="B63" s="72" t="s">
        <v>110</v>
      </c>
      <c r="C63" s="51"/>
      <c r="D63" s="52"/>
      <c r="E63" s="53"/>
      <c r="F63" s="51" t="s">
        <v>160</v>
      </c>
      <c r="G63" s="51" t="s">
        <v>160</v>
      </c>
      <c r="H63" s="51" t="s">
        <v>160</v>
      </c>
      <c r="I63" s="51" t="s">
        <v>160</v>
      </c>
      <c r="J63" s="51" t="s">
        <v>160</v>
      </c>
      <c r="K63" s="51" t="s">
        <v>160</v>
      </c>
      <c r="L63" s="51" t="s">
        <v>160</v>
      </c>
      <c r="M63" s="51" t="s">
        <v>160</v>
      </c>
      <c r="N63" s="51" t="s">
        <v>160</v>
      </c>
      <c r="O63" s="51" t="s">
        <v>160</v>
      </c>
      <c r="P63" s="51" t="s">
        <v>160</v>
      </c>
      <c r="Q63" s="51" t="s">
        <v>160</v>
      </c>
      <c r="R63" s="51" t="s">
        <v>160</v>
      </c>
      <c r="S63" s="51" t="s">
        <v>160</v>
      </c>
      <c r="T63" s="51" t="s">
        <v>160</v>
      </c>
      <c r="U63" s="51" t="s">
        <v>160</v>
      </c>
      <c r="V63" s="51" t="s">
        <v>160</v>
      </c>
      <c r="W63" s="51" t="s">
        <v>160</v>
      </c>
      <c r="X63" s="57"/>
      <c r="Y63" s="58"/>
      <c r="Z63" s="59"/>
    </row>
    <row r="64" spans="1:26" x14ac:dyDescent="0.2">
      <c r="A64" s="4"/>
      <c r="B64" s="72" t="s">
        <v>111</v>
      </c>
      <c r="C64" s="51"/>
      <c r="D64" s="52"/>
      <c r="E64" s="53"/>
      <c r="F64" s="51" t="s">
        <v>160</v>
      </c>
      <c r="G64" s="51" t="s">
        <v>160</v>
      </c>
      <c r="H64" s="51" t="s">
        <v>160</v>
      </c>
      <c r="I64" s="51" t="s">
        <v>160</v>
      </c>
      <c r="J64" s="51" t="s">
        <v>160</v>
      </c>
      <c r="K64" s="51" t="s">
        <v>160</v>
      </c>
      <c r="L64" s="51" t="s">
        <v>160</v>
      </c>
      <c r="M64" s="51" t="s">
        <v>160</v>
      </c>
      <c r="N64" s="51" t="s">
        <v>160</v>
      </c>
      <c r="O64" s="51" t="s">
        <v>160</v>
      </c>
      <c r="P64" s="51" t="s">
        <v>160</v>
      </c>
      <c r="Q64" s="51" t="s">
        <v>160</v>
      </c>
      <c r="R64" s="51" t="s">
        <v>160</v>
      </c>
      <c r="S64" s="51" t="s">
        <v>160</v>
      </c>
      <c r="T64" s="51" t="s">
        <v>160</v>
      </c>
      <c r="U64" s="51" t="s">
        <v>160</v>
      </c>
      <c r="V64" s="51" t="s">
        <v>160</v>
      </c>
      <c r="W64" s="51" t="s">
        <v>160</v>
      </c>
      <c r="X64" s="57"/>
      <c r="Y64" s="58"/>
      <c r="Z64" s="59"/>
    </row>
    <row r="65" spans="1:26" ht="22.5" x14ac:dyDescent="0.2">
      <c r="A65" s="4"/>
      <c r="B65" s="72" t="s">
        <v>166</v>
      </c>
      <c r="C65" s="51" t="s">
        <v>19</v>
      </c>
      <c r="D65" s="51" t="s">
        <v>19</v>
      </c>
      <c r="E65" s="51" t="s">
        <v>19</v>
      </c>
      <c r="F65" s="51" t="s">
        <v>160</v>
      </c>
      <c r="G65" s="51" t="s">
        <v>160</v>
      </c>
      <c r="H65" s="51" t="s">
        <v>160</v>
      </c>
      <c r="I65" s="51" t="s">
        <v>160</v>
      </c>
      <c r="J65" s="51" t="s">
        <v>160</v>
      </c>
      <c r="K65" s="51" t="s">
        <v>160</v>
      </c>
      <c r="L65" s="51" t="s">
        <v>160</v>
      </c>
      <c r="M65" s="51" t="s">
        <v>160</v>
      </c>
      <c r="N65" s="51" t="s">
        <v>160</v>
      </c>
      <c r="O65" s="51" t="s">
        <v>160</v>
      </c>
      <c r="P65" s="51" t="s">
        <v>160</v>
      </c>
      <c r="Q65" s="51" t="s">
        <v>160</v>
      </c>
      <c r="R65" s="51" t="s">
        <v>160</v>
      </c>
      <c r="S65" s="51" t="s">
        <v>160</v>
      </c>
      <c r="T65" s="51" t="s">
        <v>160</v>
      </c>
      <c r="U65" s="51" t="s">
        <v>160</v>
      </c>
      <c r="V65" s="51" t="s">
        <v>160</v>
      </c>
      <c r="W65" s="51" t="s">
        <v>160</v>
      </c>
      <c r="X65" s="51" t="s">
        <v>19</v>
      </c>
      <c r="Y65" s="51" t="s">
        <v>19</v>
      </c>
      <c r="Z65" s="51" t="s">
        <v>19</v>
      </c>
    </row>
    <row r="66" spans="1:26" ht="22.5" x14ac:dyDescent="0.2">
      <c r="A66" s="4"/>
      <c r="B66" s="72" t="s">
        <v>167</v>
      </c>
      <c r="C66" s="51" t="s">
        <v>19</v>
      </c>
      <c r="D66" s="51" t="s">
        <v>19</v>
      </c>
      <c r="E66" s="51" t="s">
        <v>19</v>
      </c>
      <c r="F66" s="51" t="s">
        <v>160</v>
      </c>
      <c r="G66" s="51" t="s">
        <v>160</v>
      </c>
      <c r="H66" s="51" t="s">
        <v>160</v>
      </c>
      <c r="I66" s="51" t="s">
        <v>160</v>
      </c>
      <c r="J66" s="51" t="s">
        <v>160</v>
      </c>
      <c r="K66" s="51" t="s">
        <v>160</v>
      </c>
      <c r="L66" s="51" t="s">
        <v>160</v>
      </c>
      <c r="M66" s="51" t="s">
        <v>160</v>
      </c>
      <c r="N66" s="51" t="s">
        <v>160</v>
      </c>
      <c r="O66" s="51" t="s">
        <v>160</v>
      </c>
      <c r="P66" s="51" t="s">
        <v>160</v>
      </c>
      <c r="Q66" s="51" t="s">
        <v>160</v>
      </c>
      <c r="R66" s="51" t="s">
        <v>160</v>
      </c>
      <c r="S66" s="51" t="s">
        <v>160</v>
      </c>
      <c r="T66" s="51" t="s">
        <v>160</v>
      </c>
      <c r="U66" s="51" t="s">
        <v>160</v>
      </c>
      <c r="V66" s="51" t="s">
        <v>160</v>
      </c>
      <c r="W66" s="51" t="s">
        <v>160</v>
      </c>
      <c r="X66" s="51" t="s">
        <v>19</v>
      </c>
      <c r="Y66" s="51" t="s">
        <v>19</v>
      </c>
      <c r="Z66" s="51" t="s">
        <v>19</v>
      </c>
    </row>
    <row r="67" spans="1:26" x14ac:dyDescent="0.2">
      <c r="A67" s="4"/>
      <c r="B67" s="72" t="s">
        <v>112</v>
      </c>
      <c r="C67" s="51"/>
      <c r="D67" s="52"/>
      <c r="E67" s="53"/>
      <c r="F67" s="51" t="s">
        <v>160</v>
      </c>
      <c r="G67" s="51" t="s">
        <v>160</v>
      </c>
      <c r="H67" s="51" t="s">
        <v>160</v>
      </c>
      <c r="I67" s="51" t="s">
        <v>160</v>
      </c>
      <c r="J67" s="51" t="s">
        <v>160</v>
      </c>
      <c r="K67" s="51" t="s">
        <v>160</v>
      </c>
      <c r="L67" s="51" t="s">
        <v>160</v>
      </c>
      <c r="M67" s="51" t="s">
        <v>160</v>
      </c>
      <c r="N67" s="51" t="s">
        <v>160</v>
      </c>
      <c r="O67" s="51" t="s">
        <v>160</v>
      </c>
      <c r="P67" s="51" t="s">
        <v>160</v>
      </c>
      <c r="Q67" s="51" t="s">
        <v>160</v>
      </c>
      <c r="R67" s="51" t="s">
        <v>160</v>
      </c>
      <c r="S67" s="51" t="s">
        <v>160</v>
      </c>
      <c r="T67" s="51" t="s">
        <v>160</v>
      </c>
      <c r="U67" s="51" t="s">
        <v>160</v>
      </c>
      <c r="V67" s="51" t="s">
        <v>160</v>
      </c>
      <c r="W67" s="51" t="s">
        <v>160</v>
      </c>
      <c r="X67" s="57"/>
      <c r="Y67" s="58"/>
      <c r="Z67" s="59"/>
    </row>
    <row r="68" spans="1:26" x14ac:dyDescent="0.2">
      <c r="A68" s="4"/>
      <c r="B68" s="72" t="s">
        <v>113</v>
      </c>
      <c r="C68" s="51"/>
      <c r="D68" s="52"/>
      <c r="E68" s="53"/>
      <c r="F68" s="51" t="s">
        <v>160</v>
      </c>
      <c r="G68" s="51" t="s">
        <v>160</v>
      </c>
      <c r="H68" s="51" t="s">
        <v>160</v>
      </c>
      <c r="I68" s="51" t="s">
        <v>160</v>
      </c>
      <c r="J68" s="51" t="s">
        <v>160</v>
      </c>
      <c r="K68" s="51" t="s">
        <v>160</v>
      </c>
      <c r="L68" s="51" t="s">
        <v>160</v>
      </c>
      <c r="M68" s="51" t="s">
        <v>160</v>
      </c>
      <c r="N68" s="51" t="s">
        <v>160</v>
      </c>
      <c r="O68" s="51" t="s">
        <v>160</v>
      </c>
      <c r="P68" s="51" t="s">
        <v>160</v>
      </c>
      <c r="Q68" s="51" t="s">
        <v>160</v>
      </c>
      <c r="R68" s="51" t="s">
        <v>160</v>
      </c>
      <c r="S68" s="51" t="s">
        <v>160</v>
      </c>
      <c r="T68" s="51" t="s">
        <v>160</v>
      </c>
      <c r="U68" s="51" t="s">
        <v>160</v>
      </c>
      <c r="V68" s="51" t="s">
        <v>160</v>
      </c>
      <c r="W68" s="51" t="s">
        <v>160</v>
      </c>
      <c r="X68" s="57"/>
      <c r="Y68" s="58"/>
      <c r="Z68" s="59"/>
    </row>
    <row r="69" spans="1:26" x14ac:dyDescent="0.2">
      <c r="A69" s="4"/>
      <c r="B69" s="72" t="s">
        <v>114</v>
      </c>
      <c r="C69" s="51"/>
      <c r="D69" s="52"/>
      <c r="E69" s="53"/>
      <c r="F69" s="51" t="s">
        <v>160</v>
      </c>
      <c r="G69" s="51" t="s">
        <v>160</v>
      </c>
      <c r="H69" s="51" t="s">
        <v>160</v>
      </c>
      <c r="I69" s="51" t="s">
        <v>160</v>
      </c>
      <c r="J69" s="51" t="s">
        <v>160</v>
      </c>
      <c r="K69" s="51" t="s">
        <v>160</v>
      </c>
      <c r="L69" s="51" t="s">
        <v>160</v>
      </c>
      <c r="M69" s="51" t="s">
        <v>160</v>
      </c>
      <c r="N69" s="51" t="s">
        <v>160</v>
      </c>
      <c r="O69" s="51" t="s">
        <v>160</v>
      </c>
      <c r="P69" s="51" t="s">
        <v>160</v>
      </c>
      <c r="Q69" s="51" t="s">
        <v>160</v>
      </c>
      <c r="R69" s="51" t="s">
        <v>160</v>
      </c>
      <c r="S69" s="51" t="s">
        <v>160</v>
      </c>
      <c r="T69" s="51" t="s">
        <v>160</v>
      </c>
      <c r="U69" s="51" t="s">
        <v>160</v>
      </c>
      <c r="V69" s="51" t="s">
        <v>160</v>
      </c>
      <c r="W69" s="51" t="s">
        <v>160</v>
      </c>
      <c r="X69" s="57"/>
      <c r="Y69" s="58"/>
      <c r="Z69" s="59"/>
    </row>
    <row r="70" spans="1:26" x14ac:dyDescent="0.2">
      <c r="A70" s="4"/>
      <c r="B70" s="72" t="s">
        <v>115</v>
      </c>
      <c r="C70" s="51"/>
      <c r="D70" s="52"/>
      <c r="E70" s="53"/>
      <c r="F70" s="51" t="s">
        <v>160</v>
      </c>
      <c r="G70" s="51" t="s">
        <v>160</v>
      </c>
      <c r="H70" s="51" t="s">
        <v>160</v>
      </c>
      <c r="I70" s="51" t="s">
        <v>160</v>
      </c>
      <c r="J70" s="51" t="s">
        <v>160</v>
      </c>
      <c r="K70" s="51" t="s">
        <v>160</v>
      </c>
      <c r="L70" s="51" t="s">
        <v>160</v>
      </c>
      <c r="M70" s="51" t="s">
        <v>160</v>
      </c>
      <c r="N70" s="51" t="s">
        <v>160</v>
      </c>
      <c r="O70" s="51" t="s">
        <v>160</v>
      </c>
      <c r="P70" s="51" t="s">
        <v>160</v>
      </c>
      <c r="Q70" s="51" t="s">
        <v>160</v>
      </c>
      <c r="R70" s="51" t="s">
        <v>160</v>
      </c>
      <c r="S70" s="51" t="s">
        <v>160</v>
      </c>
      <c r="T70" s="51" t="s">
        <v>160</v>
      </c>
      <c r="U70" s="51" t="s">
        <v>160</v>
      </c>
      <c r="V70" s="51" t="s">
        <v>160</v>
      </c>
      <c r="W70" s="51" t="s">
        <v>160</v>
      </c>
      <c r="X70" s="57"/>
      <c r="Y70" s="58"/>
      <c r="Z70" s="59"/>
    </row>
    <row r="71" spans="1:26" x14ac:dyDescent="0.2">
      <c r="A71" s="4"/>
      <c r="B71" s="72" t="s">
        <v>116</v>
      </c>
      <c r="C71" s="51"/>
      <c r="D71" s="52"/>
      <c r="E71" s="53"/>
      <c r="F71" s="51"/>
      <c r="G71" s="52"/>
      <c r="H71" s="53"/>
      <c r="I71" s="51"/>
      <c r="J71" s="52"/>
      <c r="K71" s="53"/>
      <c r="L71" s="51"/>
      <c r="M71" s="52"/>
      <c r="N71" s="53"/>
      <c r="O71" s="51"/>
      <c r="P71" s="52"/>
      <c r="Q71" s="53"/>
      <c r="R71" s="51"/>
      <c r="S71" s="52"/>
      <c r="T71" s="53"/>
      <c r="U71" s="54"/>
      <c r="V71" s="55"/>
      <c r="W71" s="56"/>
      <c r="X71" s="57"/>
      <c r="Y71" s="58"/>
      <c r="Z71" s="59"/>
    </row>
    <row r="72" spans="1:26" x14ac:dyDescent="0.2">
      <c r="A72" s="4"/>
      <c r="B72" s="72" t="s">
        <v>117</v>
      </c>
      <c r="C72" s="51"/>
      <c r="D72" s="52"/>
      <c r="E72" s="53"/>
      <c r="F72" s="51"/>
      <c r="G72" s="52"/>
      <c r="H72" s="53"/>
      <c r="I72" s="51"/>
      <c r="J72" s="52"/>
      <c r="K72" s="53"/>
      <c r="L72" s="51"/>
      <c r="M72" s="52"/>
      <c r="N72" s="53"/>
      <c r="O72" s="51"/>
      <c r="P72" s="52"/>
      <c r="Q72" s="53"/>
      <c r="R72" s="51"/>
      <c r="S72" s="52"/>
      <c r="T72" s="53"/>
      <c r="U72" s="54"/>
      <c r="V72" s="55"/>
      <c r="W72" s="56"/>
      <c r="X72" s="57"/>
      <c r="Y72" s="58"/>
      <c r="Z72" s="59"/>
    </row>
    <row r="73" spans="1:26" x14ac:dyDescent="0.2">
      <c r="A73" s="4"/>
      <c r="B73" s="72" t="s">
        <v>40</v>
      </c>
      <c r="C73" s="51"/>
      <c r="D73" s="52"/>
      <c r="E73" s="53"/>
      <c r="F73" s="51"/>
      <c r="G73" s="52"/>
      <c r="H73" s="53"/>
      <c r="I73" s="51"/>
      <c r="J73" s="52"/>
      <c r="K73" s="53"/>
      <c r="L73" s="51"/>
      <c r="M73" s="52"/>
      <c r="N73" s="53"/>
      <c r="O73" s="51"/>
      <c r="P73" s="52"/>
      <c r="Q73" s="53"/>
      <c r="R73" s="51"/>
      <c r="S73" s="52"/>
      <c r="T73" s="53"/>
      <c r="U73" s="54"/>
      <c r="V73" s="55"/>
      <c r="W73" s="56"/>
      <c r="X73" s="57"/>
      <c r="Y73" s="58"/>
      <c r="Z73" s="59"/>
    </row>
    <row r="74" spans="1:26" x14ac:dyDescent="0.2">
      <c r="A74" s="10"/>
      <c r="B74" s="73" t="s">
        <v>125</v>
      </c>
      <c r="C74" s="51"/>
      <c r="D74" s="52"/>
      <c r="E74" s="53"/>
      <c r="F74" s="51" t="s">
        <v>160</v>
      </c>
      <c r="G74" s="51" t="s">
        <v>160</v>
      </c>
      <c r="H74" s="51" t="s">
        <v>160</v>
      </c>
      <c r="I74" s="51" t="s">
        <v>160</v>
      </c>
      <c r="J74" s="51" t="s">
        <v>160</v>
      </c>
      <c r="K74" s="51" t="s">
        <v>160</v>
      </c>
      <c r="L74" s="51" t="s">
        <v>160</v>
      </c>
      <c r="M74" s="51" t="s">
        <v>160</v>
      </c>
      <c r="N74" s="51" t="s">
        <v>160</v>
      </c>
      <c r="O74" s="51" t="s">
        <v>160</v>
      </c>
      <c r="P74" s="51" t="s">
        <v>160</v>
      </c>
      <c r="Q74" s="51" t="s">
        <v>160</v>
      </c>
      <c r="R74" s="51" t="s">
        <v>160</v>
      </c>
      <c r="S74" s="51" t="s">
        <v>160</v>
      </c>
      <c r="T74" s="51" t="s">
        <v>160</v>
      </c>
      <c r="U74" s="51" t="s">
        <v>160</v>
      </c>
      <c r="V74" s="51" t="s">
        <v>160</v>
      </c>
      <c r="W74" s="51" t="s">
        <v>160</v>
      </c>
      <c r="X74" s="57"/>
      <c r="Y74" s="58"/>
      <c r="Z74" s="59"/>
    </row>
  </sheetData>
  <mergeCells count="9">
    <mergeCell ref="X42:X44"/>
    <mergeCell ref="Y42:Y44"/>
    <mergeCell ref="Z42:Z44"/>
    <mergeCell ref="X35:X36"/>
    <mergeCell ref="Y35:Y36"/>
    <mergeCell ref="Z35:Z36"/>
    <mergeCell ref="X39:X40"/>
    <mergeCell ref="Y39:Y40"/>
    <mergeCell ref="Z39:Z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99"/>
  </sheetPr>
  <dimension ref="A1:Z128"/>
  <sheetViews>
    <sheetView workbookViewId="0">
      <selection activeCell="B50" sqref="B50"/>
    </sheetView>
  </sheetViews>
  <sheetFormatPr defaultRowHeight="12.75" x14ac:dyDescent="0.2"/>
  <cols>
    <col min="2" max="2" width="29.140625" customWidth="1"/>
    <col min="24" max="26" width="9.140625" style="86" customWidth="1"/>
  </cols>
  <sheetData>
    <row r="1" spans="1:26" ht="15.75" x14ac:dyDescent="0.25">
      <c r="A1" s="45" t="s">
        <v>20</v>
      </c>
    </row>
    <row r="2" spans="1:26" ht="75" x14ac:dyDescent="0.25">
      <c r="A2" s="104" t="s">
        <v>118</v>
      </c>
      <c r="B2" s="50">
        <v>1</v>
      </c>
      <c r="C2" s="50">
        <v>2</v>
      </c>
      <c r="D2" s="50">
        <v>3</v>
      </c>
      <c r="E2" s="50">
        <v>4</v>
      </c>
      <c r="F2" s="50">
        <v>5</v>
      </c>
      <c r="G2" s="50">
        <v>6</v>
      </c>
      <c r="H2" s="50">
        <v>7</v>
      </c>
      <c r="I2" s="50">
        <v>8</v>
      </c>
      <c r="J2" s="50">
        <v>9</v>
      </c>
      <c r="K2" s="50">
        <v>10</v>
      </c>
      <c r="L2" s="50">
        <v>11</v>
      </c>
      <c r="M2" s="50">
        <v>12</v>
      </c>
      <c r="N2" s="50">
        <v>13</v>
      </c>
      <c r="O2" s="50">
        <v>14</v>
      </c>
      <c r="P2" s="50">
        <v>15</v>
      </c>
      <c r="Q2" s="50">
        <v>16</v>
      </c>
      <c r="R2" s="50">
        <v>17</v>
      </c>
      <c r="S2" s="50">
        <v>18</v>
      </c>
      <c r="T2" s="50">
        <v>19</v>
      </c>
      <c r="U2" s="50">
        <v>20</v>
      </c>
      <c r="V2" s="50">
        <v>21</v>
      </c>
      <c r="W2" s="50">
        <v>22</v>
      </c>
      <c r="X2" s="87">
        <v>23</v>
      </c>
      <c r="Y2" s="87">
        <v>24</v>
      </c>
      <c r="Z2" s="87">
        <v>25</v>
      </c>
    </row>
    <row r="3" spans="1:26" x14ac:dyDescent="0.2">
      <c r="A3" s="44" t="s">
        <v>11</v>
      </c>
      <c r="B3" s="79" t="s">
        <v>11</v>
      </c>
      <c r="C3" t="s">
        <v>87</v>
      </c>
      <c r="L3" t="s">
        <v>88</v>
      </c>
      <c r="U3" t="s">
        <v>89</v>
      </c>
      <c r="X3" s="86" t="s">
        <v>90</v>
      </c>
    </row>
    <row r="4" spans="1:26" x14ac:dyDescent="0.2">
      <c r="C4">
        <v>0</v>
      </c>
      <c r="F4">
        <v>1</v>
      </c>
      <c r="I4" t="s">
        <v>49</v>
      </c>
      <c r="L4">
        <v>0</v>
      </c>
      <c r="O4">
        <v>1</v>
      </c>
      <c r="R4" t="s">
        <v>49</v>
      </c>
      <c r="U4" t="s">
        <v>91</v>
      </c>
    </row>
    <row r="5" spans="1:26" x14ac:dyDescent="0.2">
      <c r="C5" t="s">
        <v>91</v>
      </c>
      <c r="F5" t="s">
        <v>91</v>
      </c>
      <c r="I5" t="s">
        <v>91</v>
      </c>
      <c r="L5" t="s">
        <v>91</v>
      </c>
      <c r="O5" t="s">
        <v>91</v>
      </c>
      <c r="R5" t="s">
        <v>91</v>
      </c>
      <c r="U5" s="51" t="s">
        <v>58</v>
      </c>
      <c r="V5" s="52" t="s">
        <v>12</v>
      </c>
      <c r="W5" s="53" t="s">
        <v>49</v>
      </c>
      <c r="X5" s="78"/>
      <c r="Y5" s="78"/>
      <c r="Z5" s="78"/>
    </row>
    <row r="6" spans="1:26" x14ac:dyDescent="0.2">
      <c r="C6" s="51" t="s">
        <v>58</v>
      </c>
      <c r="D6" s="52" t="s">
        <v>12</v>
      </c>
      <c r="E6" s="53" t="s">
        <v>49</v>
      </c>
      <c r="F6" s="51" t="s">
        <v>58</v>
      </c>
      <c r="G6" s="52" t="s">
        <v>12</v>
      </c>
      <c r="H6" s="53" t="s">
        <v>49</v>
      </c>
      <c r="I6" s="51" t="s">
        <v>58</v>
      </c>
      <c r="J6" s="52" t="s">
        <v>12</v>
      </c>
      <c r="K6" s="53" t="s">
        <v>49</v>
      </c>
      <c r="L6" s="51" t="s">
        <v>58</v>
      </c>
      <c r="M6" s="52" t="s">
        <v>12</v>
      </c>
      <c r="N6" s="53" t="s">
        <v>49</v>
      </c>
      <c r="O6" s="51" t="s">
        <v>58</v>
      </c>
      <c r="P6" s="52" t="s">
        <v>12</v>
      </c>
      <c r="Q6" s="53" t="s">
        <v>49</v>
      </c>
      <c r="R6" s="51" t="s">
        <v>58</v>
      </c>
      <c r="S6" s="52" t="s">
        <v>12</v>
      </c>
      <c r="T6" s="53" t="s">
        <v>49</v>
      </c>
      <c r="U6" s="51" t="s">
        <v>92</v>
      </c>
      <c r="V6" s="52" t="s">
        <v>92</v>
      </c>
      <c r="W6" s="53" t="s">
        <v>92</v>
      </c>
      <c r="X6" s="77" t="s">
        <v>58</v>
      </c>
      <c r="Y6" s="75" t="s">
        <v>12</v>
      </c>
      <c r="Z6" s="76" t="s">
        <v>49</v>
      </c>
    </row>
    <row r="7" spans="1:26" x14ac:dyDescent="0.2">
      <c r="C7" s="51" t="s">
        <v>13</v>
      </c>
      <c r="D7" s="52" t="s">
        <v>13</v>
      </c>
      <c r="E7" s="53" t="s">
        <v>13</v>
      </c>
      <c r="F7" s="51" t="s">
        <v>13</v>
      </c>
      <c r="G7" s="52" t="s">
        <v>13</v>
      </c>
      <c r="H7" s="53" t="s">
        <v>13</v>
      </c>
      <c r="I7" s="51" t="s">
        <v>13</v>
      </c>
      <c r="J7" s="52" t="s">
        <v>13</v>
      </c>
      <c r="K7" s="53" t="s">
        <v>13</v>
      </c>
      <c r="L7" s="51" t="s">
        <v>13</v>
      </c>
      <c r="M7" s="52" t="s">
        <v>13</v>
      </c>
      <c r="N7" s="53" t="s">
        <v>13</v>
      </c>
      <c r="O7" s="51" t="s">
        <v>13</v>
      </c>
      <c r="P7" s="52" t="s">
        <v>13</v>
      </c>
      <c r="Q7" s="53" t="s">
        <v>13</v>
      </c>
      <c r="R7" s="51" t="s">
        <v>13</v>
      </c>
      <c r="S7" s="52" t="s">
        <v>13</v>
      </c>
      <c r="T7" s="53" t="s">
        <v>13</v>
      </c>
      <c r="U7" s="51" t="s">
        <v>13</v>
      </c>
      <c r="V7" s="52" t="s">
        <v>13</v>
      </c>
      <c r="W7" s="53" t="s">
        <v>13</v>
      </c>
      <c r="X7" s="77" t="s">
        <v>13</v>
      </c>
      <c r="Y7" s="75" t="s">
        <v>13</v>
      </c>
      <c r="Z7" s="76" t="s">
        <v>13</v>
      </c>
    </row>
    <row r="8" spans="1:26" x14ac:dyDescent="0.2">
      <c r="A8" t="s">
        <v>14</v>
      </c>
      <c r="B8" t="s">
        <v>33</v>
      </c>
      <c r="C8" s="80"/>
      <c r="D8" s="81"/>
      <c r="E8" s="82"/>
      <c r="F8" s="80">
        <v>61</v>
      </c>
      <c r="G8" s="81">
        <v>45</v>
      </c>
      <c r="H8" s="82">
        <v>53</v>
      </c>
      <c r="I8" s="80">
        <v>29704</v>
      </c>
      <c r="J8" s="81">
        <v>30846</v>
      </c>
      <c r="K8" s="82">
        <v>60550</v>
      </c>
      <c r="L8" s="77"/>
      <c r="M8" s="75"/>
      <c r="N8" s="76"/>
      <c r="O8" s="80">
        <v>65</v>
      </c>
      <c r="P8" s="81">
        <v>50</v>
      </c>
      <c r="Q8" s="82">
        <v>57</v>
      </c>
      <c r="R8" s="80">
        <v>29704</v>
      </c>
      <c r="S8" s="81">
        <v>30846</v>
      </c>
      <c r="T8" s="82">
        <v>60550</v>
      </c>
      <c r="U8" s="80">
        <v>33.700000000000003</v>
      </c>
      <c r="V8" s="81">
        <v>31.2</v>
      </c>
      <c r="W8" s="82">
        <v>32.4</v>
      </c>
      <c r="X8" s="74">
        <v>-4</v>
      </c>
      <c r="Y8" s="88">
        <v>-2.4</v>
      </c>
      <c r="Z8" s="89">
        <v>-3.2</v>
      </c>
    </row>
    <row r="9" spans="1:26" x14ac:dyDescent="0.2">
      <c r="B9" t="s">
        <v>37</v>
      </c>
      <c r="C9" s="80"/>
      <c r="D9" s="81"/>
      <c r="E9" s="82"/>
      <c r="F9" s="80">
        <v>65</v>
      </c>
      <c r="G9" s="81">
        <v>48</v>
      </c>
      <c r="H9" s="82">
        <v>56</v>
      </c>
      <c r="I9" s="80">
        <v>15561</v>
      </c>
      <c r="J9" s="81">
        <v>16231</v>
      </c>
      <c r="K9" s="82">
        <v>31792</v>
      </c>
      <c r="L9" s="77"/>
      <c r="M9" s="75"/>
      <c r="N9" s="76"/>
      <c r="O9" s="80">
        <v>68</v>
      </c>
      <c r="P9" s="81">
        <v>51</v>
      </c>
      <c r="Q9" s="82">
        <v>59</v>
      </c>
      <c r="R9" s="80">
        <v>15561</v>
      </c>
      <c r="S9" s="81">
        <v>16231</v>
      </c>
      <c r="T9" s="82">
        <v>31792</v>
      </c>
      <c r="U9" s="80">
        <v>34.4</v>
      </c>
      <c r="V9" s="81">
        <v>31.7</v>
      </c>
      <c r="W9" s="82">
        <v>33</v>
      </c>
      <c r="X9" s="74">
        <v>-0.9</v>
      </c>
      <c r="Y9" s="88">
        <v>-1.3</v>
      </c>
      <c r="Z9" s="89">
        <v>-1.1000000000000001</v>
      </c>
    </row>
    <row r="10" spans="1:26" x14ac:dyDescent="0.2">
      <c r="B10" t="s">
        <v>38</v>
      </c>
      <c r="C10" s="80"/>
      <c r="D10" s="81"/>
      <c r="E10" s="82"/>
      <c r="F10" s="80">
        <v>63</v>
      </c>
      <c r="G10" s="81">
        <v>47</v>
      </c>
      <c r="H10" s="82">
        <v>55</v>
      </c>
      <c r="I10" s="80">
        <v>1329</v>
      </c>
      <c r="J10" s="81">
        <v>1445</v>
      </c>
      <c r="K10" s="82">
        <v>2774</v>
      </c>
      <c r="L10" s="77"/>
      <c r="M10" s="75"/>
      <c r="N10" s="76"/>
      <c r="O10" s="80">
        <v>66</v>
      </c>
      <c r="P10" s="81">
        <v>51</v>
      </c>
      <c r="Q10" s="82">
        <v>58</v>
      </c>
      <c r="R10" s="80">
        <v>1329</v>
      </c>
      <c r="S10" s="81">
        <v>1445</v>
      </c>
      <c r="T10" s="82">
        <v>2774</v>
      </c>
      <c r="U10" s="80">
        <v>34.5</v>
      </c>
      <c r="V10" s="81">
        <v>31.8</v>
      </c>
      <c r="W10" s="82">
        <v>33.1</v>
      </c>
      <c r="X10" s="74">
        <v>-2.2999999999999998</v>
      </c>
      <c r="Y10" s="88">
        <v>-1.6</v>
      </c>
      <c r="Z10" s="89">
        <v>-2.1</v>
      </c>
    </row>
    <row r="11" spans="1:26" x14ac:dyDescent="0.2">
      <c r="B11" t="s">
        <v>32</v>
      </c>
      <c r="C11" s="80"/>
      <c r="D11" s="81"/>
      <c r="E11" s="82"/>
      <c r="F11" s="80">
        <v>69</v>
      </c>
      <c r="G11" s="81">
        <v>51</v>
      </c>
      <c r="H11" s="82">
        <v>60</v>
      </c>
      <c r="I11" s="80">
        <v>17143</v>
      </c>
      <c r="J11" s="81">
        <v>17574</v>
      </c>
      <c r="K11" s="82">
        <v>34717</v>
      </c>
      <c r="L11" s="77"/>
      <c r="M11" s="75"/>
      <c r="N11" s="76"/>
      <c r="O11" s="80">
        <v>71</v>
      </c>
      <c r="P11" s="81">
        <v>54</v>
      </c>
      <c r="Q11" s="82">
        <v>62</v>
      </c>
      <c r="R11" s="80">
        <v>17143</v>
      </c>
      <c r="S11" s="81">
        <v>17574</v>
      </c>
      <c r="T11" s="82">
        <v>34717</v>
      </c>
      <c r="U11" s="80">
        <v>35.5</v>
      </c>
      <c r="V11" s="81">
        <v>32.9</v>
      </c>
      <c r="W11" s="82">
        <v>34.200000000000003</v>
      </c>
      <c r="X11" s="74">
        <v>2.2000000000000002</v>
      </c>
      <c r="Y11" s="88">
        <v>1.7</v>
      </c>
      <c r="Z11" s="89">
        <v>2</v>
      </c>
    </row>
    <row r="12" spans="1:26" x14ac:dyDescent="0.2">
      <c r="B12" t="s">
        <v>15</v>
      </c>
      <c r="C12" s="80"/>
      <c r="D12" s="81"/>
      <c r="E12" s="82"/>
      <c r="F12" s="80">
        <v>60</v>
      </c>
      <c r="G12" s="81">
        <v>44</v>
      </c>
      <c r="H12" s="82">
        <v>52</v>
      </c>
      <c r="I12" s="80">
        <v>29763</v>
      </c>
      <c r="J12" s="81">
        <v>31410</v>
      </c>
      <c r="K12" s="82">
        <v>61173</v>
      </c>
      <c r="L12" s="77"/>
      <c r="M12" s="75"/>
      <c r="N12" s="76"/>
      <c r="O12" s="80">
        <v>62</v>
      </c>
      <c r="P12" s="81">
        <v>47</v>
      </c>
      <c r="Q12" s="82">
        <v>54</v>
      </c>
      <c r="R12" s="80">
        <v>29763</v>
      </c>
      <c r="S12" s="81">
        <v>31410</v>
      </c>
      <c r="T12" s="82">
        <v>61173</v>
      </c>
      <c r="U12" s="80">
        <v>34.299999999999997</v>
      </c>
      <c r="V12" s="81">
        <v>31.7</v>
      </c>
      <c r="W12" s="82">
        <v>32.9</v>
      </c>
      <c r="X12" s="74">
        <v>-6.5</v>
      </c>
      <c r="Y12" s="88">
        <v>-5.8</v>
      </c>
      <c r="Z12" s="89">
        <v>-6.2</v>
      </c>
    </row>
    <row r="13" spans="1:26" x14ac:dyDescent="0.2">
      <c r="B13" t="s">
        <v>30</v>
      </c>
      <c r="C13" s="80"/>
      <c r="D13" s="81"/>
      <c r="E13" s="82"/>
      <c r="F13" s="80">
        <v>68</v>
      </c>
      <c r="G13" s="81">
        <v>51</v>
      </c>
      <c r="H13" s="82">
        <v>60</v>
      </c>
      <c r="I13" s="80">
        <v>219470</v>
      </c>
      <c r="J13" s="81">
        <v>230855</v>
      </c>
      <c r="K13" s="82">
        <v>450325</v>
      </c>
      <c r="L13" s="77"/>
      <c r="M13" s="75"/>
      <c r="N13" s="76"/>
      <c r="O13" s="80">
        <v>70</v>
      </c>
      <c r="P13" s="81">
        <v>53</v>
      </c>
      <c r="Q13" s="82">
        <v>62</v>
      </c>
      <c r="R13" s="80">
        <v>219470</v>
      </c>
      <c r="S13" s="81">
        <v>230855</v>
      </c>
      <c r="T13" s="82">
        <v>450325</v>
      </c>
      <c r="U13" s="80">
        <v>35.4</v>
      </c>
      <c r="V13" s="81">
        <v>32.9</v>
      </c>
      <c r="W13" s="82">
        <v>34.1</v>
      </c>
      <c r="X13" s="74">
        <v>1.3</v>
      </c>
      <c r="Y13" s="88">
        <v>1.1000000000000001</v>
      </c>
      <c r="Z13" s="89">
        <v>1.2</v>
      </c>
    </row>
    <row r="14" spans="1:26" x14ac:dyDescent="0.2">
      <c r="B14" t="s">
        <v>49</v>
      </c>
      <c r="C14" s="80"/>
      <c r="D14" s="81"/>
      <c r="E14" s="82"/>
      <c r="F14" s="80">
        <v>67</v>
      </c>
      <c r="G14" s="81">
        <v>50</v>
      </c>
      <c r="H14" s="82">
        <v>58</v>
      </c>
      <c r="I14" s="80">
        <v>312970</v>
      </c>
      <c r="J14" s="81">
        <v>328361</v>
      </c>
      <c r="K14" s="82">
        <v>641331</v>
      </c>
      <c r="L14" s="77"/>
      <c r="M14" s="75"/>
      <c r="N14" s="76"/>
      <c r="O14" s="80">
        <v>69</v>
      </c>
      <c r="P14" s="81">
        <v>52</v>
      </c>
      <c r="Q14" s="82">
        <v>60</v>
      </c>
      <c r="R14" s="80">
        <v>312970</v>
      </c>
      <c r="S14" s="81">
        <v>328361</v>
      </c>
      <c r="T14" s="82">
        <v>641331</v>
      </c>
      <c r="U14" s="80">
        <v>35.1</v>
      </c>
      <c r="V14" s="81">
        <v>32.6</v>
      </c>
      <c r="W14" s="82">
        <v>33.799999999999997</v>
      </c>
      <c r="X14" s="90"/>
      <c r="Y14" s="88"/>
      <c r="Z14" s="89"/>
    </row>
    <row r="15" spans="1:26" x14ac:dyDescent="0.2">
      <c r="A15" t="s">
        <v>93</v>
      </c>
      <c r="B15" t="s">
        <v>94</v>
      </c>
      <c r="C15" s="80"/>
      <c r="D15" s="81"/>
      <c r="E15" s="82"/>
      <c r="F15" s="80">
        <v>66</v>
      </c>
      <c r="G15" s="81">
        <v>48</v>
      </c>
      <c r="H15" s="82">
        <v>57</v>
      </c>
      <c r="I15" s="80">
        <v>10564</v>
      </c>
      <c r="J15" s="81">
        <v>10983</v>
      </c>
      <c r="K15" s="82">
        <v>21547</v>
      </c>
      <c r="L15" s="77"/>
      <c r="M15" s="75"/>
      <c r="N15" s="76"/>
      <c r="O15" s="80">
        <v>68</v>
      </c>
      <c r="P15" s="81">
        <v>52</v>
      </c>
      <c r="Q15" s="82">
        <v>60</v>
      </c>
      <c r="R15" s="80">
        <v>10564</v>
      </c>
      <c r="S15" s="81">
        <v>10983</v>
      </c>
      <c r="T15" s="82">
        <v>21547</v>
      </c>
      <c r="U15" s="80">
        <v>34.4</v>
      </c>
      <c r="V15" s="81">
        <v>31.6</v>
      </c>
      <c r="W15" s="82">
        <v>33</v>
      </c>
      <c r="X15" s="74">
        <v>-0.3</v>
      </c>
      <c r="Y15" s="88">
        <v>-0.4</v>
      </c>
      <c r="Z15" s="89">
        <v>-0.3</v>
      </c>
    </row>
    <row r="16" spans="1:26" x14ac:dyDescent="0.2">
      <c r="B16" t="s">
        <v>5</v>
      </c>
      <c r="C16" s="80"/>
      <c r="D16" s="81"/>
      <c r="E16" s="82"/>
      <c r="F16" s="80">
        <v>64</v>
      </c>
      <c r="G16" s="81">
        <v>47</v>
      </c>
      <c r="H16" s="82">
        <v>56</v>
      </c>
      <c r="I16" s="80">
        <v>5172</v>
      </c>
      <c r="J16" s="81">
        <v>5381</v>
      </c>
      <c r="K16" s="82">
        <v>10553</v>
      </c>
      <c r="L16" s="77"/>
      <c r="M16" s="75"/>
      <c r="N16" s="76"/>
      <c r="O16" s="80">
        <v>67</v>
      </c>
      <c r="P16" s="81">
        <v>52</v>
      </c>
      <c r="Q16" s="82">
        <v>59</v>
      </c>
      <c r="R16" s="80">
        <v>5172</v>
      </c>
      <c r="S16" s="81">
        <v>5381</v>
      </c>
      <c r="T16" s="82">
        <v>10553</v>
      </c>
      <c r="U16" s="80">
        <v>34.299999999999997</v>
      </c>
      <c r="V16" s="81">
        <v>31.5</v>
      </c>
      <c r="W16" s="82">
        <v>32.9</v>
      </c>
      <c r="X16" s="74">
        <v>-1.4</v>
      </c>
      <c r="Y16" s="88">
        <v>-0.7</v>
      </c>
      <c r="Z16" s="89">
        <v>-1</v>
      </c>
    </row>
    <row r="17" spans="2:26" x14ac:dyDescent="0.2">
      <c r="B17" t="s">
        <v>6</v>
      </c>
      <c r="C17" s="80"/>
      <c r="D17" s="81"/>
      <c r="E17" s="82"/>
      <c r="F17" s="80">
        <v>64</v>
      </c>
      <c r="G17" s="81">
        <v>46</v>
      </c>
      <c r="H17" s="82">
        <v>55</v>
      </c>
      <c r="I17" s="80">
        <v>2063</v>
      </c>
      <c r="J17" s="81">
        <v>2248</v>
      </c>
      <c r="K17" s="82">
        <v>4311</v>
      </c>
      <c r="L17" s="77"/>
      <c r="M17" s="75"/>
      <c r="N17" s="76"/>
      <c r="O17" s="80">
        <v>66</v>
      </c>
      <c r="P17" s="81">
        <v>49</v>
      </c>
      <c r="Q17" s="82">
        <v>57</v>
      </c>
      <c r="R17" s="80">
        <v>2063</v>
      </c>
      <c r="S17" s="81">
        <v>2248</v>
      </c>
      <c r="T17" s="82">
        <v>4311</v>
      </c>
      <c r="U17" s="80">
        <v>34.1</v>
      </c>
      <c r="V17" s="81">
        <v>31.5</v>
      </c>
      <c r="W17" s="82">
        <v>32.799999999999997</v>
      </c>
      <c r="X17" s="74">
        <v>-2.7</v>
      </c>
      <c r="Y17" s="88">
        <v>-3.3</v>
      </c>
      <c r="Z17" s="89">
        <v>-3.1</v>
      </c>
    </row>
    <row r="18" spans="2:26" x14ac:dyDescent="0.2">
      <c r="B18" t="s">
        <v>39</v>
      </c>
      <c r="C18" s="80"/>
      <c r="D18" s="81"/>
      <c r="E18" s="82"/>
      <c r="F18" s="80">
        <v>57</v>
      </c>
      <c r="G18" s="81">
        <v>41</v>
      </c>
      <c r="H18" s="82">
        <v>48</v>
      </c>
      <c r="I18" s="80">
        <v>4841</v>
      </c>
      <c r="J18" s="81">
        <v>5217</v>
      </c>
      <c r="K18" s="82">
        <v>10058</v>
      </c>
      <c r="L18" s="77"/>
      <c r="M18" s="75"/>
      <c r="N18" s="76"/>
      <c r="O18" s="80">
        <v>60</v>
      </c>
      <c r="P18" s="81">
        <v>44</v>
      </c>
      <c r="Q18" s="82">
        <v>51</v>
      </c>
      <c r="R18" s="80">
        <v>4841</v>
      </c>
      <c r="S18" s="81">
        <v>5217</v>
      </c>
      <c r="T18" s="82">
        <v>10058</v>
      </c>
      <c r="U18" s="80">
        <v>33</v>
      </c>
      <c r="V18" s="81">
        <v>30.3</v>
      </c>
      <c r="W18" s="82">
        <v>31.6</v>
      </c>
      <c r="X18" s="74">
        <v>-9</v>
      </c>
      <c r="Y18" s="88">
        <v>-8.6</v>
      </c>
      <c r="Z18" s="89">
        <v>-8.9</v>
      </c>
    </row>
    <row r="19" spans="2:26" x14ac:dyDescent="0.2">
      <c r="B19" t="s">
        <v>4</v>
      </c>
      <c r="C19" s="80"/>
      <c r="D19" s="81"/>
      <c r="E19" s="82"/>
      <c r="F19" s="80">
        <v>70</v>
      </c>
      <c r="G19" s="81">
        <v>52</v>
      </c>
      <c r="H19" s="82">
        <v>61</v>
      </c>
      <c r="I19" s="80">
        <v>6226</v>
      </c>
      <c r="J19" s="81">
        <v>6299</v>
      </c>
      <c r="K19" s="82">
        <v>12525</v>
      </c>
      <c r="L19" s="77"/>
      <c r="M19" s="75"/>
      <c r="N19" s="76"/>
      <c r="O19" s="80">
        <v>71</v>
      </c>
      <c r="P19" s="81">
        <v>55</v>
      </c>
      <c r="Q19" s="82">
        <v>63</v>
      </c>
      <c r="R19" s="80">
        <v>6226</v>
      </c>
      <c r="S19" s="81">
        <v>6299</v>
      </c>
      <c r="T19" s="82">
        <v>12525</v>
      </c>
      <c r="U19" s="80">
        <v>35.6</v>
      </c>
      <c r="V19" s="81">
        <v>32.799999999999997</v>
      </c>
      <c r="W19" s="82">
        <v>34.200000000000003</v>
      </c>
      <c r="X19" s="74">
        <v>2.5</v>
      </c>
      <c r="Y19" s="88">
        <v>2.2000000000000002</v>
      </c>
      <c r="Z19" s="89">
        <v>2.5</v>
      </c>
    </row>
    <row r="20" spans="2:26" x14ac:dyDescent="0.2">
      <c r="B20" t="s">
        <v>3</v>
      </c>
      <c r="C20" s="80"/>
      <c r="D20" s="81"/>
      <c r="E20" s="82"/>
      <c r="F20" s="80">
        <v>55</v>
      </c>
      <c r="G20" s="81">
        <v>40</v>
      </c>
      <c r="H20" s="82">
        <v>48</v>
      </c>
      <c r="I20" s="80">
        <v>18266</v>
      </c>
      <c r="J20" s="81">
        <v>19343</v>
      </c>
      <c r="K20" s="82">
        <v>37609</v>
      </c>
      <c r="L20" s="77"/>
      <c r="M20" s="75"/>
      <c r="N20" s="76"/>
      <c r="O20" s="80">
        <v>57</v>
      </c>
      <c r="P20" s="81">
        <v>43</v>
      </c>
      <c r="Q20" s="82">
        <v>50</v>
      </c>
      <c r="R20" s="80">
        <v>18266</v>
      </c>
      <c r="S20" s="81">
        <v>19343</v>
      </c>
      <c r="T20" s="82">
        <v>37609</v>
      </c>
      <c r="U20" s="80">
        <v>33.1</v>
      </c>
      <c r="V20" s="81">
        <v>30.7</v>
      </c>
      <c r="W20" s="82">
        <v>31.8</v>
      </c>
      <c r="X20" s="74">
        <v>-11.5</v>
      </c>
      <c r="Y20" s="88">
        <v>-9.3000000000000007</v>
      </c>
      <c r="Z20" s="89">
        <v>-10.5</v>
      </c>
    </row>
    <row r="21" spans="2:26" x14ac:dyDescent="0.2">
      <c r="B21" t="s">
        <v>57</v>
      </c>
      <c r="C21" s="80"/>
      <c r="D21" s="81"/>
      <c r="E21" s="82"/>
      <c r="F21" s="80">
        <v>58</v>
      </c>
      <c r="G21" s="81">
        <v>44</v>
      </c>
      <c r="H21" s="82">
        <v>51</v>
      </c>
      <c r="I21" s="80">
        <v>4582</v>
      </c>
      <c r="J21" s="81">
        <v>4555</v>
      </c>
      <c r="K21" s="82">
        <v>9137</v>
      </c>
      <c r="L21" s="77"/>
      <c r="M21" s="75"/>
      <c r="N21" s="76"/>
      <c r="O21" s="80">
        <v>62</v>
      </c>
      <c r="P21" s="81">
        <v>48</v>
      </c>
      <c r="Q21" s="82">
        <v>55</v>
      </c>
      <c r="R21" s="80">
        <v>4582</v>
      </c>
      <c r="S21" s="81">
        <v>4555</v>
      </c>
      <c r="T21" s="82">
        <v>9137</v>
      </c>
      <c r="U21" s="80">
        <v>33.200000000000003</v>
      </c>
      <c r="V21" s="81">
        <v>30.8</v>
      </c>
      <c r="W21" s="82">
        <v>32</v>
      </c>
      <c r="X21" s="74">
        <v>-6.6</v>
      </c>
      <c r="Y21" s="88">
        <v>-4.0999999999999996</v>
      </c>
      <c r="Z21" s="89">
        <v>-5.0999999999999996</v>
      </c>
    </row>
    <row r="22" spans="2:26" x14ac:dyDescent="0.2">
      <c r="B22" t="s">
        <v>95</v>
      </c>
      <c r="C22" s="80"/>
      <c r="D22" s="81"/>
      <c r="E22" s="82"/>
      <c r="F22" s="80">
        <v>65</v>
      </c>
      <c r="G22" s="81">
        <v>47</v>
      </c>
      <c r="H22" s="82">
        <v>56</v>
      </c>
      <c r="I22" s="80">
        <v>2934</v>
      </c>
      <c r="J22" s="81">
        <v>3000</v>
      </c>
      <c r="K22" s="82">
        <v>5934</v>
      </c>
      <c r="L22" s="77"/>
      <c r="M22" s="75"/>
      <c r="N22" s="76"/>
      <c r="O22" s="80">
        <v>67</v>
      </c>
      <c r="P22" s="81">
        <v>50</v>
      </c>
      <c r="Q22" s="82">
        <v>58</v>
      </c>
      <c r="R22" s="80">
        <v>2934</v>
      </c>
      <c r="S22" s="81">
        <v>3000</v>
      </c>
      <c r="T22" s="82">
        <v>5934</v>
      </c>
      <c r="U22" s="80">
        <v>34.6</v>
      </c>
      <c r="V22" s="81">
        <v>32</v>
      </c>
      <c r="W22" s="82">
        <v>33.299999999999997</v>
      </c>
      <c r="X22" s="74">
        <v>-2.1</v>
      </c>
      <c r="Y22" s="88">
        <v>-2.7</v>
      </c>
      <c r="Z22" s="89">
        <v>-2.2999999999999998</v>
      </c>
    </row>
    <row r="23" spans="2:26" x14ac:dyDescent="0.2">
      <c r="B23" t="s">
        <v>38</v>
      </c>
      <c r="C23" s="80"/>
      <c r="D23" s="81"/>
      <c r="E23" s="82"/>
      <c r="F23" s="80">
        <v>63</v>
      </c>
      <c r="G23" s="81">
        <v>47</v>
      </c>
      <c r="H23" s="82">
        <v>55</v>
      </c>
      <c r="I23" s="80">
        <v>1329</v>
      </c>
      <c r="J23" s="81">
        <v>1445</v>
      </c>
      <c r="K23" s="82">
        <v>2774</v>
      </c>
      <c r="L23" s="77"/>
      <c r="M23" s="75"/>
      <c r="N23" s="76"/>
      <c r="O23" s="80">
        <v>66</v>
      </c>
      <c r="P23" s="81">
        <v>51</v>
      </c>
      <c r="Q23" s="82">
        <v>58</v>
      </c>
      <c r="R23" s="80">
        <v>1329</v>
      </c>
      <c r="S23" s="81">
        <v>1445</v>
      </c>
      <c r="T23" s="82">
        <v>2774</v>
      </c>
      <c r="U23" s="80">
        <v>34.5</v>
      </c>
      <c r="V23" s="81">
        <v>31.8</v>
      </c>
      <c r="W23" s="82">
        <v>33.1</v>
      </c>
      <c r="X23" s="74">
        <v>-2.2999999999999998</v>
      </c>
      <c r="Y23" s="88">
        <v>-1.6</v>
      </c>
      <c r="Z23" s="89">
        <v>-2.1</v>
      </c>
    </row>
    <row r="24" spans="2:26" x14ac:dyDescent="0.2">
      <c r="B24" t="s">
        <v>1</v>
      </c>
      <c r="C24" s="80"/>
      <c r="D24" s="81"/>
      <c r="E24" s="82"/>
      <c r="F24" s="80">
        <v>23</v>
      </c>
      <c r="G24" s="81">
        <v>13</v>
      </c>
      <c r="H24" s="82">
        <v>18</v>
      </c>
      <c r="I24" s="80">
        <v>832</v>
      </c>
      <c r="J24" s="81">
        <v>863</v>
      </c>
      <c r="K24" s="82">
        <v>1695</v>
      </c>
      <c r="L24" s="77"/>
      <c r="M24" s="75"/>
      <c r="N24" s="76"/>
      <c r="O24" s="80">
        <v>25</v>
      </c>
      <c r="P24" s="81">
        <v>14</v>
      </c>
      <c r="Q24" s="82">
        <v>19</v>
      </c>
      <c r="R24" s="80">
        <v>832</v>
      </c>
      <c r="S24" s="81">
        <v>863</v>
      </c>
      <c r="T24" s="82">
        <v>1695</v>
      </c>
      <c r="U24" s="80">
        <v>28</v>
      </c>
      <c r="V24" s="81">
        <v>25.6</v>
      </c>
      <c r="W24" s="82">
        <v>26.8</v>
      </c>
      <c r="X24" s="74">
        <v>-44.2</v>
      </c>
      <c r="Y24" s="88">
        <v>-38.5</v>
      </c>
      <c r="Z24" s="89">
        <v>-41.2</v>
      </c>
    </row>
    <row r="25" spans="2:26" x14ac:dyDescent="0.2">
      <c r="B25" t="s">
        <v>55</v>
      </c>
      <c r="C25" s="80"/>
      <c r="D25" s="81"/>
      <c r="E25" s="82"/>
      <c r="F25" s="80">
        <v>71</v>
      </c>
      <c r="G25" s="81">
        <v>56</v>
      </c>
      <c r="H25" s="82">
        <v>63</v>
      </c>
      <c r="I25" s="80">
        <v>8261</v>
      </c>
      <c r="J25" s="81">
        <v>8577</v>
      </c>
      <c r="K25" s="82">
        <v>16838</v>
      </c>
      <c r="L25" s="77"/>
      <c r="M25" s="75"/>
      <c r="N25" s="76"/>
      <c r="O25" s="80">
        <v>74</v>
      </c>
      <c r="P25" s="81">
        <v>60</v>
      </c>
      <c r="Q25" s="82">
        <v>67</v>
      </c>
      <c r="R25" s="80">
        <v>8261</v>
      </c>
      <c r="S25" s="81">
        <v>8577</v>
      </c>
      <c r="T25" s="82">
        <v>16838</v>
      </c>
      <c r="U25" s="80">
        <v>35.700000000000003</v>
      </c>
      <c r="V25" s="81">
        <v>33.200000000000003</v>
      </c>
      <c r="W25" s="82">
        <v>34.4</v>
      </c>
      <c r="X25" s="74">
        <v>5.0999999999999996</v>
      </c>
      <c r="Y25" s="88">
        <v>7.4</v>
      </c>
      <c r="Z25" s="89">
        <v>6.3</v>
      </c>
    </row>
    <row r="26" spans="2:26" x14ac:dyDescent="0.2">
      <c r="B26" t="s">
        <v>51</v>
      </c>
      <c r="C26" s="80"/>
      <c r="D26" s="81"/>
      <c r="E26" s="82"/>
      <c r="F26" s="80">
        <v>70</v>
      </c>
      <c r="G26" s="81">
        <v>55</v>
      </c>
      <c r="H26" s="82">
        <v>63</v>
      </c>
      <c r="I26" s="80">
        <v>795</v>
      </c>
      <c r="J26" s="81">
        <v>838</v>
      </c>
      <c r="K26" s="82">
        <v>1633</v>
      </c>
      <c r="L26" s="77"/>
      <c r="M26" s="75"/>
      <c r="N26" s="76"/>
      <c r="O26" s="80">
        <v>71</v>
      </c>
      <c r="P26" s="81">
        <v>56</v>
      </c>
      <c r="Q26" s="82">
        <v>63</v>
      </c>
      <c r="R26" s="80">
        <v>795</v>
      </c>
      <c r="S26" s="81">
        <v>838</v>
      </c>
      <c r="T26" s="82">
        <v>1633</v>
      </c>
      <c r="U26" s="80">
        <v>36.5</v>
      </c>
      <c r="V26" s="81">
        <v>33.700000000000003</v>
      </c>
      <c r="W26" s="82">
        <v>35.1</v>
      </c>
      <c r="X26" s="74">
        <v>2.1</v>
      </c>
      <c r="Y26" s="88">
        <v>3.7</v>
      </c>
      <c r="Z26" s="89">
        <v>2.9</v>
      </c>
    </row>
    <row r="27" spans="2:26" x14ac:dyDescent="0.2">
      <c r="B27" t="s">
        <v>56</v>
      </c>
      <c r="C27" s="80"/>
      <c r="D27" s="81"/>
      <c r="E27" s="82"/>
      <c r="F27" s="80">
        <v>54</v>
      </c>
      <c r="G27" s="81">
        <v>38</v>
      </c>
      <c r="H27" s="82">
        <v>46</v>
      </c>
      <c r="I27" s="80">
        <v>11689</v>
      </c>
      <c r="J27" s="81">
        <v>12333</v>
      </c>
      <c r="K27" s="82">
        <v>24022</v>
      </c>
      <c r="L27" s="77"/>
      <c r="M27" s="75"/>
      <c r="N27" s="76"/>
      <c r="O27" s="80">
        <v>58</v>
      </c>
      <c r="P27" s="81">
        <v>43</v>
      </c>
      <c r="Q27" s="82">
        <v>50</v>
      </c>
      <c r="R27" s="80">
        <v>11689</v>
      </c>
      <c r="S27" s="81">
        <v>12333</v>
      </c>
      <c r="T27" s="82">
        <v>24022</v>
      </c>
      <c r="U27" s="80">
        <v>32.299999999999997</v>
      </c>
      <c r="V27" s="81">
        <v>29.8</v>
      </c>
      <c r="W27" s="82">
        <v>31</v>
      </c>
      <c r="X27" s="74">
        <v>-10.6</v>
      </c>
      <c r="Y27" s="88">
        <v>-9.3000000000000007</v>
      </c>
      <c r="Z27" s="89">
        <v>-10</v>
      </c>
    </row>
    <row r="28" spans="2:26" x14ac:dyDescent="0.2">
      <c r="B28" t="s">
        <v>16</v>
      </c>
      <c r="C28" s="80"/>
      <c r="D28" s="81"/>
      <c r="E28" s="82"/>
      <c r="F28" s="80">
        <v>32</v>
      </c>
      <c r="G28" s="81">
        <v>25</v>
      </c>
      <c r="H28" s="82">
        <v>28</v>
      </c>
      <c r="I28" s="80">
        <v>254</v>
      </c>
      <c r="J28" s="81">
        <v>310</v>
      </c>
      <c r="K28" s="82">
        <v>564</v>
      </c>
      <c r="L28" s="77"/>
      <c r="M28" s="75"/>
      <c r="N28" s="76"/>
      <c r="O28" s="80">
        <v>34</v>
      </c>
      <c r="P28" s="81">
        <v>28</v>
      </c>
      <c r="Q28" s="82">
        <v>31</v>
      </c>
      <c r="R28" s="80">
        <v>254</v>
      </c>
      <c r="S28" s="81">
        <v>310</v>
      </c>
      <c r="T28" s="82">
        <v>564</v>
      </c>
      <c r="U28" s="80">
        <v>29.6</v>
      </c>
      <c r="V28" s="81">
        <v>28.2</v>
      </c>
      <c r="W28" s="82">
        <v>28.8</v>
      </c>
      <c r="X28" s="74">
        <v>-34.9</v>
      </c>
      <c r="Y28" s="88">
        <v>-24</v>
      </c>
      <c r="Z28" s="89">
        <v>-29.5</v>
      </c>
    </row>
    <row r="29" spans="2:26" x14ac:dyDescent="0.2">
      <c r="B29" t="s">
        <v>54</v>
      </c>
      <c r="C29" s="80"/>
      <c r="D29" s="81"/>
      <c r="E29" s="82"/>
      <c r="F29" s="80">
        <v>74</v>
      </c>
      <c r="G29" s="81">
        <v>55</v>
      </c>
      <c r="H29" s="82">
        <v>64</v>
      </c>
      <c r="I29" s="80">
        <v>3974</v>
      </c>
      <c r="J29" s="81">
        <v>4260</v>
      </c>
      <c r="K29" s="82">
        <v>8234</v>
      </c>
      <c r="L29" s="77"/>
      <c r="M29" s="75"/>
      <c r="N29" s="76"/>
      <c r="O29" s="80">
        <v>75</v>
      </c>
      <c r="P29" s="81">
        <v>58</v>
      </c>
      <c r="Q29" s="82">
        <v>66</v>
      </c>
      <c r="R29" s="80">
        <v>3974</v>
      </c>
      <c r="S29" s="81">
        <v>4260</v>
      </c>
      <c r="T29" s="82">
        <v>8234</v>
      </c>
      <c r="U29" s="80">
        <v>36.299999999999997</v>
      </c>
      <c r="V29" s="81">
        <v>33.5</v>
      </c>
      <c r="W29" s="82">
        <v>34.9</v>
      </c>
      <c r="X29" s="74">
        <v>6.6</v>
      </c>
      <c r="Y29" s="88">
        <v>5.4</v>
      </c>
      <c r="Z29" s="89">
        <v>5.9</v>
      </c>
    </row>
    <row r="30" spans="2:26" x14ac:dyDescent="0.2">
      <c r="B30" t="s">
        <v>53</v>
      </c>
      <c r="C30" s="80"/>
      <c r="D30" s="81"/>
      <c r="E30" s="82"/>
      <c r="F30" s="80">
        <v>68</v>
      </c>
      <c r="G30" s="81">
        <v>51</v>
      </c>
      <c r="H30" s="82">
        <v>59</v>
      </c>
      <c r="I30" s="80">
        <v>2537</v>
      </c>
      <c r="J30" s="81">
        <v>2590</v>
      </c>
      <c r="K30" s="82">
        <v>5127</v>
      </c>
      <c r="L30" s="77"/>
      <c r="M30" s="75"/>
      <c r="N30" s="76"/>
      <c r="O30" s="80">
        <v>70</v>
      </c>
      <c r="P30" s="81">
        <v>54</v>
      </c>
      <c r="Q30" s="82">
        <v>62</v>
      </c>
      <c r="R30" s="80">
        <v>2537</v>
      </c>
      <c r="S30" s="81">
        <v>2590</v>
      </c>
      <c r="T30" s="82">
        <v>5127</v>
      </c>
      <c r="U30" s="80">
        <v>35.1</v>
      </c>
      <c r="V30" s="81">
        <v>32.799999999999997</v>
      </c>
      <c r="W30" s="82">
        <v>34</v>
      </c>
      <c r="X30" s="74">
        <v>0.8</v>
      </c>
      <c r="Y30" s="88">
        <v>1.6</v>
      </c>
      <c r="Z30" s="89">
        <v>1.3</v>
      </c>
    </row>
    <row r="31" spans="2:26" x14ac:dyDescent="0.2">
      <c r="B31" t="s">
        <v>52</v>
      </c>
      <c r="C31" s="80"/>
      <c r="D31" s="81"/>
      <c r="E31" s="82"/>
      <c r="F31" s="80">
        <v>66</v>
      </c>
      <c r="G31" s="81">
        <v>47</v>
      </c>
      <c r="H31" s="82">
        <v>56</v>
      </c>
      <c r="I31" s="80">
        <v>4406</v>
      </c>
      <c r="J31" s="81">
        <v>4425</v>
      </c>
      <c r="K31" s="82">
        <v>8831</v>
      </c>
      <c r="L31" s="77"/>
      <c r="M31" s="75"/>
      <c r="N31" s="76"/>
      <c r="O31" s="80">
        <v>67</v>
      </c>
      <c r="P31" s="81">
        <v>50</v>
      </c>
      <c r="Q31" s="82">
        <v>58</v>
      </c>
      <c r="R31" s="80">
        <v>4406</v>
      </c>
      <c r="S31" s="81">
        <v>4425</v>
      </c>
      <c r="T31" s="82">
        <v>8831</v>
      </c>
      <c r="U31" s="80">
        <v>34.799999999999997</v>
      </c>
      <c r="V31" s="81">
        <v>32.299999999999997</v>
      </c>
      <c r="W31" s="82">
        <v>33.6</v>
      </c>
      <c r="X31" s="74">
        <v>-1.6</v>
      </c>
      <c r="Y31" s="88">
        <v>-2.5</v>
      </c>
      <c r="Z31" s="89">
        <v>-1.9</v>
      </c>
    </row>
    <row r="32" spans="2:26" x14ac:dyDescent="0.2">
      <c r="B32" t="s">
        <v>50</v>
      </c>
      <c r="C32" s="80"/>
      <c r="D32" s="81"/>
      <c r="E32" s="82"/>
      <c r="F32" s="80">
        <v>70</v>
      </c>
      <c r="G32" s="81">
        <v>52</v>
      </c>
      <c r="H32" s="82">
        <v>61</v>
      </c>
      <c r="I32" s="80">
        <v>199323</v>
      </c>
      <c r="J32" s="81">
        <v>209501</v>
      </c>
      <c r="K32" s="82">
        <v>408824</v>
      </c>
      <c r="L32" s="77"/>
      <c r="M32" s="75"/>
      <c r="N32" s="76"/>
      <c r="O32" s="80">
        <v>71</v>
      </c>
      <c r="P32" s="81">
        <v>55</v>
      </c>
      <c r="Q32" s="82">
        <v>63</v>
      </c>
      <c r="R32" s="80">
        <v>199323</v>
      </c>
      <c r="S32" s="81">
        <v>209501</v>
      </c>
      <c r="T32" s="82">
        <v>408824</v>
      </c>
      <c r="U32" s="80">
        <v>35.700000000000003</v>
      </c>
      <c r="V32" s="81">
        <v>33.200000000000003</v>
      </c>
      <c r="W32" s="82">
        <v>34.4</v>
      </c>
      <c r="X32" s="74">
        <v>2.8</v>
      </c>
      <c r="Y32" s="88">
        <v>2.2000000000000002</v>
      </c>
      <c r="Z32" s="89">
        <v>2.5</v>
      </c>
    </row>
    <row r="33" spans="1:26" x14ac:dyDescent="0.2">
      <c r="B33" t="s">
        <v>40</v>
      </c>
      <c r="C33" s="80"/>
      <c r="D33" s="81"/>
      <c r="E33" s="82"/>
      <c r="F33" s="80">
        <v>67</v>
      </c>
      <c r="G33" s="81">
        <v>50</v>
      </c>
      <c r="H33" s="82">
        <v>58</v>
      </c>
      <c r="I33" s="80">
        <v>312970</v>
      </c>
      <c r="J33" s="81">
        <v>328361</v>
      </c>
      <c r="K33" s="82">
        <v>641331</v>
      </c>
      <c r="L33" s="77"/>
      <c r="M33" s="75"/>
      <c r="N33" s="76"/>
      <c r="O33" s="80">
        <v>69</v>
      </c>
      <c r="P33" s="81">
        <v>52</v>
      </c>
      <c r="Q33" s="82">
        <v>60</v>
      </c>
      <c r="R33" s="80">
        <v>312970</v>
      </c>
      <c r="S33" s="81">
        <v>328361</v>
      </c>
      <c r="T33" s="82">
        <v>641331</v>
      </c>
      <c r="U33" s="80">
        <v>35.1</v>
      </c>
      <c r="V33" s="81">
        <v>32.6</v>
      </c>
      <c r="W33" s="82">
        <v>33.799999999999997</v>
      </c>
      <c r="X33" s="74"/>
      <c r="Y33" s="88"/>
      <c r="Z33" s="89"/>
    </row>
    <row r="34" spans="1:26" x14ac:dyDescent="0.2">
      <c r="B34" t="s">
        <v>60</v>
      </c>
      <c r="C34" s="80"/>
      <c r="D34" s="81"/>
      <c r="E34" s="82"/>
      <c r="F34" s="80">
        <v>61</v>
      </c>
      <c r="G34" s="81">
        <v>44</v>
      </c>
      <c r="H34" s="82">
        <v>52</v>
      </c>
      <c r="I34" s="80">
        <v>24922</v>
      </c>
      <c r="J34" s="81">
        <v>26193</v>
      </c>
      <c r="K34" s="82">
        <v>51115</v>
      </c>
      <c r="L34" s="77"/>
      <c r="M34" s="75"/>
      <c r="N34" s="76"/>
      <c r="O34" s="80">
        <v>63</v>
      </c>
      <c r="P34" s="81">
        <v>47</v>
      </c>
      <c r="Q34" s="82">
        <v>55</v>
      </c>
      <c r="R34" s="80">
        <v>24922</v>
      </c>
      <c r="S34" s="81">
        <v>26193</v>
      </c>
      <c r="T34" s="82">
        <v>51115</v>
      </c>
      <c r="U34" s="80">
        <v>34.5</v>
      </c>
      <c r="V34" s="81">
        <v>31.9</v>
      </c>
      <c r="W34" s="82">
        <v>33.200000000000003</v>
      </c>
      <c r="X34" s="90">
        <v>-6</v>
      </c>
      <c r="Y34" s="88">
        <v>-5.2</v>
      </c>
      <c r="Z34" s="89">
        <v>-5.6</v>
      </c>
    </row>
    <row r="35" spans="1:26" x14ac:dyDescent="0.2">
      <c r="A35" t="s">
        <v>17</v>
      </c>
      <c r="B35" t="s">
        <v>96</v>
      </c>
      <c r="C35" s="80"/>
      <c r="D35" s="81"/>
      <c r="E35" s="82"/>
      <c r="F35" s="80">
        <v>70</v>
      </c>
      <c r="G35" s="81">
        <v>52</v>
      </c>
      <c r="H35" s="82">
        <v>61</v>
      </c>
      <c r="I35" s="80">
        <v>224361</v>
      </c>
      <c r="J35" s="81">
        <v>235429</v>
      </c>
      <c r="K35" s="82">
        <v>459790</v>
      </c>
      <c r="L35" s="77"/>
      <c r="M35" s="75"/>
      <c r="N35" s="76"/>
      <c r="O35" s="80">
        <v>71</v>
      </c>
      <c r="P35" s="81">
        <v>55</v>
      </c>
      <c r="Q35" s="82">
        <v>63</v>
      </c>
      <c r="R35" s="80">
        <v>224361</v>
      </c>
      <c r="S35" s="81">
        <v>235429</v>
      </c>
      <c r="T35" s="82">
        <v>459790</v>
      </c>
      <c r="U35" s="80">
        <v>35.6</v>
      </c>
      <c r="V35" s="81">
        <v>33.1</v>
      </c>
      <c r="W35" s="82">
        <v>34.299999999999997</v>
      </c>
      <c r="X35" s="91">
        <v>11.1</v>
      </c>
      <c r="Y35" s="92">
        <v>9.4</v>
      </c>
      <c r="Z35" s="93">
        <v>10.199999999999999</v>
      </c>
    </row>
    <row r="36" spans="1:26" x14ac:dyDescent="0.2">
      <c r="B36" t="s">
        <v>97</v>
      </c>
      <c r="C36" s="80"/>
      <c r="D36" s="81"/>
      <c r="E36" s="82"/>
      <c r="F36" s="80">
        <v>57</v>
      </c>
      <c r="G36" s="81">
        <v>41</v>
      </c>
      <c r="H36" s="82">
        <v>49</v>
      </c>
      <c r="I36" s="80">
        <v>55425</v>
      </c>
      <c r="J36" s="81">
        <v>57985</v>
      </c>
      <c r="K36" s="82">
        <v>113410</v>
      </c>
      <c r="L36" s="77"/>
      <c r="M36" s="75"/>
      <c r="N36" s="76"/>
      <c r="O36" s="80">
        <v>60</v>
      </c>
      <c r="P36" s="81">
        <v>45</v>
      </c>
      <c r="Q36" s="82">
        <v>53</v>
      </c>
      <c r="R36" s="80">
        <v>55425</v>
      </c>
      <c r="S36" s="81">
        <v>57985</v>
      </c>
      <c r="T36" s="82">
        <v>113410</v>
      </c>
      <c r="U36" s="80">
        <v>33.1</v>
      </c>
      <c r="V36" s="81">
        <v>30.6</v>
      </c>
      <c r="W36" s="82">
        <v>31.8</v>
      </c>
      <c r="X36" s="91"/>
      <c r="Y36" s="94"/>
      <c r="Z36" s="95"/>
    </row>
    <row r="37" spans="1:26" x14ac:dyDescent="0.2">
      <c r="B37" t="s">
        <v>60</v>
      </c>
      <c r="C37" s="80"/>
      <c r="D37" s="81"/>
      <c r="E37" s="82"/>
      <c r="F37" s="80">
        <v>63</v>
      </c>
      <c r="G37" s="81">
        <v>46</v>
      </c>
      <c r="H37" s="82">
        <v>54</v>
      </c>
      <c r="I37" s="80">
        <v>33184</v>
      </c>
      <c r="J37" s="81">
        <v>34947</v>
      </c>
      <c r="K37" s="82">
        <v>68131</v>
      </c>
      <c r="L37" s="77"/>
      <c r="M37" s="75"/>
      <c r="N37" s="76"/>
      <c r="O37" s="80">
        <v>65</v>
      </c>
      <c r="P37" s="81">
        <v>49</v>
      </c>
      <c r="Q37" s="82">
        <v>57</v>
      </c>
      <c r="R37" s="80">
        <v>33184</v>
      </c>
      <c r="S37" s="81">
        <v>34947</v>
      </c>
      <c r="T37" s="82">
        <v>68131</v>
      </c>
      <c r="U37" s="80">
        <v>34.9</v>
      </c>
      <c r="V37" s="81">
        <v>32.200000000000003</v>
      </c>
      <c r="W37" s="82">
        <v>33.5</v>
      </c>
      <c r="X37" s="90"/>
      <c r="Y37" s="88"/>
      <c r="Z37" s="89"/>
    </row>
    <row r="38" spans="1:26" x14ac:dyDescent="0.2">
      <c r="B38" t="s">
        <v>40</v>
      </c>
      <c r="C38" s="80"/>
      <c r="D38" s="81"/>
      <c r="E38" s="82"/>
      <c r="F38" s="80">
        <v>67</v>
      </c>
      <c r="G38" s="81">
        <v>50</v>
      </c>
      <c r="H38" s="82">
        <v>58</v>
      </c>
      <c r="I38" s="80">
        <v>312970</v>
      </c>
      <c r="J38" s="81">
        <v>328361</v>
      </c>
      <c r="K38" s="82">
        <v>641331</v>
      </c>
      <c r="L38" s="77"/>
      <c r="M38" s="75"/>
      <c r="N38" s="76"/>
      <c r="O38" s="80">
        <v>69</v>
      </c>
      <c r="P38" s="81">
        <v>52</v>
      </c>
      <c r="Q38" s="82">
        <v>60</v>
      </c>
      <c r="R38" s="80">
        <v>312970</v>
      </c>
      <c r="S38" s="81">
        <v>328361</v>
      </c>
      <c r="T38" s="82">
        <v>641331</v>
      </c>
      <c r="U38" s="80">
        <v>35.1</v>
      </c>
      <c r="V38" s="81">
        <v>32.6</v>
      </c>
      <c r="W38" s="82">
        <v>33.799999999999997</v>
      </c>
      <c r="X38" s="90"/>
      <c r="Y38" s="88"/>
      <c r="Z38" s="89"/>
    </row>
    <row r="39" spans="1:26" x14ac:dyDescent="0.2">
      <c r="A39" t="s">
        <v>98</v>
      </c>
      <c r="B39" t="s">
        <v>43</v>
      </c>
      <c r="C39" s="80"/>
      <c r="D39" s="81"/>
      <c r="E39" s="82"/>
      <c r="F39" s="80">
        <v>51</v>
      </c>
      <c r="G39" s="81">
        <v>33</v>
      </c>
      <c r="H39" s="82">
        <v>42</v>
      </c>
      <c r="I39" s="80">
        <v>55217</v>
      </c>
      <c r="J39" s="81">
        <v>57480</v>
      </c>
      <c r="K39" s="82">
        <v>112697</v>
      </c>
      <c r="L39" s="77"/>
      <c r="M39" s="75"/>
      <c r="N39" s="76"/>
      <c r="O39" s="80">
        <v>53</v>
      </c>
      <c r="P39" s="81">
        <v>36</v>
      </c>
      <c r="Q39" s="82">
        <v>45</v>
      </c>
      <c r="R39" s="80">
        <v>55217</v>
      </c>
      <c r="S39" s="81">
        <v>57480</v>
      </c>
      <c r="T39" s="82">
        <v>112697</v>
      </c>
      <c r="U39" s="80">
        <v>32.200000000000003</v>
      </c>
      <c r="V39" s="81">
        <v>29.5</v>
      </c>
      <c r="W39" s="82">
        <v>30.8</v>
      </c>
      <c r="X39" s="91">
        <v>18.5</v>
      </c>
      <c r="Y39" s="92">
        <v>19.399999999999999</v>
      </c>
      <c r="Z39" s="93">
        <v>18.899999999999999</v>
      </c>
    </row>
    <row r="40" spans="1:26" x14ac:dyDescent="0.2">
      <c r="B40" t="s">
        <v>99</v>
      </c>
      <c r="C40" s="80"/>
      <c r="D40" s="81"/>
      <c r="E40" s="82"/>
      <c r="F40" s="80">
        <v>70</v>
      </c>
      <c r="G40" s="81">
        <v>53</v>
      </c>
      <c r="H40" s="82">
        <v>61</v>
      </c>
      <c r="I40" s="80">
        <v>257753</v>
      </c>
      <c r="J40" s="81">
        <v>270881</v>
      </c>
      <c r="K40" s="82">
        <v>528634</v>
      </c>
      <c r="L40" s="77"/>
      <c r="M40" s="75"/>
      <c r="N40" s="76"/>
      <c r="O40" s="80">
        <v>72</v>
      </c>
      <c r="P40" s="81">
        <v>56</v>
      </c>
      <c r="Q40" s="82">
        <v>64</v>
      </c>
      <c r="R40" s="80">
        <v>257753</v>
      </c>
      <c r="S40" s="81">
        <v>270881</v>
      </c>
      <c r="T40" s="82">
        <v>528634</v>
      </c>
      <c r="U40" s="80">
        <v>35.700000000000003</v>
      </c>
      <c r="V40" s="81">
        <v>33.200000000000003</v>
      </c>
      <c r="W40" s="82">
        <v>34.4</v>
      </c>
      <c r="X40" s="91"/>
      <c r="Y40" s="94"/>
      <c r="Z40" s="95"/>
    </row>
    <row r="41" spans="1:26" x14ac:dyDescent="0.2">
      <c r="B41" t="s">
        <v>40</v>
      </c>
      <c r="C41" s="80"/>
      <c r="D41" s="81"/>
      <c r="E41" s="82"/>
      <c r="F41" s="80">
        <v>67</v>
      </c>
      <c r="G41" s="81">
        <v>50</v>
      </c>
      <c r="H41" s="82">
        <v>58</v>
      </c>
      <c r="I41" s="80">
        <v>312970</v>
      </c>
      <c r="J41" s="81">
        <v>328361</v>
      </c>
      <c r="K41" s="82">
        <v>641331</v>
      </c>
      <c r="L41" s="77"/>
      <c r="M41" s="75"/>
      <c r="N41" s="76"/>
      <c r="O41" s="80">
        <v>69</v>
      </c>
      <c r="P41" s="81">
        <v>52</v>
      </c>
      <c r="Q41" s="82">
        <v>60</v>
      </c>
      <c r="R41" s="80">
        <v>312970</v>
      </c>
      <c r="S41" s="81">
        <v>328361</v>
      </c>
      <c r="T41" s="82">
        <v>641331</v>
      </c>
      <c r="U41" s="80">
        <v>35.1</v>
      </c>
      <c r="V41" s="81">
        <v>32.6</v>
      </c>
      <c r="W41" s="82">
        <v>33.799999999999997</v>
      </c>
      <c r="X41" s="90"/>
      <c r="Y41" s="88"/>
      <c r="Z41" s="89"/>
    </row>
    <row r="42" spans="1:26" x14ac:dyDescent="0.2">
      <c r="A42" t="s">
        <v>100</v>
      </c>
      <c r="B42" t="s">
        <v>83</v>
      </c>
      <c r="C42" s="80"/>
      <c r="D42" s="81"/>
      <c r="E42" s="82"/>
      <c r="F42" s="80">
        <v>77</v>
      </c>
      <c r="G42" s="81">
        <v>61</v>
      </c>
      <c r="H42" s="82">
        <v>69</v>
      </c>
      <c r="I42" s="80">
        <v>104117</v>
      </c>
      <c r="J42" s="81">
        <v>109766</v>
      </c>
      <c r="K42" s="82">
        <v>213883</v>
      </c>
      <c r="L42" s="77"/>
      <c r="M42" s="75"/>
      <c r="N42" s="76"/>
      <c r="O42" s="80">
        <v>79</v>
      </c>
      <c r="P42" s="81">
        <v>64</v>
      </c>
      <c r="Q42" s="82">
        <v>71</v>
      </c>
      <c r="R42" s="80">
        <v>104117</v>
      </c>
      <c r="S42" s="81">
        <v>109766</v>
      </c>
      <c r="T42" s="82">
        <v>213883</v>
      </c>
      <c r="U42" s="80">
        <v>37.200000000000003</v>
      </c>
      <c r="V42" s="81">
        <v>34.700000000000003</v>
      </c>
      <c r="W42" s="82">
        <v>35.9</v>
      </c>
      <c r="X42" s="96">
        <v>20.7</v>
      </c>
      <c r="Y42" s="92">
        <v>24.1</v>
      </c>
      <c r="Z42" s="93">
        <v>22.4</v>
      </c>
    </row>
    <row r="43" spans="1:26" x14ac:dyDescent="0.2">
      <c r="B43" t="s">
        <v>82</v>
      </c>
      <c r="C43" s="80"/>
      <c r="D43" s="81"/>
      <c r="E43" s="82"/>
      <c r="F43" s="80">
        <v>68</v>
      </c>
      <c r="G43" s="81">
        <v>50</v>
      </c>
      <c r="H43" s="82">
        <v>59</v>
      </c>
      <c r="I43" s="80">
        <v>100712</v>
      </c>
      <c r="J43" s="81">
        <v>105492</v>
      </c>
      <c r="K43" s="82">
        <v>206204</v>
      </c>
      <c r="L43" s="77"/>
      <c r="M43" s="75"/>
      <c r="N43" s="76"/>
      <c r="O43" s="80">
        <v>70</v>
      </c>
      <c r="P43" s="81">
        <v>53</v>
      </c>
      <c r="Q43" s="82">
        <v>61</v>
      </c>
      <c r="R43" s="80">
        <v>100712</v>
      </c>
      <c r="S43" s="81">
        <v>105492</v>
      </c>
      <c r="T43" s="82">
        <v>206204</v>
      </c>
      <c r="U43" s="80">
        <v>35.1</v>
      </c>
      <c r="V43" s="81">
        <v>32.6</v>
      </c>
      <c r="W43" s="82">
        <v>33.799999999999997</v>
      </c>
      <c r="X43" s="91"/>
      <c r="Y43" s="94"/>
      <c r="Z43" s="95"/>
    </row>
    <row r="44" spans="1:26" x14ac:dyDescent="0.2">
      <c r="B44" t="s">
        <v>81</v>
      </c>
      <c r="C44" s="80"/>
      <c r="D44" s="81"/>
      <c r="E44" s="82"/>
      <c r="F44" s="80">
        <v>56</v>
      </c>
      <c r="G44" s="81">
        <v>38</v>
      </c>
      <c r="H44" s="82">
        <v>47</v>
      </c>
      <c r="I44" s="80">
        <v>108141</v>
      </c>
      <c r="J44" s="81">
        <v>113103</v>
      </c>
      <c r="K44" s="82">
        <v>221244</v>
      </c>
      <c r="L44" s="77"/>
      <c r="M44" s="75"/>
      <c r="N44" s="76"/>
      <c r="O44" s="80">
        <v>58</v>
      </c>
      <c r="P44" s="81">
        <v>40</v>
      </c>
      <c r="Q44" s="82">
        <v>49</v>
      </c>
      <c r="R44" s="80">
        <v>108141</v>
      </c>
      <c r="S44" s="81">
        <v>113103</v>
      </c>
      <c r="T44" s="82">
        <v>221244</v>
      </c>
      <c r="U44" s="80">
        <v>33.1</v>
      </c>
      <c r="V44" s="81">
        <v>30.5</v>
      </c>
      <c r="W44" s="82">
        <v>31.7</v>
      </c>
      <c r="X44" s="91"/>
      <c r="Y44" s="94"/>
      <c r="Z44" s="95"/>
    </row>
    <row r="45" spans="1:26" x14ac:dyDescent="0.2">
      <c r="B45" t="s">
        <v>40</v>
      </c>
      <c r="C45" s="80"/>
      <c r="D45" s="81"/>
      <c r="E45" s="82"/>
      <c r="F45" s="80">
        <v>67</v>
      </c>
      <c r="G45" s="81">
        <v>50</v>
      </c>
      <c r="H45" s="82">
        <v>58</v>
      </c>
      <c r="I45" s="80">
        <v>312970</v>
      </c>
      <c r="J45" s="81">
        <v>328361</v>
      </c>
      <c r="K45" s="82">
        <v>641331</v>
      </c>
      <c r="L45" s="77"/>
      <c r="M45" s="75"/>
      <c r="N45" s="76"/>
      <c r="O45" s="80">
        <v>69</v>
      </c>
      <c r="P45" s="81">
        <v>52</v>
      </c>
      <c r="Q45" s="82">
        <v>60</v>
      </c>
      <c r="R45" s="80">
        <v>312970</v>
      </c>
      <c r="S45" s="81">
        <v>328361</v>
      </c>
      <c r="T45" s="82">
        <v>641331</v>
      </c>
      <c r="U45" s="80">
        <v>35.1</v>
      </c>
      <c r="V45" s="81">
        <v>32.6</v>
      </c>
      <c r="W45" s="82">
        <v>33.799999999999997</v>
      </c>
      <c r="X45" s="90"/>
      <c r="Y45" s="88"/>
      <c r="Z45" s="89"/>
    </row>
    <row r="46" spans="1:26" x14ac:dyDescent="0.2">
      <c r="A46" t="s">
        <v>18</v>
      </c>
      <c r="B46" t="s">
        <v>44</v>
      </c>
      <c r="C46" s="80"/>
      <c r="D46" s="81"/>
      <c r="E46" s="82"/>
      <c r="F46" s="80">
        <v>70</v>
      </c>
      <c r="G46" s="81">
        <v>56</v>
      </c>
      <c r="H46" s="82">
        <v>63</v>
      </c>
      <c r="I46" s="80">
        <v>286577</v>
      </c>
      <c r="J46" s="81">
        <v>276779</v>
      </c>
      <c r="K46" s="82">
        <v>563356</v>
      </c>
      <c r="L46" s="77"/>
      <c r="M46" s="75"/>
      <c r="N46" s="76"/>
      <c r="O46" s="80">
        <v>72</v>
      </c>
      <c r="P46" s="81">
        <v>59</v>
      </c>
      <c r="Q46" s="82">
        <v>66</v>
      </c>
      <c r="R46" s="80">
        <v>286577</v>
      </c>
      <c r="S46" s="81">
        <v>276779</v>
      </c>
      <c r="T46" s="82">
        <v>563356</v>
      </c>
      <c r="U46" s="80">
        <v>35.700000000000003</v>
      </c>
      <c r="V46" s="81">
        <v>33.799999999999997</v>
      </c>
      <c r="W46" s="82">
        <v>34.799999999999997</v>
      </c>
      <c r="X46" s="74">
        <v>48.6</v>
      </c>
      <c r="Y46" s="88">
        <v>42.4</v>
      </c>
      <c r="Z46" s="89">
        <v>47.1</v>
      </c>
    </row>
    <row r="47" spans="1:26" x14ac:dyDescent="0.2">
      <c r="B47" t="s">
        <v>8</v>
      </c>
      <c r="C47" s="80"/>
      <c r="D47" s="81"/>
      <c r="E47" s="82"/>
      <c r="F47" s="80">
        <v>26</v>
      </c>
      <c r="G47" s="81">
        <v>18</v>
      </c>
      <c r="H47" s="82">
        <v>21</v>
      </c>
      <c r="I47" s="80">
        <v>9155</v>
      </c>
      <c r="J47" s="81">
        <v>17854</v>
      </c>
      <c r="K47" s="82">
        <v>27009</v>
      </c>
      <c r="L47" s="77"/>
      <c r="M47" s="75"/>
      <c r="N47" s="76"/>
      <c r="O47" s="80">
        <v>27</v>
      </c>
      <c r="P47" s="81">
        <v>20</v>
      </c>
      <c r="Q47" s="82">
        <v>23</v>
      </c>
      <c r="R47" s="80">
        <v>9155</v>
      </c>
      <c r="S47" s="81">
        <v>17854</v>
      </c>
      <c r="T47" s="82">
        <v>27009</v>
      </c>
      <c r="U47" s="80">
        <v>28.2</v>
      </c>
      <c r="V47" s="81">
        <v>27</v>
      </c>
      <c r="W47" s="82">
        <v>27.4</v>
      </c>
      <c r="X47" s="90"/>
      <c r="Y47" s="88"/>
      <c r="Z47" s="89"/>
    </row>
    <row r="48" spans="1:26" x14ac:dyDescent="0.2">
      <c r="B48" t="s">
        <v>9</v>
      </c>
      <c r="C48" s="80"/>
      <c r="D48" s="81"/>
      <c r="E48" s="82"/>
      <c r="F48" s="80">
        <v>24</v>
      </c>
      <c r="G48" s="81">
        <v>15</v>
      </c>
      <c r="H48" s="82">
        <v>18</v>
      </c>
      <c r="I48" s="80">
        <v>8377</v>
      </c>
      <c r="J48" s="81">
        <v>20769</v>
      </c>
      <c r="K48" s="82">
        <v>29146</v>
      </c>
      <c r="L48" s="77"/>
      <c r="M48" s="75"/>
      <c r="N48" s="76"/>
      <c r="O48" s="80">
        <v>25</v>
      </c>
      <c r="P48" s="81">
        <v>17</v>
      </c>
      <c r="Q48" s="82">
        <v>19</v>
      </c>
      <c r="R48" s="80">
        <v>8377</v>
      </c>
      <c r="S48" s="81">
        <v>20769</v>
      </c>
      <c r="T48" s="82">
        <v>29146</v>
      </c>
      <c r="U48" s="80">
        <v>27</v>
      </c>
      <c r="V48" s="81">
        <v>25.6</v>
      </c>
      <c r="W48" s="82">
        <v>26</v>
      </c>
      <c r="X48" s="90"/>
      <c r="Y48" s="88"/>
      <c r="Z48" s="89"/>
    </row>
    <row r="49" spans="1:26" x14ac:dyDescent="0.2">
      <c r="B49" t="s">
        <v>161</v>
      </c>
      <c r="C49" s="80" t="s">
        <v>19</v>
      </c>
      <c r="D49" s="80" t="s">
        <v>19</v>
      </c>
      <c r="E49" s="80" t="s">
        <v>19</v>
      </c>
      <c r="F49" s="80" t="s">
        <v>19</v>
      </c>
      <c r="G49" s="80" t="s">
        <v>19</v>
      </c>
      <c r="H49" s="80" t="s">
        <v>19</v>
      </c>
      <c r="I49" s="80" t="s">
        <v>19</v>
      </c>
      <c r="J49" s="80" t="s">
        <v>19</v>
      </c>
      <c r="K49" s="80" t="s">
        <v>19</v>
      </c>
      <c r="L49" s="80" t="s">
        <v>19</v>
      </c>
      <c r="M49" s="80" t="s">
        <v>19</v>
      </c>
      <c r="N49" s="80" t="s">
        <v>19</v>
      </c>
      <c r="O49" s="80" t="s">
        <v>19</v>
      </c>
      <c r="P49" s="80" t="s">
        <v>19</v>
      </c>
      <c r="Q49" s="80" t="s">
        <v>19</v>
      </c>
      <c r="R49" s="80" t="s">
        <v>19</v>
      </c>
      <c r="S49" s="80" t="s">
        <v>19</v>
      </c>
      <c r="T49" s="80" t="s">
        <v>19</v>
      </c>
      <c r="U49" s="80" t="s">
        <v>19</v>
      </c>
      <c r="V49" s="80" t="s">
        <v>19</v>
      </c>
      <c r="W49" s="80" t="s">
        <v>19</v>
      </c>
      <c r="X49" s="80" t="s">
        <v>19</v>
      </c>
      <c r="Y49" s="80" t="s">
        <v>19</v>
      </c>
      <c r="Z49" s="80" t="s">
        <v>19</v>
      </c>
    </row>
    <row r="50" spans="1:26" x14ac:dyDescent="0.2">
      <c r="B50" t="s">
        <v>168</v>
      </c>
      <c r="C50" s="80" t="s">
        <v>19</v>
      </c>
      <c r="D50" s="80" t="s">
        <v>19</v>
      </c>
      <c r="E50" s="80" t="s">
        <v>19</v>
      </c>
      <c r="F50" s="80" t="s">
        <v>19</v>
      </c>
      <c r="G50" s="80" t="s">
        <v>19</v>
      </c>
      <c r="H50" s="80" t="s">
        <v>19</v>
      </c>
      <c r="I50" s="80" t="s">
        <v>19</v>
      </c>
      <c r="J50" s="80" t="s">
        <v>19</v>
      </c>
      <c r="K50" s="80" t="s">
        <v>19</v>
      </c>
      <c r="L50" s="80" t="s">
        <v>19</v>
      </c>
      <c r="M50" s="80" t="s">
        <v>19</v>
      </c>
      <c r="N50" s="80" t="s">
        <v>19</v>
      </c>
      <c r="O50" s="80" t="s">
        <v>19</v>
      </c>
      <c r="P50" s="80" t="s">
        <v>19</v>
      </c>
      <c r="Q50" s="80" t="s">
        <v>19</v>
      </c>
      <c r="R50" s="80" t="s">
        <v>19</v>
      </c>
      <c r="S50" s="80" t="s">
        <v>19</v>
      </c>
      <c r="T50" s="80" t="s">
        <v>19</v>
      </c>
      <c r="U50" s="80" t="s">
        <v>19</v>
      </c>
      <c r="V50" s="80" t="s">
        <v>19</v>
      </c>
      <c r="W50" s="80" t="s">
        <v>19</v>
      </c>
      <c r="X50" s="80" t="s">
        <v>19</v>
      </c>
      <c r="Y50" s="80" t="s">
        <v>19</v>
      </c>
      <c r="Z50" s="80" t="s">
        <v>19</v>
      </c>
    </row>
    <row r="51" spans="1:26" x14ac:dyDescent="0.2">
      <c r="B51" t="s">
        <v>47</v>
      </c>
      <c r="C51" s="80"/>
      <c r="D51" s="81"/>
      <c r="E51" s="82"/>
      <c r="F51" s="80">
        <v>4</v>
      </c>
      <c r="G51" s="81">
        <v>2</v>
      </c>
      <c r="H51" s="82">
        <v>3</v>
      </c>
      <c r="I51" s="80">
        <v>2376</v>
      </c>
      <c r="J51" s="81">
        <v>5964</v>
      </c>
      <c r="K51" s="82">
        <v>8340</v>
      </c>
      <c r="L51" s="77"/>
      <c r="M51" s="75"/>
      <c r="N51" s="76"/>
      <c r="O51" s="80">
        <v>4</v>
      </c>
      <c r="P51" s="81">
        <v>3</v>
      </c>
      <c r="Q51" s="82">
        <v>3</v>
      </c>
      <c r="R51" s="80">
        <v>2376</v>
      </c>
      <c r="S51" s="81">
        <v>5964</v>
      </c>
      <c r="T51" s="82">
        <v>8340</v>
      </c>
      <c r="U51" s="80">
        <v>19.899999999999999</v>
      </c>
      <c r="V51" s="81">
        <v>19.600000000000001</v>
      </c>
      <c r="W51" s="82">
        <v>19.7</v>
      </c>
      <c r="X51" s="90"/>
      <c r="Y51" s="88"/>
      <c r="Z51" s="89"/>
    </row>
    <row r="52" spans="1:26" x14ac:dyDescent="0.2">
      <c r="B52" t="s">
        <v>101</v>
      </c>
      <c r="C52" s="80"/>
      <c r="D52" s="81"/>
      <c r="E52" s="82"/>
      <c r="F52" s="80">
        <v>47</v>
      </c>
      <c r="G52" s="81">
        <v>34</v>
      </c>
      <c r="H52" s="82">
        <v>40</v>
      </c>
      <c r="I52" s="80">
        <v>6485</v>
      </c>
      <c r="J52" s="81">
        <v>6995</v>
      </c>
      <c r="K52" s="82">
        <v>13480</v>
      </c>
      <c r="L52" s="77"/>
      <c r="M52" s="75"/>
      <c r="N52" s="76"/>
      <c r="O52" s="80">
        <v>48</v>
      </c>
      <c r="P52" s="81">
        <v>36</v>
      </c>
      <c r="Q52" s="82">
        <v>42</v>
      </c>
      <c r="R52" s="80">
        <v>6485</v>
      </c>
      <c r="S52" s="81">
        <v>6995</v>
      </c>
      <c r="T52" s="82">
        <v>13480</v>
      </c>
      <c r="U52" s="80">
        <v>32.6</v>
      </c>
      <c r="V52" s="81">
        <v>30.3</v>
      </c>
      <c r="W52" s="82">
        <v>31.4</v>
      </c>
      <c r="X52" s="90"/>
      <c r="Y52" s="88"/>
      <c r="Z52" s="89"/>
    </row>
    <row r="53" spans="1:26" x14ac:dyDescent="0.2">
      <c r="B53" t="s">
        <v>40</v>
      </c>
      <c r="C53" s="80"/>
      <c r="D53" s="81"/>
      <c r="E53" s="82"/>
      <c r="F53" s="80">
        <v>67</v>
      </c>
      <c r="G53" s="81">
        <v>50</v>
      </c>
      <c r="H53" s="82">
        <v>58</v>
      </c>
      <c r="I53" s="80">
        <v>312970</v>
      </c>
      <c r="J53" s="81">
        <v>328361</v>
      </c>
      <c r="K53" s="82">
        <v>641331</v>
      </c>
      <c r="L53" s="77"/>
      <c r="M53" s="75"/>
      <c r="N53" s="76"/>
      <c r="O53" s="80">
        <v>69</v>
      </c>
      <c r="P53" s="81">
        <v>52</v>
      </c>
      <c r="Q53" s="82">
        <v>60</v>
      </c>
      <c r="R53" s="80">
        <v>312970</v>
      </c>
      <c r="S53" s="81">
        <v>328361</v>
      </c>
      <c r="T53" s="82">
        <v>641331</v>
      </c>
      <c r="U53" s="80">
        <v>35.1</v>
      </c>
      <c r="V53" s="81">
        <v>32.6</v>
      </c>
      <c r="W53" s="82">
        <v>33.799999999999997</v>
      </c>
      <c r="X53" s="90"/>
      <c r="Y53" s="88"/>
      <c r="Z53" s="89"/>
    </row>
    <row r="54" spans="1:26" x14ac:dyDescent="0.2">
      <c r="B54" t="s">
        <v>46</v>
      </c>
      <c r="C54" s="80"/>
      <c r="D54" s="81"/>
      <c r="E54" s="82"/>
      <c r="F54" s="80">
        <v>25</v>
      </c>
      <c r="G54" s="81">
        <v>17</v>
      </c>
      <c r="H54" s="82">
        <v>19</v>
      </c>
      <c r="I54" s="80">
        <v>17532</v>
      </c>
      <c r="J54" s="81">
        <v>38623</v>
      </c>
      <c r="K54" s="82">
        <v>56155</v>
      </c>
      <c r="L54" s="77"/>
      <c r="M54" s="75"/>
      <c r="N54" s="76"/>
      <c r="O54" s="80">
        <v>26</v>
      </c>
      <c r="P54" s="81">
        <v>18</v>
      </c>
      <c r="Q54" s="82">
        <v>21</v>
      </c>
      <c r="R54" s="80">
        <v>17532</v>
      </c>
      <c r="S54" s="81">
        <v>38623</v>
      </c>
      <c r="T54" s="82">
        <v>56155</v>
      </c>
      <c r="U54" s="80">
        <v>27.6</v>
      </c>
      <c r="V54" s="81">
        <v>26.2</v>
      </c>
      <c r="W54" s="82">
        <v>26.7</v>
      </c>
      <c r="X54" s="90"/>
      <c r="Y54" s="88"/>
      <c r="Z54" s="89"/>
    </row>
    <row r="55" spans="1:26" x14ac:dyDescent="0.2">
      <c r="B55" t="s">
        <v>45</v>
      </c>
      <c r="C55" s="80"/>
      <c r="D55" s="81"/>
      <c r="E55" s="82"/>
      <c r="F55" s="80">
        <v>22</v>
      </c>
      <c r="G55" s="81">
        <v>15</v>
      </c>
      <c r="H55" s="82">
        <v>17</v>
      </c>
      <c r="I55" s="80">
        <v>19908</v>
      </c>
      <c r="J55" s="81">
        <v>44587</v>
      </c>
      <c r="K55" s="82">
        <v>64495</v>
      </c>
      <c r="L55" s="77"/>
      <c r="M55" s="75"/>
      <c r="N55" s="76"/>
      <c r="O55" s="80">
        <v>24</v>
      </c>
      <c r="P55" s="81">
        <v>16</v>
      </c>
      <c r="Q55" s="82">
        <v>19</v>
      </c>
      <c r="R55" s="80">
        <v>19908</v>
      </c>
      <c r="S55" s="81">
        <v>44587</v>
      </c>
      <c r="T55" s="82">
        <v>64495</v>
      </c>
      <c r="U55" s="80">
        <v>26.7</v>
      </c>
      <c r="V55" s="81">
        <v>25.3</v>
      </c>
      <c r="W55" s="82">
        <v>25.8</v>
      </c>
      <c r="X55" s="90"/>
      <c r="Y55" s="88"/>
      <c r="Z55" s="89"/>
    </row>
    <row r="56" spans="1:26" x14ac:dyDescent="0.2">
      <c r="A56" s="71" t="s">
        <v>103</v>
      </c>
      <c r="B56" s="72" t="s">
        <v>104</v>
      </c>
      <c r="C56" s="80"/>
      <c r="D56" s="81"/>
      <c r="E56" s="82"/>
      <c r="F56" s="80">
        <v>13</v>
      </c>
      <c r="G56" s="81">
        <v>8</v>
      </c>
      <c r="H56" s="82">
        <v>9</v>
      </c>
      <c r="I56" s="80">
        <v>232</v>
      </c>
      <c r="J56" s="81">
        <v>549</v>
      </c>
      <c r="K56" s="82">
        <v>781</v>
      </c>
      <c r="L56" s="77"/>
      <c r="M56" s="75"/>
      <c r="N56" s="76"/>
      <c r="O56" s="80">
        <v>13</v>
      </c>
      <c r="P56" s="81">
        <v>10</v>
      </c>
      <c r="Q56" s="82">
        <v>11</v>
      </c>
      <c r="R56" s="80">
        <v>232</v>
      </c>
      <c r="S56" s="81">
        <v>549</v>
      </c>
      <c r="T56" s="82">
        <v>781</v>
      </c>
      <c r="U56" s="80">
        <v>24</v>
      </c>
      <c r="V56" s="81">
        <v>22.8</v>
      </c>
      <c r="W56" s="82">
        <v>23.2</v>
      </c>
      <c r="X56" s="90">
        <v>58.9</v>
      </c>
      <c r="Y56" s="88">
        <v>48.6</v>
      </c>
      <c r="Z56" s="89">
        <v>54.6</v>
      </c>
    </row>
    <row r="57" spans="1:26" x14ac:dyDescent="0.2">
      <c r="A57" s="4"/>
      <c r="B57" s="72" t="s">
        <v>105</v>
      </c>
      <c r="C57" s="80"/>
      <c r="D57" s="81"/>
      <c r="E57" s="82"/>
      <c r="F57" s="80">
        <v>6</v>
      </c>
      <c r="G57" s="81">
        <v>6</v>
      </c>
      <c r="H57" s="82">
        <v>6</v>
      </c>
      <c r="I57" s="80">
        <v>641</v>
      </c>
      <c r="J57" s="81">
        <v>1555</v>
      </c>
      <c r="K57" s="82">
        <v>2196</v>
      </c>
      <c r="L57" s="77"/>
      <c r="M57" s="75"/>
      <c r="N57" s="76"/>
      <c r="O57" s="80">
        <v>7</v>
      </c>
      <c r="P57" s="81">
        <v>6</v>
      </c>
      <c r="Q57" s="82">
        <v>6</v>
      </c>
      <c r="R57" s="80">
        <v>641</v>
      </c>
      <c r="S57" s="81">
        <v>1555</v>
      </c>
      <c r="T57" s="82">
        <v>2196</v>
      </c>
      <c r="U57" s="80">
        <v>21.6</v>
      </c>
      <c r="V57" s="81">
        <v>21.7</v>
      </c>
      <c r="W57" s="82">
        <v>21.7</v>
      </c>
      <c r="X57" s="90">
        <v>65.599999999999994</v>
      </c>
      <c r="Y57" s="88">
        <v>52.6</v>
      </c>
      <c r="Z57" s="89">
        <v>59.4</v>
      </c>
    </row>
    <row r="58" spans="1:26" x14ac:dyDescent="0.2">
      <c r="A58" s="4"/>
      <c r="B58" s="72" t="s">
        <v>106</v>
      </c>
      <c r="C58" s="80"/>
      <c r="D58" s="81"/>
      <c r="E58" s="82"/>
      <c r="F58" s="80">
        <v>1</v>
      </c>
      <c r="G58" s="81">
        <v>0</v>
      </c>
      <c r="H58" s="82">
        <v>1</v>
      </c>
      <c r="I58" s="80">
        <v>512</v>
      </c>
      <c r="J58" s="81">
        <v>1072</v>
      </c>
      <c r="K58" s="82">
        <v>1584</v>
      </c>
      <c r="L58" s="77"/>
      <c r="M58" s="75"/>
      <c r="N58" s="76"/>
      <c r="O58" s="80">
        <v>1</v>
      </c>
      <c r="P58" s="81">
        <v>1</v>
      </c>
      <c r="Q58" s="82">
        <v>1</v>
      </c>
      <c r="R58" s="80">
        <v>512</v>
      </c>
      <c r="S58" s="81">
        <v>1072</v>
      </c>
      <c r="T58" s="82">
        <v>1584</v>
      </c>
      <c r="U58" s="80">
        <v>17.8</v>
      </c>
      <c r="V58" s="81">
        <v>17.8</v>
      </c>
      <c r="W58" s="82">
        <v>17.8</v>
      </c>
      <c r="X58" s="90">
        <v>71.5</v>
      </c>
      <c r="Y58" s="88">
        <v>58</v>
      </c>
      <c r="Z58" s="89">
        <v>64.900000000000006</v>
      </c>
    </row>
    <row r="59" spans="1:26" x14ac:dyDescent="0.2">
      <c r="A59" s="4"/>
      <c r="B59" s="72" t="s">
        <v>107</v>
      </c>
      <c r="C59" s="80"/>
      <c r="D59" s="81"/>
      <c r="E59" s="82"/>
      <c r="F59" s="80" t="s">
        <v>21</v>
      </c>
      <c r="G59" s="81" t="s">
        <v>21</v>
      </c>
      <c r="H59" s="82" t="s">
        <v>21</v>
      </c>
      <c r="I59" s="80">
        <v>324</v>
      </c>
      <c r="J59" s="81">
        <v>440</v>
      </c>
      <c r="K59" s="82">
        <v>764</v>
      </c>
      <c r="L59" s="77"/>
      <c r="M59" s="75"/>
      <c r="N59" s="76"/>
      <c r="O59" s="80" t="s">
        <v>21</v>
      </c>
      <c r="P59" s="81" t="s">
        <v>21</v>
      </c>
      <c r="Q59" s="82" t="s">
        <v>21</v>
      </c>
      <c r="R59" s="80">
        <v>324</v>
      </c>
      <c r="S59" s="81">
        <v>440</v>
      </c>
      <c r="T59" s="82">
        <v>764</v>
      </c>
      <c r="U59" s="80">
        <v>17.3</v>
      </c>
      <c r="V59" s="81">
        <v>17.7</v>
      </c>
      <c r="W59" s="82">
        <v>17.5</v>
      </c>
      <c r="X59" s="90" t="s">
        <v>21</v>
      </c>
      <c r="Y59" s="88" t="s">
        <v>21</v>
      </c>
      <c r="Z59" s="89" t="s">
        <v>21</v>
      </c>
    </row>
    <row r="60" spans="1:26" ht="22.5" x14ac:dyDescent="0.2">
      <c r="A60" s="4"/>
      <c r="B60" s="72" t="s">
        <v>108</v>
      </c>
      <c r="C60" s="80"/>
      <c r="D60" s="81"/>
      <c r="E60" s="82"/>
      <c r="F60" s="80">
        <v>19</v>
      </c>
      <c r="G60" s="81">
        <v>10</v>
      </c>
      <c r="H60" s="82">
        <v>12</v>
      </c>
      <c r="I60" s="80">
        <v>877</v>
      </c>
      <c r="J60" s="81">
        <v>3422</v>
      </c>
      <c r="K60" s="82">
        <v>4299</v>
      </c>
      <c r="L60" s="77"/>
      <c r="M60" s="75"/>
      <c r="N60" s="76"/>
      <c r="O60" s="80">
        <v>20</v>
      </c>
      <c r="P60" s="81">
        <v>12</v>
      </c>
      <c r="Q60" s="82">
        <v>13</v>
      </c>
      <c r="R60" s="80">
        <v>877</v>
      </c>
      <c r="S60" s="81">
        <v>3422</v>
      </c>
      <c r="T60" s="82">
        <v>4299</v>
      </c>
      <c r="U60" s="80">
        <v>26.3</v>
      </c>
      <c r="V60" s="81">
        <v>25.3</v>
      </c>
      <c r="W60" s="82">
        <v>25.5</v>
      </c>
      <c r="X60" s="90">
        <v>52.5</v>
      </c>
      <c r="Y60" s="88">
        <v>47.1</v>
      </c>
      <c r="Z60" s="89">
        <v>52.4</v>
      </c>
    </row>
    <row r="61" spans="1:26" ht="22.5" x14ac:dyDescent="0.2">
      <c r="A61" s="4"/>
      <c r="B61" s="72" t="s">
        <v>109</v>
      </c>
      <c r="C61" s="80"/>
      <c r="D61" s="81"/>
      <c r="E61" s="82"/>
      <c r="F61" s="80">
        <v>24</v>
      </c>
      <c r="G61" s="81">
        <v>16</v>
      </c>
      <c r="H61" s="82">
        <v>18</v>
      </c>
      <c r="I61" s="80">
        <v>5463</v>
      </c>
      <c r="J61" s="81">
        <v>13405</v>
      </c>
      <c r="K61" s="82">
        <v>18868</v>
      </c>
      <c r="L61" s="77"/>
      <c r="M61" s="75"/>
      <c r="N61" s="76"/>
      <c r="O61" s="80">
        <v>25</v>
      </c>
      <c r="P61" s="81">
        <v>18</v>
      </c>
      <c r="Q61" s="82">
        <v>20</v>
      </c>
      <c r="R61" s="80">
        <v>5463</v>
      </c>
      <c r="S61" s="81">
        <v>13405</v>
      </c>
      <c r="T61" s="82">
        <v>18868</v>
      </c>
      <c r="U61" s="80">
        <v>26.9</v>
      </c>
      <c r="V61" s="81">
        <v>25.6</v>
      </c>
      <c r="W61" s="82">
        <v>26</v>
      </c>
      <c r="X61" s="90">
        <v>47.4</v>
      </c>
      <c r="Y61" s="88">
        <v>41</v>
      </c>
      <c r="Z61" s="89">
        <v>45.8</v>
      </c>
    </row>
    <row r="62" spans="1:26" x14ac:dyDescent="0.2">
      <c r="A62" s="4"/>
      <c r="B62" s="72" t="s">
        <v>110</v>
      </c>
      <c r="C62" s="80"/>
      <c r="D62" s="81"/>
      <c r="E62" s="82"/>
      <c r="F62" s="80">
        <v>29</v>
      </c>
      <c r="G62" s="81">
        <v>23</v>
      </c>
      <c r="H62" s="82">
        <v>25</v>
      </c>
      <c r="I62" s="80">
        <v>402</v>
      </c>
      <c r="J62" s="81">
        <v>466</v>
      </c>
      <c r="K62" s="82">
        <v>868</v>
      </c>
      <c r="L62" s="77"/>
      <c r="M62" s="75"/>
      <c r="N62" s="76"/>
      <c r="O62" s="80">
        <v>30</v>
      </c>
      <c r="P62" s="81">
        <v>23</v>
      </c>
      <c r="Q62" s="82">
        <v>26</v>
      </c>
      <c r="R62" s="80">
        <v>402</v>
      </c>
      <c r="S62" s="81">
        <v>466</v>
      </c>
      <c r="T62" s="82">
        <v>868</v>
      </c>
      <c r="U62" s="80">
        <v>28</v>
      </c>
      <c r="V62" s="81">
        <v>26.6</v>
      </c>
      <c r="W62" s="82">
        <v>27.2</v>
      </c>
      <c r="X62" s="90">
        <v>42.7</v>
      </c>
      <c r="Y62" s="88">
        <v>35.700000000000003</v>
      </c>
      <c r="Z62" s="89">
        <v>39.6</v>
      </c>
    </row>
    <row r="63" spans="1:26" x14ac:dyDescent="0.2">
      <c r="A63" s="4"/>
      <c r="B63" s="72" t="s">
        <v>111</v>
      </c>
      <c r="C63" s="80"/>
      <c r="D63" s="81"/>
      <c r="E63" s="82"/>
      <c r="F63" s="80">
        <v>28</v>
      </c>
      <c r="G63" s="81">
        <v>27</v>
      </c>
      <c r="H63" s="82">
        <v>27</v>
      </c>
      <c r="I63" s="80">
        <v>207</v>
      </c>
      <c r="J63" s="81">
        <v>287</v>
      </c>
      <c r="K63" s="82">
        <v>494</v>
      </c>
      <c r="L63" s="77"/>
      <c r="M63" s="75"/>
      <c r="N63" s="76"/>
      <c r="O63" s="80">
        <v>32</v>
      </c>
      <c r="P63" s="81">
        <v>29</v>
      </c>
      <c r="Q63" s="82">
        <v>31</v>
      </c>
      <c r="R63" s="80">
        <v>207</v>
      </c>
      <c r="S63" s="81">
        <v>287</v>
      </c>
      <c r="T63" s="82">
        <v>494</v>
      </c>
      <c r="U63" s="80">
        <v>28.4</v>
      </c>
      <c r="V63" s="81">
        <v>28.1</v>
      </c>
      <c r="W63" s="82">
        <v>28.3</v>
      </c>
      <c r="X63" s="90">
        <v>39.9</v>
      </c>
      <c r="Y63" s="88">
        <v>29.4</v>
      </c>
      <c r="Z63" s="89">
        <v>35</v>
      </c>
    </row>
    <row r="64" spans="1:26" ht="20.25" customHeight="1" x14ac:dyDescent="0.2">
      <c r="A64" s="4"/>
      <c r="B64" s="72" t="s">
        <v>166</v>
      </c>
      <c r="C64" s="80" t="s">
        <v>19</v>
      </c>
      <c r="D64" s="80" t="s">
        <v>19</v>
      </c>
      <c r="E64" s="80" t="s">
        <v>19</v>
      </c>
      <c r="F64" s="80" t="s">
        <v>19</v>
      </c>
      <c r="G64" s="80" t="s">
        <v>19</v>
      </c>
      <c r="H64" s="80" t="s">
        <v>19</v>
      </c>
      <c r="I64" s="80" t="s">
        <v>19</v>
      </c>
      <c r="J64" s="80" t="s">
        <v>19</v>
      </c>
      <c r="K64" s="80" t="s">
        <v>19</v>
      </c>
      <c r="L64" s="80" t="s">
        <v>19</v>
      </c>
      <c r="M64" s="80" t="s">
        <v>19</v>
      </c>
      <c r="N64" s="80" t="s">
        <v>19</v>
      </c>
      <c r="O64" s="80" t="s">
        <v>19</v>
      </c>
      <c r="P64" s="80" t="s">
        <v>19</v>
      </c>
      <c r="Q64" s="80" t="s">
        <v>19</v>
      </c>
      <c r="R64" s="80" t="s">
        <v>19</v>
      </c>
      <c r="S64" s="80" t="s">
        <v>19</v>
      </c>
      <c r="T64" s="80" t="s">
        <v>19</v>
      </c>
      <c r="U64" s="80" t="s">
        <v>19</v>
      </c>
      <c r="V64" s="80" t="s">
        <v>19</v>
      </c>
      <c r="W64" s="80" t="s">
        <v>19</v>
      </c>
      <c r="X64" s="80" t="s">
        <v>19</v>
      </c>
      <c r="Y64" s="80" t="s">
        <v>19</v>
      </c>
      <c r="Z64" s="80" t="s">
        <v>19</v>
      </c>
    </row>
    <row r="65" spans="1:26" ht="20.25" customHeight="1" x14ac:dyDescent="0.2">
      <c r="A65" s="4"/>
      <c r="B65" s="72" t="s">
        <v>163</v>
      </c>
      <c r="C65" s="80"/>
      <c r="D65" s="80" t="s">
        <v>19</v>
      </c>
      <c r="E65" s="80" t="s">
        <v>19</v>
      </c>
      <c r="F65" s="80" t="s">
        <v>19</v>
      </c>
      <c r="G65" s="80" t="s">
        <v>19</v>
      </c>
      <c r="H65" s="80" t="s">
        <v>19</v>
      </c>
      <c r="I65" s="80" t="s">
        <v>19</v>
      </c>
      <c r="J65" s="80" t="s">
        <v>19</v>
      </c>
      <c r="K65" s="80" t="s">
        <v>19</v>
      </c>
      <c r="L65" s="80" t="s">
        <v>19</v>
      </c>
      <c r="M65" s="80" t="s">
        <v>19</v>
      </c>
      <c r="N65" s="80" t="s">
        <v>19</v>
      </c>
      <c r="O65" s="80" t="s">
        <v>19</v>
      </c>
      <c r="P65" s="80" t="s">
        <v>19</v>
      </c>
      <c r="Q65" s="80" t="s">
        <v>19</v>
      </c>
      <c r="R65" s="80" t="s">
        <v>19</v>
      </c>
      <c r="S65" s="80" t="s">
        <v>19</v>
      </c>
      <c r="T65" s="80" t="s">
        <v>19</v>
      </c>
      <c r="U65" s="80" t="s">
        <v>19</v>
      </c>
      <c r="V65" s="80" t="s">
        <v>19</v>
      </c>
      <c r="W65" s="80" t="s">
        <v>19</v>
      </c>
      <c r="X65" s="80" t="s">
        <v>19</v>
      </c>
      <c r="Y65" s="80" t="s">
        <v>19</v>
      </c>
      <c r="Z65" s="80" t="s">
        <v>19</v>
      </c>
    </row>
    <row r="66" spans="1:26" ht="22.5" x14ac:dyDescent="0.2">
      <c r="A66" s="4"/>
      <c r="B66" s="72" t="s">
        <v>167</v>
      </c>
      <c r="C66" s="80" t="s">
        <v>19</v>
      </c>
      <c r="D66" s="80" t="s">
        <v>19</v>
      </c>
      <c r="E66" s="80" t="s">
        <v>19</v>
      </c>
      <c r="F66" s="80" t="s">
        <v>19</v>
      </c>
      <c r="G66" s="80" t="s">
        <v>19</v>
      </c>
      <c r="H66" s="80" t="s">
        <v>19</v>
      </c>
      <c r="I66" s="80" t="s">
        <v>19</v>
      </c>
      <c r="J66" s="80" t="s">
        <v>19</v>
      </c>
      <c r="K66" s="80" t="s">
        <v>19</v>
      </c>
      <c r="L66" s="80" t="s">
        <v>19</v>
      </c>
      <c r="M66" s="80" t="s">
        <v>19</v>
      </c>
      <c r="N66" s="80" t="s">
        <v>19</v>
      </c>
      <c r="O66" s="80" t="s">
        <v>19</v>
      </c>
      <c r="P66" s="80" t="s">
        <v>19</v>
      </c>
      <c r="Q66" s="80" t="s">
        <v>19</v>
      </c>
      <c r="R66" s="80" t="s">
        <v>19</v>
      </c>
      <c r="S66" s="80" t="s">
        <v>19</v>
      </c>
      <c r="T66" s="80" t="s">
        <v>19</v>
      </c>
      <c r="U66" s="80" t="s">
        <v>19</v>
      </c>
      <c r="V66" s="80" t="s">
        <v>19</v>
      </c>
      <c r="W66" s="80" t="s">
        <v>19</v>
      </c>
      <c r="X66" s="80" t="s">
        <v>19</v>
      </c>
      <c r="Y66" s="80" t="s">
        <v>19</v>
      </c>
      <c r="Z66" s="80" t="s">
        <v>19</v>
      </c>
    </row>
    <row r="67" spans="1:26" x14ac:dyDescent="0.2">
      <c r="A67" s="4"/>
      <c r="B67" s="72" t="s">
        <v>112</v>
      </c>
      <c r="C67" s="80"/>
      <c r="D67" s="81"/>
      <c r="E67" s="82"/>
      <c r="F67" s="80">
        <v>23</v>
      </c>
      <c r="G67" s="81">
        <v>12</v>
      </c>
      <c r="H67" s="82">
        <v>16</v>
      </c>
      <c r="I67" s="80">
        <v>40</v>
      </c>
      <c r="J67" s="81">
        <v>52</v>
      </c>
      <c r="K67" s="82">
        <v>92</v>
      </c>
      <c r="L67" s="77"/>
      <c r="M67" s="75"/>
      <c r="N67" s="76"/>
      <c r="O67" s="80">
        <v>23</v>
      </c>
      <c r="P67" s="81">
        <v>12</v>
      </c>
      <c r="Q67" s="82">
        <v>16</v>
      </c>
      <c r="R67" s="80">
        <v>40</v>
      </c>
      <c r="S67" s="81">
        <v>52</v>
      </c>
      <c r="T67" s="82">
        <v>92</v>
      </c>
      <c r="U67" s="80">
        <v>24.2</v>
      </c>
      <c r="V67" s="81">
        <v>24.5</v>
      </c>
      <c r="W67" s="82">
        <v>24.4</v>
      </c>
      <c r="X67" s="90">
        <v>49.8</v>
      </c>
      <c r="Y67" s="88">
        <v>47.1</v>
      </c>
      <c r="Z67" s="89">
        <v>49.3</v>
      </c>
    </row>
    <row r="68" spans="1:26" x14ac:dyDescent="0.2">
      <c r="A68" s="4"/>
      <c r="B68" s="72" t="s">
        <v>113</v>
      </c>
      <c r="C68" s="80"/>
      <c r="D68" s="81"/>
      <c r="E68" s="82"/>
      <c r="F68" s="80">
        <v>23</v>
      </c>
      <c r="G68" s="81">
        <v>15</v>
      </c>
      <c r="H68" s="82">
        <v>18</v>
      </c>
      <c r="I68" s="80">
        <v>796</v>
      </c>
      <c r="J68" s="81">
        <v>1032</v>
      </c>
      <c r="K68" s="82">
        <v>1828</v>
      </c>
      <c r="L68" s="77"/>
      <c r="M68" s="75"/>
      <c r="N68" s="76"/>
      <c r="O68" s="80">
        <v>24</v>
      </c>
      <c r="P68" s="81">
        <v>16</v>
      </c>
      <c r="Q68" s="82">
        <v>20</v>
      </c>
      <c r="R68" s="80">
        <v>796</v>
      </c>
      <c r="S68" s="81">
        <v>1032</v>
      </c>
      <c r="T68" s="82">
        <v>1828</v>
      </c>
      <c r="U68" s="80">
        <v>27</v>
      </c>
      <c r="V68" s="81">
        <v>25.4</v>
      </c>
      <c r="W68" s="82">
        <v>26.1</v>
      </c>
      <c r="X68" s="90">
        <v>47.9</v>
      </c>
      <c r="Y68" s="88">
        <v>42.7</v>
      </c>
      <c r="Z68" s="89">
        <v>46</v>
      </c>
    </row>
    <row r="69" spans="1:26" x14ac:dyDescent="0.2">
      <c r="A69" s="4"/>
      <c r="B69" s="72" t="s">
        <v>114</v>
      </c>
      <c r="C69" s="80"/>
      <c r="D69" s="81"/>
      <c r="E69" s="82"/>
      <c r="F69" s="80">
        <v>7</v>
      </c>
      <c r="G69" s="81">
        <v>5</v>
      </c>
      <c r="H69" s="82">
        <v>5</v>
      </c>
      <c r="I69" s="80">
        <v>681</v>
      </c>
      <c r="J69" s="81">
        <v>3636</v>
      </c>
      <c r="K69" s="82">
        <v>4317</v>
      </c>
      <c r="L69" s="77"/>
      <c r="M69" s="75"/>
      <c r="N69" s="76"/>
      <c r="O69" s="80">
        <v>7</v>
      </c>
      <c r="P69" s="81">
        <v>6</v>
      </c>
      <c r="Q69" s="82">
        <v>6</v>
      </c>
      <c r="R69" s="80">
        <v>681</v>
      </c>
      <c r="S69" s="81">
        <v>3636</v>
      </c>
      <c r="T69" s="82">
        <v>4317</v>
      </c>
      <c r="U69" s="80">
        <v>21.2</v>
      </c>
      <c r="V69" s="81">
        <v>21</v>
      </c>
      <c r="W69" s="82">
        <v>21</v>
      </c>
      <c r="X69" s="90">
        <v>65</v>
      </c>
      <c r="Y69" s="88">
        <v>53</v>
      </c>
      <c r="Z69" s="89">
        <v>59.7</v>
      </c>
    </row>
    <row r="70" spans="1:26" x14ac:dyDescent="0.2">
      <c r="A70" s="4"/>
      <c r="B70" s="72" t="s">
        <v>115</v>
      </c>
      <c r="C70" s="80"/>
      <c r="D70" s="81"/>
      <c r="E70" s="82"/>
      <c r="F70" s="80">
        <v>25</v>
      </c>
      <c r="G70" s="81">
        <v>18</v>
      </c>
      <c r="H70" s="82">
        <v>21</v>
      </c>
      <c r="I70" s="80">
        <v>578</v>
      </c>
      <c r="J70" s="81">
        <v>816</v>
      </c>
      <c r="K70" s="82">
        <v>1394</v>
      </c>
      <c r="L70" s="77"/>
      <c r="M70" s="75"/>
      <c r="N70" s="76"/>
      <c r="O70" s="80">
        <v>27</v>
      </c>
      <c r="P70" s="81">
        <v>19</v>
      </c>
      <c r="Q70" s="82">
        <v>22</v>
      </c>
      <c r="R70" s="80">
        <v>578</v>
      </c>
      <c r="S70" s="81">
        <v>816</v>
      </c>
      <c r="T70" s="82">
        <v>1394</v>
      </c>
      <c r="U70" s="80">
        <v>26.4</v>
      </c>
      <c r="V70" s="81">
        <v>25.5</v>
      </c>
      <c r="W70" s="82">
        <v>25.9</v>
      </c>
      <c r="X70" s="90">
        <v>45.5</v>
      </c>
      <c r="Y70" s="88">
        <v>40</v>
      </c>
      <c r="Z70" s="89">
        <v>43.6</v>
      </c>
    </row>
    <row r="71" spans="1:26" x14ac:dyDescent="0.2">
      <c r="A71" s="4"/>
      <c r="B71" s="72" t="s">
        <v>116</v>
      </c>
      <c r="C71" s="80"/>
      <c r="D71" s="81"/>
      <c r="E71" s="82"/>
      <c r="F71" s="80" t="s">
        <v>19</v>
      </c>
      <c r="G71" s="81" t="s">
        <v>21</v>
      </c>
      <c r="H71" s="82" t="s">
        <v>21</v>
      </c>
      <c r="I71" s="80">
        <v>0</v>
      </c>
      <c r="J71" s="81" t="s">
        <v>21</v>
      </c>
      <c r="K71" s="82" t="s">
        <v>21</v>
      </c>
      <c r="L71" s="77"/>
      <c r="M71" s="75"/>
      <c r="N71" s="76"/>
      <c r="O71" s="80" t="s">
        <v>19</v>
      </c>
      <c r="P71" s="81" t="s">
        <v>21</v>
      </c>
      <c r="Q71" s="82" t="s">
        <v>21</v>
      </c>
      <c r="R71" s="80">
        <v>0</v>
      </c>
      <c r="S71" s="81" t="s">
        <v>21</v>
      </c>
      <c r="T71" s="82" t="s">
        <v>21</v>
      </c>
      <c r="U71" s="80" t="s">
        <v>19</v>
      </c>
      <c r="V71" s="81">
        <v>17</v>
      </c>
      <c r="W71" s="82">
        <v>17</v>
      </c>
      <c r="X71" s="90" t="s">
        <v>19</v>
      </c>
      <c r="Y71" s="88" t="s">
        <v>21</v>
      </c>
      <c r="Z71" s="89" t="s">
        <v>21</v>
      </c>
    </row>
    <row r="72" spans="1:26" x14ac:dyDescent="0.2">
      <c r="A72" s="4"/>
      <c r="B72" s="72" t="s">
        <v>117</v>
      </c>
      <c r="C72" s="80"/>
      <c r="D72" s="81"/>
      <c r="E72" s="82"/>
      <c r="F72" s="80">
        <v>69</v>
      </c>
      <c r="G72" s="81">
        <v>53</v>
      </c>
      <c r="H72" s="82">
        <v>61</v>
      </c>
      <c r="I72" s="80">
        <v>302217</v>
      </c>
      <c r="J72" s="81">
        <v>301628</v>
      </c>
      <c r="K72" s="82">
        <v>603845</v>
      </c>
      <c r="L72" s="77"/>
      <c r="M72" s="75"/>
      <c r="N72" s="76"/>
      <c r="O72" s="80">
        <v>70</v>
      </c>
      <c r="P72" s="81">
        <v>56</v>
      </c>
      <c r="Q72" s="82">
        <v>63</v>
      </c>
      <c r="R72" s="80">
        <v>302217</v>
      </c>
      <c r="S72" s="81">
        <v>301628</v>
      </c>
      <c r="T72" s="82">
        <v>603845</v>
      </c>
      <c r="U72" s="80">
        <v>35.4</v>
      </c>
      <c r="V72" s="81">
        <v>33.299999999999997</v>
      </c>
      <c r="W72" s="82">
        <v>34.4</v>
      </c>
      <c r="X72" s="90">
        <v>1.9</v>
      </c>
      <c r="Y72" s="88">
        <v>2.8</v>
      </c>
      <c r="Z72" s="89">
        <v>2.5</v>
      </c>
    </row>
    <row r="73" spans="1:26" x14ac:dyDescent="0.2">
      <c r="A73" s="4"/>
      <c r="B73" s="72" t="s">
        <v>40</v>
      </c>
      <c r="C73" s="80"/>
      <c r="D73" s="81"/>
      <c r="E73" s="82"/>
      <c r="F73" s="80">
        <v>67</v>
      </c>
      <c r="G73" s="81">
        <v>50</v>
      </c>
      <c r="H73" s="82">
        <v>58</v>
      </c>
      <c r="I73" s="80">
        <v>312970</v>
      </c>
      <c r="J73" s="81">
        <v>328361</v>
      </c>
      <c r="K73" s="82">
        <v>641331</v>
      </c>
      <c r="L73" s="77"/>
      <c r="M73" s="75"/>
      <c r="N73" s="76"/>
      <c r="O73" s="80">
        <v>69</v>
      </c>
      <c r="P73" s="81">
        <v>52</v>
      </c>
      <c r="Q73" s="82">
        <v>60</v>
      </c>
      <c r="R73" s="80">
        <v>312970</v>
      </c>
      <c r="S73" s="81">
        <v>328361</v>
      </c>
      <c r="T73" s="82">
        <v>641331</v>
      </c>
      <c r="U73" s="80">
        <v>35.1</v>
      </c>
      <c r="V73" s="81">
        <v>32.6</v>
      </c>
      <c r="W73" s="82">
        <v>33.799999999999997</v>
      </c>
      <c r="X73" s="90">
        <v>3.6</v>
      </c>
      <c r="Y73" s="88">
        <v>6.3</v>
      </c>
      <c r="Z73" s="89">
        <v>5.2</v>
      </c>
    </row>
    <row r="74" spans="1:26" x14ac:dyDescent="0.2">
      <c r="A74" s="4"/>
      <c r="B74" s="73" t="s">
        <v>125</v>
      </c>
      <c r="C74" s="83"/>
      <c r="D74" s="84"/>
      <c r="E74" s="85"/>
      <c r="F74" s="83">
        <v>19</v>
      </c>
      <c r="G74" s="84">
        <v>12</v>
      </c>
      <c r="H74" s="85">
        <v>14</v>
      </c>
      <c r="I74" s="83">
        <v>10753</v>
      </c>
      <c r="J74" s="84">
        <v>26733</v>
      </c>
      <c r="K74" s="85">
        <v>37486</v>
      </c>
      <c r="L74" s="100"/>
      <c r="M74" s="101"/>
      <c r="N74" s="102"/>
      <c r="O74" s="83">
        <v>21</v>
      </c>
      <c r="P74" s="84">
        <v>14</v>
      </c>
      <c r="Q74" s="85">
        <v>16</v>
      </c>
      <c r="R74" s="83">
        <v>10753</v>
      </c>
      <c r="S74" s="84">
        <v>26733</v>
      </c>
      <c r="T74" s="85">
        <v>37486</v>
      </c>
      <c r="U74" s="83">
        <v>25.4</v>
      </c>
      <c r="V74" s="84">
        <v>24.2</v>
      </c>
      <c r="W74" s="85">
        <v>24.6</v>
      </c>
      <c r="X74" s="97">
        <v>51.8</v>
      </c>
      <c r="Y74" s="98">
        <v>45</v>
      </c>
      <c r="Z74" s="99">
        <v>50</v>
      </c>
    </row>
    <row r="128" spans="2:2" x14ac:dyDescent="0.2">
      <c r="B128" s="7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75"/>
  <sheetViews>
    <sheetView topLeftCell="B48" workbookViewId="0">
      <selection activeCell="B64" sqref="B64"/>
    </sheetView>
  </sheetViews>
  <sheetFormatPr defaultRowHeight="12.75" x14ac:dyDescent="0.2"/>
  <cols>
    <col min="2" max="2" width="44" customWidth="1"/>
    <col min="21" max="21" width="9.140625" customWidth="1"/>
    <col min="24" max="24" width="9.42578125" bestFit="1" customWidth="1"/>
    <col min="25" max="25" width="11.5703125" bestFit="1" customWidth="1"/>
    <col min="26" max="26" width="9.42578125" bestFit="1" customWidth="1"/>
  </cols>
  <sheetData>
    <row r="1" spans="1:26" ht="15.75" x14ac:dyDescent="0.25">
      <c r="A1" s="45" t="s">
        <v>20</v>
      </c>
    </row>
    <row r="2" spans="1:26" ht="15" x14ac:dyDescent="0.25">
      <c r="A2" s="109"/>
      <c r="B2" s="50">
        <v>1</v>
      </c>
      <c r="C2" s="50">
        <v>2</v>
      </c>
      <c r="D2" s="50">
        <v>3</v>
      </c>
      <c r="E2" s="50">
        <v>4</v>
      </c>
      <c r="F2" s="50">
        <v>5</v>
      </c>
      <c r="G2" s="50">
        <v>6</v>
      </c>
      <c r="H2" s="50">
        <v>7</v>
      </c>
      <c r="I2" s="50">
        <v>8</v>
      </c>
      <c r="J2" s="50">
        <v>9</v>
      </c>
      <c r="K2" s="50">
        <v>10</v>
      </c>
      <c r="L2" s="50">
        <v>11</v>
      </c>
      <c r="M2" s="50">
        <v>12</v>
      </c>
      <c r="N2" s="50">
        <v>13</v>
      </c>
      <c r="O2" s="50">
        <v>14</v>
      </c>
      <c r="P2" s="50">
        <v>15</v>
      </c>
      <c r="Q2" s="50">
        <v>16</v>
      </c>
      <c r="R2" s="50">
        <v>17</v>
      </c>
      <c r="S2" s="50">
        <v>18</v>
      </c>
      <c r="T2" s="50">
        <v>19</v>
      </c>
      <c r="U2" s="50">
        <v>20</v>
      </c>
      <c r="V2" s="50">
        <v>21</v>
      </c>
      <c r="W2" s="50">
        <v>22</v>
      </c>
      <c r="X2" s="50">
        <v>23</v>
      </c>
      <c r="Y2" s="50">
        <v>24</v>
      </c>
      <c r="Z2" s="50">
        <v>25</v>
      </c>
    </row>
    <row r="3" spans="1:26" x14ac:dyDescent="0.2">
      <c r="A3" s="44" t="s">
        <v>11</v>
      </c>
      <c r="B3" t="s">
        <v>11</v>
      </c>
      <c r="C3" t="s">
        <v>87</v>
      </c>
      <c r="L3" t="s">
        <v>88</v>
      </c>
      <c r="U3" t="s">
        <v>89</v>
      </c>
      <c r="X3" t="s">
        <v>90</v>
      </c>
    </row>
    <row r="4" spans="1:26" x14ac:dyDescent="0.2">
      <c r="C4">
        <v>0</v>
      </c>
      <c r="F4">
        <v>1</v>
      </c>
      <c r="I4" t="s">
        <v>49</v>
      </c>
      <c r="L4">
        <v>0</v>
      </c>
      <c r="O4">
        <v>1</v>
      </c>
      <c r="R4" t="s">
        <v>49</v>
      </c>
      <c r="U4" t="s">
        <v>91</v>
      </c>
    </row>
    <row r="5" spans="1:26" x14ac:dyDescent="0.2">
      <c r="C5" t="s">
        <v>91</v>
      </c>
      <c r="F5" t="s">
        <v>91</v>
      </c>
      <c r="I5" t="s">
        <v>91</v>
      </c>
      <c r="L5" t="s">
        <v>91</v>
      </c>
      <c r="O5" t="s">
        <v>91</v>
      </c>
      <c r="R5" t="s">
        <v>91</v>
      </c>
      <c r="U5" s="51" t="s">
        <v>58</v>
      </c>
      <c r="V5" s="52" t="s">
        <v>12</v>
      </c>
      <c r="W5" s="53" t="s">
        <v>49</v>
      </c>
      <c r="X5" s="44"/>
      <c r="Y5" s="44"/>
      <c r="Z5" s="44"/>
    </row>
    <row r="6" spans="1:26" x14ac:dyDescent="0.2">
      <c r="C6" s="51" t="s">
        <v>58</v>
      </c>
      <c r="D6" s="52" t="s">
        <v>12</v>
      </c>
      <c r="E6" s="53" t="s">
        <v>49</v>
      </c>
      <c r="F6" s="51" t="s">
        <v>58</v>
      </c>
      <c r="G6" s="52" t="s">
        <v>12</v>
      </c>
      <c r="H6" s="53" t="s">
        <v>49</v>
      </c>
      <c r="I6" s="51" t="s">
        <v>58</v>
      </c>
      <c r="J6" s="52" t="s">
        <v>12</v>
      </c>
      <c r="K6" s="53" t="s">
        <v>49</v>
      </c>
      <c r="L6" s="51" t="s">
        <v>58</v>
      </c>
      <c r="M6" s="52" t="s">
        <v>12</v>
      </c>
      <c r="N6" s="53" t="s">
        <v>49</v>
      </c>
      <c r="O6" s="51" t="s">
        <v>58</v>
      </c>
      <c r="P6" s="52" t="s">
        <v>12</v>
      </c>
      <c r="Q6" s="53" t="s">
        <v>49</v>
      </c>
      <c r="R6" s="51" t="s">
        <v>58</v>
      </c>
      <c r="S6" s="52" t="s">
        <v>12</v>
      </c>
      <c r="T6" s="53" t="s">
        <v>49</v>
      </c>
      <c r="U6" s="51" t="s">
        <v>92</v>
      </c>
      <c r="V6" s="52" t="s">
        <v>92</v>
      </c>
      <c r="W6" s="53" t="s">
        <v>92</v>
      </c>
      <c r="X6" s="51" t="s">
        <v>58</v>
      </c>
      <c r="Y6" s="52" t="s">
        <v>12</v>
      </c>
      <c r="Z6" s="53" t="s">
        <v>49</v>
      </c>
    </row>
    <row r="7" spans="1:26" x14ac:dyDescent="0.2">
      <c r="C7" s="51" t="s">
        <v>13</v>
      </c>
      <c r="D7" s="52" t="s">
        <v>13</v>
      </c>
      <c r="E7" s="53" t="s">
        <v>13</v>
      </c>
      <c r="F7" s="51" t="s">
        <v>13</v>
      </c>
      <c r="G7" s="52" t="s">
        <v>13</v>
      </c>
      <c r="H7" s="53" t="s">
        <v>13</v>
      </c>
      <c r="I7" s="51" t="s">
        <v>13</v>
      </c>
      <c r="J7" s="52" t="s">
        <v>13</v>
      </c>
      <c r="K7" s="53" t="s">
        <v>13</v>
      </c>
      <c r="L7" s="51" t="s">
        <v>13</v>
      </c>
      <c r="M7" s="52" t="s">
        <v>13</v>
      </c>
      <c r="N7" s="53" t="s">
        <v>13</v>
      </c>
      <c r="O7" s="51" t="s">
        <v>13</v>
      </c>
      <c r="P7" s="52" t="s">
        <v>13</v>
      </c>
      <c r="Q7" s="53" t="s">
        <v>13</v>
      </c>
      <c r="R7" s="51" t="s">
        <v>13</v>
      </c>
      <c r="S7" s="52" t="s">
        <v>13</v>
      </c>
      <c r="T7" s="53" t="s">
        <v>13</v>
      </c>
      <c r="U7" s="51" t="s">
        <v>13</v>
      </c>
      <c r="V7" s="52" t="s">
        <v>13</v>
      </c>
      <c r="W7" s="53" t="s">
        <v>13</v>
      </c>
      <c r="X7" s="51" t="s">
        <v>13</v>
      </c>
      <c r="Y7" s="52" t="s">
        <v>13</v>
      </c>
      <c r="Z7" s="53" t="s">
        <v>13</v>
      </c>
    </row>
    <row r="8" spans="1:26" x14ac:dyDescent="0.2">
      <c r="A8" t="s">
        <v>14</v>
      </c>
      <c r="B8" t="s">
        <v>33</v>
      </c>
      <c r="C8" s="51"/>
      <c r="D8" s="52"/>
      <c r="E8" s="53"/>
      <c r="F8" s="110">
        <v>69</v>
      </c>
      <c r="G8" s="110">
        <v>53</v>
      </c>
      <c r="H8" s="110">
        <v>60</v>
      </c>
      <c r="I8" s="51">
        <v>28970</v>
      </c>
      <c r="J8" s="52">
        <v>30367</v>
      </c>
      <c r="K8" s="53">
        <v>59337</v>
      </c>
      <c r="L8" s="51"/>
      <c r="M8" s="52"/>
      <c r="N8" s="53"/>
      <c r="O8" s="110">
        <v>72</v>
      </c>
      <c r="P8" s="110">
        <v>57</v>
      </c>
      <c r="Q8" s="110">
        <v>64</v>
      </c>
      <c r="R8" s="51">
        <v>28970</v>
      </c>
      <c r="S8" s="52">
        <v>30367</v>
      </c>
      <c r="T8" s="53">
        <v>59337</v>
      </c>
      <c r="U8" s="54">
        <v>34.6</v>
      </c>
      <c r="V8" s="55">
        <v>32</v>
      </c>
      <c r="W8" s="56">
        <v>33.200000000000003</v>
      </c>
      <c r="X8" s="111">
        <v>-2.4</v>
      </c>
      <c r="Y8" s="112">
        <v>-1.6</v>
      </c>
      <c r="Z8" s="113">
        <v>-2</v>
      </c>
    </row>
    <row r="9" spans="1:26" x14ac:dyDescent="0.2">
      <c r="B9" t="s">
        <v>37</v>
      </c>
      <c r="C9" s="51"/>
      <c r="D9" s="52"/>
      <c r="E9" s="53"/>
      <c r="F9" s="110">
        <v>71</v>
      </c>
      <c r="G9" s="110">
        <v>54</v>
      </c>
      <c r="H9" s="110">
        <v>62</v>
      </c>
      <c r="I9" s="51">
        <v>15297</v>
      </c>
      <c r="J9" s="52">
        <v>15696</v>
      </c>
      <c r="K9" s="53">
        <v>30993</v>
      </c>
      <c r="L9" s="51"/>
      <c r="M9" s="52"/>
      <c r="N9" s="53"/>
      <c r="O9" s="110">
        <v>73</v>
      </c>
      <c r="P9" s="110">
        <v>57</v>
      </c>
      <c r="Q9" s="110">
        <v>65</v>
      </c>
      <c r="R9" s="51">
        <v>15297</v>
      </c>
      <c r="S9" s="52">
        <v>15696</v>
      </c>
      <c r="T9" s="53">
        <v>30993</v>
      </c>
      <c r="U9" s="54">
        <v>34.9</v>
      </c>
      <c r="V9" s="55">
        <v>32</v>
      </c>
      <c r="W9" s="56">
        <v>33.5</v>
      </c>
      <c r="X9" s="111">
        <v>-0.8</v>
      </c>
      <c r="Y9" s="112">
        <v>-1.7</v>
      </c>
      <c r="Z9" s="113">
        <v>-1.2</v>
      </c>
    </row>
    <row r="10" spans="1:26" x14ac:dyDescent="0.2">
      <c r="B10" t="s">
        <v>38</v>
      </c>
      <c r="C10" s="51"/>
      <c r="D10" s="52"/>
      <c r="E10" s="53"/>
      <c r="F10" s="110">
        <v>71</v>
      </c>
      <c r="G10" s="110">
        <v>56</v>
      </c>
      <c r="H10" s="110">
        <v>63</v>
      </c>
      <c r="I10" s="51">
        <v>1413</v>
      </c>
      <c r="J10" s="52">
        <v>1480</v>
      </c>
      <c r="K10" s="53">
        <v>2893</v>
      </c>
      <c r="L10" s="51"/>
      <c r="M10" s="52"/>
      <c r="N10" s="53"/>
      <c r="O10" s="110">
        <v>74</v>
      </c>
      <c r="P10" s="110">
        <v>60</v>
      </c>
      <c r="Q10" s="110">
        <v>67</v>
      </c>
      <c r="R10" s="51">
        <v>1413</v>
      </c>
      <c r="S10" s="52">
        <v>1480</v>
      </c>
      <c r="T10" s="53">
        <v>2893</v>
      </c>
      <c r="U10" s="54">
        <v>35</v>
      </c>
      <c r="V10" s="55">
        <v>33</v>
      </c>
      <c r="W10" s="56">
        <v>34</v>
      </c>
      <c r="X10" s="111">
        <v>-0.6</v>
      </c>
      <c r="Y10" s="112">
        <v>1.8</v>
      </c>
      <c r="Z10" s="113">
        <v>0.6</v>
      </c>
    </row>
    <row r="11" spans="1:26" x14ac:dyDescent="0.2">
      <c r="B11" t="s">
        <v>32</v>
      </c>
      <c r="C11" s="51"/>
      <c r="D11" s="52"/>
      <c r="E11" s="53"/>
      <c r="F11" s="110">
        <v>75</v>
      </c>
      <c r="G11" s="110">
        <v>58</v>
      </c>
      <c r="H11" s="110">
        <v>66</v>
      </c>
      <c r="I11" s="51">
        <v>17567</v>
      </c>
      <c r="J11" s="52">
        <v>18420</v>
      </c>
      <c r="K11" s="53">
        <v>35987</v>
      </c>
      <c r="L11" s="51"/>
      <c r="M11" s="52"/>
      <c r="N11" s="53"/>
      <c r="O11" s="110">
        <v>77</v>
      </c>
      <c r="P11" s="110">
        <v>60</v>
      </c>
      <c r="Q11" s="110">
        <v>68</v>
      </c>
      <c r="R11" s="51">
        <v>17567</v>
      </c>
      <c r="S11" s="52">
        <v>18420</v>
      </c>
      <c r="T11" s="53">
        <v>35987</v>
      </c>
      <c r="U11" s="54">
        <v>36</v>
      </c>
      <c r="V11" s="55">
        <v>33.299999999999997</v>
      </c>
      <c r="W11" s="56">
        <v>34.700000000000003</v>
      </c>
      <c r="X11" s="111">
        <v>2.2000000000000002</v>
      </c>
      <c r="Y11" s="112">
        <v>1.3</v>
      </c>
      <c r="Z11" s="113">
        <v>1.8</v>
      </c>
    </row>
    <row r="12" spans="1:26" x14ac:dyDescent="0.2">
      <c r="B12" t="s">
        <v>15</v>
      </c>
      <c r="C12" s="51"/>
      <c r="D12" s="52"/>
      <c r="E12" s="53"/>
      <c r="F12" s="110">
        <v>66</v>
      </c>
      <c r="G12" s="110">
        <v>50</v>
      </c>
      <c r="H12" s="110">
        <v>58</v>
      </c>
      <c r="I12" s="51">
        <v>34975</v>
      </c>
      <c r="J12" s="52">
        <v>37090</v>
      </c>
      <c r="K12" s="53">
        <v>72065</v>
      </c>
      <c r="L12" s="51"/>
      <c r="M12" s="52"/>
      <c r="N12" s="53"/>
      <c r="O12" s="110">
        <v>68</v>
      </c>
      <c r="P12" s="110">
        <v>53</v>
      </c>
      <c r="Q12" s="110">
        <v>60</v>
      </c>
      <c r="R12" s="51">
        <v>34975</v>
      </c>
      <c r="S12" s="52">
        <v>37090</v>
      </c>
      <c r="T12" s="53">
        <v>72065</v>
      </c>
      <c r="U12" s="54">
        <v>34.9</v>
      </c>
      <c r="V12" s="55">
        <v>32.299999999999997</v>
      </c>
      <c r="W12" s="56">
        <v>33.5</v>
      </c>
      <c r="X12" s="111">
        <v>-6.3</v>
      </c>
      <c r="Y12" s="112">
        <v>-5.5</v>
      </c>
      <c r="Z12" s="113">
        <v>-5.9</v>
      </c>
    </row>
    <row r="13" spans="1:26" x14ac:dyDescent="0.2">
      <c r="B13" t="s">
        <v>30</v>
      </c>
      <c r="C13" s="51"/>
      <c r="D13" s="52"/>
      <c r="E13" s="53"/>
      <c r="F13" s="110">
        <v>74</v>
      </c>
      <c r="G13" s="110">
        <v>57</v>
      </c>
      <c r="H13" s="110">
        <v>66</v>
      </c>
      <c r="I13" s="51">
        <v>220989</v>
      </c>
      <c r="J13" s="52">
        <v>232584</v>
      </c>
      <c r="K13" s="53">
        <v>453573</v>
      </c>
      <c r="L13" s="51"/>
      <c r="M13" s="52"/>
      <c r="N13" s="53"/>
      <c r="O13" s="110">
        <v>75</v>
      </c>
      <c r="P13" s="110">
        <v>60</v>
      </c>
      <c r="Q13" s="110">
        <v>67</v>
      </c>
      <c r="R13" s="51">
        <v>220989</v>
      </c>
      <c r="S13" s="52">
        <v>232584</v>
      </c>
      <c r="T13" s="53">
        <v>453573</v>
      </c>
      <c r="U13" s="54">
        <v>35.9</v>
      </c>
      <c r="V13" s="55">
        <v>33.4</v>
      </c>
      <c r="W13" s="56">
        <v>34.6</v>
      </c>
      <c r="X13" s="111">
        <v>1.2</v>
      </c>
      <c r="Y13" s="112">
        <v>1.1000000000000001</v>
      </c>
      <c r="Z13" s="113">
        <v>1.1000000000000001</v>
      </c>
    </row>
    <row r="14" spans="1:26" x14ac:dyDescent="0.2">
      <c r="B14" t="s">
        <v>49</v>
      </c>
      <c r="C14" s="51"/>
      <c r="D14" s="52"/>
      <c r="E14" s="53"/>
      <c r="F14" s="110">
        <v>73</v>
      </c>
      <c r="G14" s="110">
        <v>56</v>
      </c>
      <c r="H14" s="110">
        <v>64</v>
      </c>
      <c r="I14" s="51">
        <v>319211</v>
      </c>
      <c r="J14" s="52">
        <v>335637</v>
      </c>
      <c r="K14" s="53">
        <v>654848</v>
      </c>
      <c r="L14" s="51"/>
      <c r="M14" s="52"/>
      <c r="N14" s="53"/>
      <c r="O14" s="110">
        <v>74</v>
      </c>
      <c r="P14" s="110">
        <v>59</v>
      </c>
      <c r="Q14" s="110">
        <v>66</v>
      </c>
      <c r="R14" s="51">
        <v>319211</v>
      </c>
      <c r="S14" s="52">
        <v>335637</v>
      </c>
      <c r="T14" s="53">
        <v>654848</v>
      </c>
      <c r="U14" s="54">
        <v>35.700000000000003</v>
      </c>
      <c r="V14" s="55">
        <v>33.1</v>
      </c>
      <c r="W14" s="56">
        <v>34.299999999999997</v>
      </c>
      <c r="X14" s="111"/>
      <c r="Y14" s="112"/>
      <c r="Z14" s="113"/>
    </row>
    <row r="15" spans="1:26" x14ac:dyDescent="0.2">
      <c r="A15" t="s">
        <v>93</v>
      </c>
      <c r="B15" t="s">
        <v>94</v>
      </c>
      <c r="C15" s="51"/>
      <c r="D15" s="52"/>
      <c r="E15" s="53"/>
      <c r="F15" s="110">
        <v>72</v>
      </c>
      <c r="G15" s="110">
        <v>54</v>
      </c>
      <c r="H15" s="110">
        <v>63</v>
      </c>
      <c r="I15" s="51">
        <v>10520</v>
      </c>
      <c r="J15" s="52">
        <v>10715</v>
      </c>
      <c r="K15" s="53">
        <v>21235</v>
      </c>
      <c r="L15" s="51"/>
      <c r="M15" s="52"/>
      <c r="N15" s="53"/>
      <c r="O15" s="110">
        <v>74</v>
      </c>
      <c r="P15" s="110">
        <v>58</v>
      </c>
      <c r="Q15" s="110">
        <v>66</v>
      </c>
      <c r="R15" s="51">
        <v>10520</v>
      </c>
      <c r="S15" s="52">
        <v>10715</v>
      </c>
      <c r="T15" s="53">
        <v>21235</v>
      </c>
      <c r="U15" s="54">
        <v>35</v>
      </c>
      <c r="V15" s="55">
        <v>32</v>
      </c>
      <c r="W15" s="56">
        <v>33.5</v>
      </c>
      <c r="X15" s="111">
        <v>-0.3</v>
      </c>
      <c r="Y15" s="112">
        <v>-0.7</v>
      </c>
      <c r="Z15" s="113">
        <v>-0.4</v>
      </c>
    </row>
    <row r="16" spans="1:26" x14ac:dyDescent="0.2">
      <c r="B16" t="s">
        <v>5</v>
      </c>
      <c r="C16" s="51"/>
      <c r="D16" s="52"/>
      <c r="E16" s="53"/>
      <c r="F16" s="110">
        <v>71</v>
      </c>
      <c r="G16" s="110">
        <v>54</v>
      </c>
      <c r="H16" s="110">
        <v>62</v>
      </c>
      <c r="I16" s="51">
        <v>5037</v>
      </c>
      <c r="J16" s="52">
        <v>5340</v>
      </c>
      <c r="K16" s="53">
        <v>10377</v>
      </c>
      <c r="L16" s="51"/>
      <c r="M16" s="52"/>
      <c r="N16" s="53"/>
      <c r="O16" s="110">
        <v>73</v>
      </c>
      <c r="P16" s="110">
        <v>58</v>
      </c>
      <c r="Q16" s="110">
        <v>65</v>
      </c>
      <c r="R16" s="51">
        <v>5037</v>
      </c>
      <c r="S16" s="52">
        <v>5340</v>
      </c>
      <c r="T16" s="53">
        <v>10377</v>
      </c>
      <c r="U16" s="54">
        <v>34.9</v>
      </c>
      <c r="V16" s="55">
        <v>32.1</v>
      </c>
      <c r="W16" s="56">
        <v>33.5</v>
      </c>
      <c r="X16" s="111">
        <v>-1</v>
      </c>
      <c r="Y16" s="112">
        <v>-0.7</v>
      </c>
      <c r="Z16" s="113">
        <v>-0.9</v>
      </c>
    </row>
    <row r="17" spans="2:26" x14ac:dyDescent="0.2">
      <c r="B17" t="s">
        <v>6</v>
      </c>
      <c r="C17" s="51"/>
      <c r="D17" s="52"/>
      <c r="E17" s="53"/>
      <c r="F17" s="110">
        <v>70</v>
      </c>
      <c r="G17" s="110">
        <v>53</v>
      </c>
      <c r="H17" s="110">
        <v>61</v>
      </c>
      <c r="I17" s="51">
        <v>2084</v>
      </c>
      <c r="J17" s="52">
        <v>2138</v>
      </c>
      <c r="K17" s="53">
        <v>4222</v>
      </c>
      <c r="L17" s="51"/>
      <c r="M17" s="52"/>
      <c r="N17" s="53"/>
      <c r="O17" s="110">
        <v>72</v>
      </c>
      <c r="P17" s="110">
        <v>55</v>
      </c>
      <c r="Q17" s="110">
        <v>64</v>
      </c>
      <c r="R17" s="51">
        <v>2084</v>
      </c>
      <c r="S17" s="52">
        <v>2138</v>
      </c>
      <c r="T17" s="53">
        <v>4222</v>
      </c>
      <c r="U17" s="54">
        <v>34.5</v>
      </c>
      <c r="V17" s="55">
        <v>32</v>
      </c>
      <c r="W17" s="56">
        <v>33.200000000000003</v>
      </c>
      <c r="X17" s="111">
        <v>-2.1</v>
      </c>
      <c r="Y17" s="112">
        <v>-3.2</v>
      </c>
      <c r="Z17" s="113">
        <v>-2.5</v>
      </c>
    </row>
    <row r="18" spans="2:26" x14ac:dyDescent="0.2">
      <c r="B18" t="s">
        <v>39</v>
      </c>
      <c r="C18" s="51"/>
      <c r="D18" s="52"/>
      <c r="E18" s="53"/>
      <c r="F18" s="110">
        <v>63</v>
      </c>
      <c r="G18" s="110">
        <v>47</v>
      </c>
      <c r="H18" s="110">
        <v>55</v>
      </c>
      <c r="I18" s="51">
        <v>4879</v>
      </c>
      <c r="J18" s="52">
        <v>5182</v>
      </c>
      <c r="K18" s="53">
        <v>10061</v>
      </c>
      <c r="L18" s="51"/>
      <c r="M18" s="52"/>
      <c r="N18" s="53"/>
      <c r="O18" s="110">
        <v>65</v>
      </c>
      <c r="P18" s="110">
        <v>51</v>
      </c>
      <c r="Q18" s="110">
        <v>58</v>
      </c>
      <c r="R18" s="51">
        <v>4879</v>
      </c>
      <c r="S18" s="52">
        <v>5182</v>
      </c>
      <c r="T18" s="53">
        <v>10061</v>
      </c>
      <c r="U18" s="54">
        <v>33.6</v>
      </c>
      <c r="V18" s="55">
        <v>31.1</v>
      </c>
      <c r="W18" s="56">
        <v>32.299999999999997</v>
      </c>
      <c r="X18" s="111">
        <v>-8.9</v>
      </c>
      <c r="Y18" s="112">
        <v>-7.8</v>
      </c>
      <c r="Z18" s="113">
        <v>-8.4</v>
      </c>
    </row>
    <row r="19" spans="2:26" x14ac:dyDescent="0.2">
      <c r="B19" t="s">
        <v>4</v>
      </c>
      <c r="C19" s="51"/>
      <c r="D19" s="52"/>
      <c r="E19" s="53"/>
      <c r="F19" s="110">
        <v>76</v>
      </c>
      <c r="G19" s="110">
        <v>58</v>
      </c>
      <c r="H19" s="110">
        <v>66</v>
      </c>
      <c r="I19" s="51">
        <v>6345</v>
      </c>
      <c r="J19" s="52">
        <v>6809</v>
      </c>
      <c r="K19" s="53">
        <v>13154</v>
      </c>
      <c r="L19" s="51"/>
      <c r="M19" s="52"/>
      <c r="N19" s="53"/>
      <c r="O19" s="110">
        <v>77</v>
      </c>
      <c r="P19" s="110">
        <v>61</v>
      </c>
      <c r="Q19" s="110">
        <v>69</v>
      </c>
      <c r="R19" s="51">
        <v>6345</v>
      </c>
      <c r="S19" s="52">
        <v>6809</v>
      </c>
      <c r="T19" s="53">
        <v>13154</v>
      </c>
      <c r="U19" s="54">
        <v>36.1</v>
      </c>
      <c r="V19" s="55">
        <v>33.5</v>
      </c>
      <c r="W19" s="56">
        <v>34.700000000000003</v>
      </c>
      <c r="X19" s="111">
        <v>2.8</v>
      </c>
      <c r="Y19" s="112">
        <v>2</v>
      </c>
      <c r="Z19" s="113">
        <v>2.2999999999999998</v>
      </c>
    </row>
    <row r="20" spans="2:26" x14ac:dyDescent="0.2">
      <c r="B20" t="s">
        <v>3</v>
      </c>
      <c r="C20" s="51"/>
      <c r="D20" s="52"/>
      <c r="E20" s="53"/>
      <c r="F20" s="110">
        <v>63</v>
      </c>
      <c r="G20" s="110">
        <v>48</v>
      </c>
      <c r="H20" s="110">
        <v>55</v>
      </c>
      <c r="I20" s="51">
        <v>19549</v>
      </c>
      <c r="J20" s="52">
        <v>20402</v>
      </c>
      <c r="K20" s="53">
        <v>39951</v>
      </c>
      <c r="L20" s="51"/>
      <c r="M20" s="52"/>
      <c r="N20" s="53"/>
      <c r="O20" s="110">
        <v>65</v>
      </c>
      <c r="P20" s="110">
        <v>50</v>
      </c>
      <c r="Q20" s="110">
        <v>57</v>
      </c>
      <c r="R20" s="51">
        <v>19549</v>
      </c>
      <c r="S20" s="52">
        <v>20402</v>
      </c>
      <c r="T20" s="53">
        <v>39951</v>
      </c>
      <c r="U20" s="54">
        <v>33.799999999999997</v>
      </c>
      <c r="V20" s="55">
        <v>31.3</v>
      </c>
      <c r="W20" s="56">
        <v>32.5</v>
      </c>
      <c r="X20" s="111">
        <v>-9.6</v>
      </c>
      <c r="Y20" s="112">
        <v>-8.3000000000000007</v>
      </c>
      <c r="Z20" s="113">
        <v>-8.9</v>
      </c>
    </row>
    <row r="21" spans="2:26" x14ac:dyDescent="0.2">
      <c r="B21" t="s">
        <v>57</v>
      </c>
      <c r="C21" s="51"/>
      <c r="D21" s="52"/>
      <c r="E21" s="53"/>
      <c r="F21" s="110">
        <v>65</v>
      </c>
      <c r="G21" s="110">
        <v>48</v>
      </c>
      <c r="H21" s="110">
        <v>56</v>
      </c>
      <c r="I21" s="51">
        <v>4294</v>
      </c>
      <c r="J21" s="52">
        <v>4485</v>
      </c>
      <c r="K21" s="53">
        <v>8779</v>
      </c>
      <c r="L21" s="51"/>
      <c r="M21" s="52"/>
      <c r="N21" s="53"/>
      <c r="O21" s="110">
        <v>69</v>
      </c>
      <c r="P21" s="110">
        <v>52</v>
      </c>
      <c r="Q21" s="110">
        <v>60</v>
      </c>
      <c r="R21" s="51">
        <v>4294</v>
      </c>
      <c r="S21" s="52">
        <v>4485</v>
      </c>
      <c r="T21" s="53">
        <v>8779</v>
      </c>
      <c r="U21" s="54">
        <v>34.1</v>
      </c>
      <c r="V21" s="55">
        <v>31.1</v>
      </c>
      <c r="W21" s="56">
        <v>32.6</v>
      </c>
      <c r="X21" s="111">
        <v>-5.2</v>
      </c>
      <c r="Y21" s="112">
        <v>-6.4</v>
      </c>
      <c r="Z21" s="113">
        <v>-5.8</v>
      </c>
    </row>
    <row r="22" spans="2:26" x14ac:dyDescent="0.2">
      <c r="B22" t="s">
        <v>95</v>
      </c>
      <c r="C22" s="51"/>
      <c r="D22" s="52"/>
      <c r="E22" s="53"/>
      <c r="F22" s="110">
        <v>71</v>
      </c>
      <c r="G22" s="110">
        <v>52</v>
      </c>
      <c r="H22" s="110">
        <v>61</v>
      </c>
      <c r="I22" s="51">
        <v>2693</v>
      </c>
      <c r="J22" s="52">
        <v>2843</v>
      </c>
      <c r="K22" s="53">
        <v>5536</v>
      </c>
      <c r="L22" s="54"/>
      <c r="M22" s="54"/>
      <c r="N22" s="54"/>
      <c r="O22" s="110">
        <v>72</v>
      </c>
      <c r="P22" s="110">
        <v>54</v>
      </c>
      <c r="Q22" s="110">
        <v>63</v>
      </c>
      <c r="R22" s="51">
        <v>2693</v>
      </c>
      <c r="S22" s="52">
        <v>2843</v>
      </c>
      <c r="T22" s="53">
        <v>5536</v>
      </c>
      <c r="U22" s="54">
        <v>34.9</v>
      </c>
      <c r="V22" s="54">
        <v>32.1</v>
      </c>
      <c r="W22" s="54">
        <v>33.5</v>
      </c>
      <c r="X22" s="54">
        <v>-1.8</v>
      </c>
      <c r="Y22" s="54">
        <v>-4.2</v>
      </c>
      <c r="Z22" s="54">
        <v>-3</v>
      </c>
    </row>
    <row r="23" spans="2:26" x14ac:dyDescent="0.2">
      <c r="B23" t="s">
        <v>38</v>
      </c>
      <c r="C23" s="51"/>
      <c r="D23" s="52"/>
      <c r="E23" s="53"/>
      <c r="F23" s="110">
        <v>71</v>
      </c>
      <c r="G23" s="110">
        <v>56</v>
      </c>
      <c r="H23" s="110">
        <v>63</v>
      </c>
      <c r="I23" s="51">
        <v>1413</v>
      </c>
      <c r="J23" s="52">
        <v>1480</v>
      </c>
      <c r="K23" s="53">
        <v>2893</v>
      </c>
      <c r="L23" s="51"/>
      <c r="M23" s="52"/>
      <c r="N23" s="53"/>
      <c r="O23" s="110">
        <v>74</v>
      </c>
      <c r="P23" s="110">
        <v>60</v>
      </c>
      <c r="Q23" s="110">
        <v>67</v>
      </c>
      <c r="R23" s="51">
        <v>1413</v>
      </c>
      <c r="S23" s="52">
        <v>1480</v>
      </c>
      <c r="T23" s="53">
        <v>2893</v>
      </c>
      <c r="U23" s="54">
        <v>35</v>
      </c>
      <c r="V23" s="55">
        <v>33</v>
      </c>
      <c r="W23" s="56">
        <v>34</v>
      </c>
      <c r="X23" s="111">
        <v>-0.6</v>
      </c>
      <c r="Y23" s="112">
        <v>1.8</v>
      </c>
      <c r="Z23" s="113">
        <v>0.6</v>
      </c>
    </row>
    <row r="24" spans="2:26" x14ac:dyDescent="0.2">
      <c r="B24" t="s">
        <v>1</v>
      </c>
      <c r="C24" s="51"/>
      <c r="D24" s="52"/>
      <c r="E24" s="53"/>
      <c r="F24" s="110">
        <v>28</v>
      </c>
      <c r="G24" s="110">
        <v>18</v>
      </c>
      <c r="H24" s="110">
        <v>23</v>
      </c>
      <c r="I24" s="51">
        <v>841</v>
      </c>
      <c r="J24" s="52">
        <v>835</v>
      </c>
      <c r="K24" s="53">
        <v>1676</v>
      </c>
      <c r="L24" s="51"/>
      <c r="M24" s="52"/>
      <c r="N24" s="53"/>
      <c r="O24" s="110">
        <v>29</v>
      </c>
      <c r="P24" s="110">
        <v>19</v>
      </c>
      <c r="Q24" s="110">
        <v>24</v>
      </c>
      <c r="R24" s="51">
        <v>841</v>
      </c>
      <c r="S24" s="52">
        <v>835</v>
      </c>
      <c r="T24" s="53">
        <v>1676</v>
      </c>
      <c r="U24" s="54">
        <v>28.9</v>
      </c>
      <c r="V24" s="55">
        <v>26.3</v>
      </c>
      <c r="W24" s="56">
        <v>27.6</v>
      </c>
      <c r="X24" s="111">
        <v>-44.9</v>
      </c>
      <c r="Y24" s="112">
        <v>-39.5</v>
      </c>
      <c r="Z24" s="113">
        <v>-42</v>
      </c>
    </row>
    <row r="25" spans="2:26" x14ac:dyDescent="0.2">
      <c r="B25" t="s">
        <v>55</v>
      </c>
      <c r="C25" s="51"/>
      <c r="D25" s="52"/>
      <c r="E25" s="53"/>
      <c r="F25" s="110">
        <v>78</v>
      </c>
      <c r="G25" s="110">
        <v>64</v>
      </c>
      <c r="H25" s="110">
        <v>70</v>
      </c>
      <c r="I25" s="51">
        <v>8224</v>
      </c>
      <c r="J25" s="52">
        <v>8734</v>
      </c>
      <c r="K25" s="53">
        <v>16958</v>
      </c>
      <c r="L25" s="51"/>
      <c r="M25" s="52"/>
      <c r="N25" s="53"/>
      <c r="O25" s="110">
        <v>80</v>
      </c>
      <c r="P25" s="110">
        <v>67</v>
      </c>
      <c r="Q25" s="110">
        <v>74</v>
      </c>
      <c r="R25" s="51">
        <v>8224</v>
      </c>
      <c r="S25" s="52">
        <v>8734</v>
      </c>
      <c r="T25" s="53">
        <v>16958</v>
      </c>
      <c r="U25" s="54">
        <v>36.4</v>
      </c>
      <c r="V25" s="55">
        <v>34.1</v>
      </c>
      <c r="W25" s="56">
        <v>35.200000000000003</v>
      </c>
      <c r="X25" s="111">
        <v>5.8</v>
      </c>
      <c r="Y25" s="112">
        <v>8.8000000000000007</v>
      </c>
      <c r="Z25" s="113">
        <v>7.3</v>
      </c>
    </row>
    <row r="26" spans="2:26" x14ac:dyDescent="0.2">
      <c r="B26" t="s">
        <v>51</v>
      </c>
      <c r="C26" s="51"/>
      <c r="D26" s="52"/>
      <c r="E26" s="53"/>
      <c r="F26" s="110">
        <v>75</v>
      </c>
      <c r="G26" s="110">
        <v>58</v>
      </c>
      <c r="H26" s="110">
        <v>66</v>
      </c>
      <c r="I26" s="51">
        <v>751</v>
      </c>
      <c r="J26" s="52">
        <v>835</v>
      </c>
      <c r="K26" s="53">
        <v>1586</v>
      </c>
      <c r="L26" s="51"/>
      <c r="M26" s="52"/>
      <c r="N26" s="53"/>
      <c r="O26" s="110">
        <v>75</v>
      </c>
      <c r="P26" s="110">
        <v>60</v>
      </c>
      <c r="Q26" s="110">
        <v>67</v>
      </c>
      <c r="R26" s="51">
        <v>751</v>
      </c>
      <c r="S26" s="52">
        <v>835</v>
      </c>
      <c r="T26" s="53">
        <v>1586</v>
      </c>
      <c r="U26" s="54">
        <v>36.4</v>
      </c>
      <c r="V26" s="55">
        <v>34.6</v>
      </c>
      <c r="W26" s="56">
        <v>35.5</v>
      </c>
      <c r="X26" s="111">
        <v>1.2</v>
      </c>
      <c r="Y26" s="112">
        <v>1.5</v>
      </c>
      <c r="Z26" s="113">
        <v>1.1000000000000001</v>
      </c>
    </row>
    <row r="27" spans="2:26" x14ac:dyDescent="0.2">
      <c r="B27" t="s">
        <v>56</v>
      </c>
      <c r="C27" s="51"/>
      <c r="D27" s="52"/>
      <c r="E27" s="53"/>
      <c r="F27" s="110">
        <v>62</v>
      </c>
      <c r="G27" s="110">
        <v>46</v>
      </c>
      <c r="H27" s="110">
        <v>54</v>
      </c>
      <c r="I27" s="51">
        <v>11415</v>
      </c>
      <c r="J27" s="52">
        <v>11808</v>
      </c>
      <c r="K27" s="53">
        <v>23223</v>
      </c>
      <c r="L27" s="51"/>
      <c r="M27" s="52"/>
      <c r="N27" s="53"/>
      <c r="O27" s="110">
        <v>66</v>
      </c>
      <c r="P27" s="110">
        <v>51</v>
      </c>
      <c r="Q27" s="110">
        <v>58</v>
      </c>
      <c r="R27" s="51">
        <v>11415</v>
      </c>
      <c r="S27" s="52">
        <v>11808</v>
      </c>
      <c r="T27" s="53">
        <v>23223</v>
      </c>
      <c r="U27" s="54">
        <v>33.200000000000003</v>
      </c>
      <c r="V27" s="55">
        <v>30.7</v>
      </c>
      <c r="W27" s="56">
        <v>31.9</v>
      </c>
      <c r="X27" s="111">
        <v>-7.8</v>
      </c>
      <c r="Y27" s="112">
        <v>-8</v>
      </c>
      <c r="Z27" s="113">
        <v>-7.9</v>
      </c>
    </row>
    <row r="28" spans="2:26" x14ac:dyDescent="0.2">
      <c r="B28" t="s">
        <v>16</v>
      </c>
      <c r="C28" s="51"/>
      <c r="D28" s="52"/>
      <c r="E28" s="53"/>
      <c r="F28" s="110">
        <v>47</v>
      </c>
      <c r="G28" s="110">
        <v>27</v>
      </c>
      <c r="H28" s="110">
        <v>37</v>
      </c>
      <c r="I28" s="51">
        <v>310</v>
      </c>
      <c r="J28" s="52">
        <v>311</v>
      </c>
      <c r="K28" s="53">
        <v>621</v>
      </c>
      <c r="L28" s="51"/>
      <c r="M28" s="52"/>
      <c r="N28" s="53"/>
      <c r="O28" s="110">
        <v>49</v>
      </c>
      <c r="P28" s="110">
        <v>28</v>
      </c>
      <c r="Q28" s="110">
        <v>38</v>
      </c>
      <c r="R28" s="51">
        <v>310</v>
      </c>
      <c r="S28" s="52">
        <v>311</v>
      </c>
      <c r="T28" s="53">
        <v>621</v>
      </c>
      <c r="U28" s="54">
        <v>31.7</v>
      </c>
      <c r="V28" s="55">
        <v>28.6</v>
      </c>
      <c r="W28" s="56">
        <v>30.1</v>
      </c>
      <c r="X28" s="111">
        <v>-25.2</v>
      </c>
      <c r="Y28" s="112">
        <v>-31</v>
      </c>
      <c r="Z28" s="113">
        <v>-27.9</v>
      </c>
    </row>
    <row r="29" spans="2:26" x14ac:dyDescent="0.2">
      <c r="B29" t="s">
        <v>54</v>
      </c>
      <c r="C29" s="51"/>
      <c r="D29" s="52"/>
      <c r="E29" s="53"/>
      <c r="F29" s="110">
        <v>77</v>
      </c>
      <c r="G29" s="110">
        <v>61</v>
      </c>
      <c r="H29" s="110">
        <v>69</v>
      </c>
      <c r="I29" s="51">
        <v>4235</v>
      </c>
      <c r="J29" s="52">
        <v>4367</v>
      </c>
      <c r="K29" s="53">
        <v>8602</v>
      </c>
      <c r="L29" s="51"/>
      <c r="M29" s="52"/>
      <c r="N29" s="53"/>
      <c r="O29" s="110">
        <v>79</v>
      </c>
      <c r="P29" s="110">
        <v>64</v>
      </c>
      <c r="Q29" s="110">
        <v>71</v>
      </c>
      <c r="R29" s="51">
        <v>4235</v>
      </c>
      <c r="S29" s="52">
        <v>4367</v>
      </c>
      <c r="T29" s="53">
        <v>8602</v>
      </c>
      <c r="U29" s="54">
        <v>36.6</v>
      </c>
      <c r="V29" s="55">
        <v>34</v>
      </c>
      <c r="W29" s="56">
        <v>35.299999999999997</v>
      </c>
      <c r="X29" s="111">
        <v>4.4000000000000004</v>
      </c>
      <c r="Y29" s="112">
        <v>5.2</v>
      </c>
      <c r="Z29" s="113">
        <v>4.9000000000000004</v>
      </c>
    </row>
    <row r="30" spans="2:26" x14ac:dyDescent="0.2">
      <c r="B30" t="s">
        <v>53</v>
      </c>
      <c r="C30" s="51"/>
      <c r="D30" s="52"/>
      <c r="E30" s="53"/>
      <c r="F30" s="110">
        <v>75</v>
      </c>
      <c r="G30" s="110">
        <v>57</v>
      </c>
      <c r="H30" s="110">
        <v>65</v>
      </c>
      <c r="I30" s="51">
        <v>2552</v>
      </c>
      <c r="J30" s="52">
        <v>2639</v>
      </c>
      <c r="K30" s="53">
        <v>5191</v>
      </c>
      <c r="L30" s="51"/>
      <c r="M30" s="52"/>
      <c r="N30" s="53"/>
      <c r="O30" s="110">
        <v>77</v>
      </c>
      <c r="P30" s="110">
        <v>59</v>
      </c>
      <c r="Q30" s="110">
        <v>68</v>
      </c>
      <c r="R30" s="51">
        <v>2552</v>
      </c>
      <c r="S30" s="52">
        <v>2639</v>
      </c>
      <c r="T30" s="53">
        <v>5191</v>
      </c>
      <c r="U30" s="54">
        <v>35.799999999999997</v>
      </c>
      <c r="V30" s="55">
        <v>32.9</v>
      </c>
      <c r="W30" s="56">
        <v>34.4</v>
      </c>
      <c r="X30" s="111">
        <v>2.2999999999999998</v>
      </c>
      <c r="Y30" s="112">
        <v>0.7</v>
      </c>
      <c r="Z30" s="113">
        <v>1.6</v>
      </c>
    </row>
    <row r="31" spans="2:26" x14ac:dyDescent="0.2">
      <c r="B31" t="s">
        <v>52</v>
      </c>
      <c r="C31" s="51"/>
      <c r="D31" s="52"/>
      <c r="E31" s="53"/>
      <c r="F31" s="110">
        <v>72</v>
      </c>
      <c r="G31" s="110">
        <v>54</v>
      </c>
      <c r="H31" s="110">
        <v>63</v>
      </c>
      <c r="I31" s="51">
        <v>4435</v>
      </c>
      <c r="J31" s="52">
        <v>4605</v>
      </c>
      <c r="K31" s="53">
        <v>9040</v>
      </c>
      <c r="L31" s="51"/>
      <c r="M31" s="52"/>
      <c r="N31" s="53"/>
      <c r="O31" s="110">
        <v>74</v>
      </c>
      <c r="P31" s="110">
        <v>56</v>
      </c>
      <c r="Q31" s="110">
        <v>64</v>
      </c>
      <c r="R31" s="51">
        <v>4435</v>
      </c>
      <c r="S31" s="52">
        <v>4605</v>
      </c>
      <c r="T31" s="53">
        <v>9040</v>
      </c>
      <c r="U31" s="54">
        <v>35.4</v>
      </c>
      <c r="V31" s="55">
        <v>32.799999999999997</v>
      </c>
      <c r="W31" s="56">
        <v>34.1</v>
      </c>
      <c r="X31" s="111">
        <v>-0.7</v>
      </c>
      <c r="Y31" s="112">
        <v>-3</v>
      </c>
      <c r="Z31" s="113">
        <v>-1.8</v>
      </c>
    </row>
    <row r="32" spans="2:26" x14ac:dyDescent="0.2">
      <c r="B32" t="s">
        <v>50</v>
      </c>
      <c r="C32" s="51"/>
      <c r="D32" s="52"/>
      <c r="E32" s="53"/>
      <c r="F32" s="110">
        <v>75</v>
      </c>
      <c r="G32" s="110">
        <v>59</v>
      </c>
      <c r="H32" s="110">
        <v>67</v>
      </c>
      <c r="I32" s="51">
        <v>199538</v>
      </c>
      <c r="J32" s="52">
        <v>210201</v>
      </c>
      <c r="K32" s="53">
        <v>409739</v>
      </c>
      <c r="L32" s="51"/>
      <c r="M32" s="52"/>
      <c r="N32" s="53"/>
      <c r="O32" s="110">
        <v>77</v>
      </c>
      <c r="P32" s="110">
        <v>61</v>
      </c>
      <c r="Q32" s="110">
        <v>69</v>
      </c>
      <c r="R32" s="51">
        <v>199538</v>
      </c>
      <c r="S32" s="52">
        <v>210201</v>
      </c>
      <c r="T32" s="53">
        <v>409739</v>
      </c>
      <c r="U32" s="54">
        <v>36.200000000000003</v>
      </c>
      <c r="V32" s="55">
        <v>33.700000000000003</v>
      </c>
      <c r="W32" s="56">
        <v>34.9</v>
      </c>
      <c r="X32" s="111">
        <v>2.5</v>
      </c>
      <c r="Y32" s="112">
        <v>2.2000000000000002</v>
      </c>
      <c r="Z32" s="113">
        <v>2.2999999999999998</v>
      </c>
    </row>
    <row r="33" spans="1:26" x14ac:dyDescent="0.2">
      <c r="B33" t="s">
        <v>40</v>
      </c>
      <c r="C33" s="51"/>
      <c r="D33" s="52"/>
      <c r="E33" s="53"/>
      <c r="F33" s="110">
        <v>73</v>
      </c>
      <c r="G33" s="110">
        <v>56</v>
      </c>
      <c r="H33" s="110">
        <v>64</v>
      </c>
      <c r="I33" s="51">
        <v>319211</v>
      </c>
      <c r="J33" s="52">
        <v>335637</v>
      </c>
      <c r="K33" s="53">
        <v>654848</v>
      </c>
      <c r="L33" s="51"/>
      <c r="M33" s="52"/>
      <c r="N33" s="53"/>
      <c r="O33" s="110">
        <v>74</v>
      </c>
      <c r="P33" s="110">
        <v>59</v>
      </c>
      <c r="Q33" s="110">
        <v>66</v>
      </c>
      <c r="R33" s="51">
        <v>319211</v>
      </c>
      <c r="S33" s="52">
        <v>335637</v>
      </c>
      <c r="T33" s="53">
        <v>654848</v>
      </c>
      <c r="U33" s="54">
        <v>35.700000000000003</v>
      </c>
      <c r="V33" s="55">
        <v>33.1</v>
      </c>
      <c r="W33" s="56">
        <v>34.299999999999997</v>
      </c>
      <c r="X33" s="111"/>
      <c r="Y33" s="112"/>
      <c r="Z33" s="113"/>
    </row>
    <row r="34" spans="1:26" x14ac:dyDescent="0.2">
      <c r="B34" t="s">
        <v>60</v>
      </c>
      <c r="C34" s="51"/>
      <c r="D34" s="52"/>
      <c r="E34" s="53"/>
      <c r="F34" s="110">
        <v>67</v>
      </c>
      <c r="G34" s="110">
        <v>51</v>
      </c>
      <c r="H34" s="110">
        <v>58</v>
      </c>
      <c r="I34" s="51">
        <v>30096</v>
      </c>
      <c r="J34" s="52">
        <v>31908</v>
      </c>
      <c r="K34" s="53">
        <v>62004</v>
      </c>
      <c r="L34" s="51"/>
      <c r="M34" s="52"/>
      <c r="N34" s="53"/>
      <c r="O34" s="110">
        <v>68</v>
      </c>
      <c r="P34" s="110">
        <v>53</v>
      </c>
      <c r="Q34" s="110">
        <v>61</v>
      </c>
      <c r="R34" s="51">
        <v>30096</v>
      </c>
      <c r="S34" s="52">
        <v>31908</v>
      </c>
      <c r="T34" s="53">
        <v>62004</v>
      </c>
      <c r="U34" s="54">
        <v>35.1</v>
      </c>
      <c r="V34" s="55">
        <v>32.5</v>
      </c>
      <c r="W34" s="56">
        <v>33.799999999999997</v>
      </c>
      <c r="X34" s="111">
        <v>-5.8</v>
      </c>
      <c r="Y34" s="112">
        <v>-5.2</v>
      </c>
      <c r="Z34" s="113">
        <v>-5.5</v>
      </c>
    </row>
    <row r="35" spans="1:26" x14ac:dyDescent="0.2">
      <c r="A35" t="s">
        <v>17</v>
      </c>
      <c r="B35" t="s">
        <v>96</v>
      </c>
      <c r="C35" s="51"/>
      <c r="D35" s="52"/>
      <c r="E35" s="53"/>
      <c r="F35" s="110">
        <v>75</v>
      </c>
      <c r="G35" s="110">
        <v>58</v>
      </c>
      <c r="H35" s="110">
        <v>67</v>
      </c>
      <c r="I35" s="51">
        <v>220414</v>
      </c>
      <c r="J35" s="52">
        <v>231212</v>
      </c>
      <c r="K35" s="53">
        <v>451626</v>
      </c>
      <c r="L35" s="51"/>
      <c r="M35" s="52"/>
      <c r="N35" s="53"/>
      <c r="O35" s="110">
        <v>77</v>
      </c>
      <c r="P35" s="110">
        <v>61</v>
      </c>
      <c r="Q35" s="110">
        <v>68</v>
      </c>
      <c r="R35" s="51">
        <v>220414</v>
      </c>
      <c r="S35" s="52">
        <v>231212</v>
      </c>
      <c r="T35" s="53">
        <v>451626</v>
      </c>
      <c r="U35" s="54">
        <v>36.1</v>
      </c>
      <c r="V35" s="55">
        <v>33.6</v>
      </c>
      <c r="W35" s="56">
        <v>34.799999999999997</v>
      </c>
      <c r="X35" s="114">
        <v>9.3000000000000007</v>
      </c>
      <c r="Y35" s="115">
        <v>8.1</v>
      </c>
      <c r="Z35" s="116">
        <v>8.6999999999999993</v>
      </c>
    </row>
    <row r="36" spans="1:26" x14ac:dyDescent="0.2">
      <c r="B36" t="s">
        <v>97</v>
      </c>
      <c r="C36" s="51"/>
      <c r="D36" s="52"/>
      <c r="E36" s="53"/>
      <c r="F36" s="110">
        <v>64</v>
      </c>
      <c r="G36" s="110">
        <v>49</v>
      </c>
      <c r="H36" s="110">
        <v>56</v>
      </c>
      <c r="I36" s="51">
        <v>55646</v>
      </c>
      <c r="J36" s="52">
        <v>58392</v>
      </c>
      <c r="K36" s="53">
        <v>114038</v>
      </c>
      <c r="L36" s="51"/>
      <c r="M36" s="52"/>
      <c r="N36" s="53"/>
      <c r="O36" s="110">
        <v>67</v>
      </c>
      <c r="P36" s="110">
        <v>53</v>
      </c>
      <c r="Q36" s="110">
        <v>60</v>
      </c>
      <c r="R36" s="51">
        <v>55646</v>
      </c>
      <c r="S36" s="52">
        <v>58392</v>
      </c>
      <c r="T36" s="53">
        <v>114038</v>
      </c>
      <c r="U36" s="54">
        <v>33.9</v>
      </c>
      <c r="V36" s="55">
        <v>31.3</v>
      </c>
      <c r="W36" s="56">
        <v>32.5</v>
      </c>
      <c r="X36" s="114"/>
      <c r="Y36" s="115"/>
      <c r="Z36" s="116"/>
    </row>
    <row r="37" spans="1:26" x14ac:dyDescent="0.2">
      <c r="B37" t="s">
        <v>60</v>
      </c>
      <c r="C37" s="51"/>
      <c r="D37" s="52"/>
      <c r="E37" s="53"/>
      <c r="F37" s="110">
        <v>70</v>
      </c>
      <c r="G37" s="110">
        <v>53</v>
      </c>
      <c r="H37" s="110">
        <v>61</v>
      </c>
      <c r="I37" s="51">
        <v>43151</v>
      </c>
      <c r="J37" s="52">
        <v>46033</v>
      </c>
      <c r="K37" s="53">
        <v>89184</v>
      </c>
      <c r="L37" s="51"/>
      <c r="M37" s="52"/>
      <c r="N37" s="53"/>
      <c r="O37" s="110">
        <v>71</v>
      </c>
      <c r="P37" s="110">
        <v>56</v>
      </c>
      <c r="Q37" s="110">
        <v>63</v>
      </c>
      <c r="R37" s="51">
        <v>43151</v>
      </c>
      <c r="S37" s="52">
        <v>46033</v>
      </c>
      <c r="T37" s="53">
        <v>89184</v>
      </c>
      <c r="U37" s="54">
        <v>35.5</v>
      </c>
      <c r="V37" s="55">
        <v>32.9</v>
      </c>
      <c r="W37" s="56">
        <v>34.1</v>
      </c>
      <c r="X37" s="111"/>
      <c r="Y37" s="112"/>
      <c r="Z37" s="113"/>
    </row>
    <row r="38" spans="1:26" x14ac:dyDescent="0.2">
      <c r="B38" t="s">
        <v>40</v>
      </c>
      <c r="C38" s="51"/>
      <c r="D38" s="52"/>
      <c r="E38" s="53"/>
      <c r="F38" s="110">
        <v>73</v>
      </c>
      <c r="G38" s="110">
        <v>56</v>
      </c>
      <c r="H38" s="110">
        <v>64</v>
      </c>
      <c r="I38" s="51">
        <v>319211</v>
      </c>
      <c r="J38" s="52">
        <v>335637</v>
      </c>
      <c r="K38" s="53">
        <v>654848</v>
      </c>
      <c r="L38" s="51"/>
      <c r="M38" s="52"/>
      <c r="N38" s="53"/>
      <c r="O38" s="110">
        <v>74</v>
      </c>
      <c r="P38" s="110">
        <v>59</v>
      </c>
      <c r="Q38" s="110">
        <v>66</v>
      </c>
      <c r="R38" s="51">
        <v>319211</v>
      </c>
      <c r="S38" s="52">
        <v>335637</v>
      </c>
      <c r="T38" s="53">
        <v>654848</v>
      </c>
      <c r="U38" s="54">
        <v>35.700000000000003</v>
      </c>
      <c r="V38" s="55">
        <v>33.1</v>
      </c>
      <c r="W38" s="56">
        <v>34.299999999999997</v>
      </c>
      <c r="X38" s="111"/>
      <c r="Y38" s="112"/>
      <c r="Z38" s="113"/>
    </row>
    <row r="39" spans="1:26" x14ac:dyDescent="0.2">
      <c r="A39" t="s">
        <v>98</v>
      </c>
      <c r="B39" t="s">
        <v>43</v>
      </c>
      <c r="C39" s="51"/>
      <c r="D39" s="52"/>
      <c r="E39" s="53"/>
      <c r="F39" s="110">
        <v>58</v>
      </c>
      <c r="G39" s="110">
        <v>40</v>
      </c>
      <c r="H39" s="110">
        <v>49</v>
      </c>
      <c r="I39" s="51">
        <v>47086</v>
      </c>
      <c r="J39" s="52">
        <v>50070</v>
      </c>
      <c r="K39" s="53">
        <v>97156</v>
      </c>
      <c r="L39" s="51"/>
      <c r="M39" s="52"/>
      <c r="N39" s="53"/>
      <c r="O39" s="110">
        <v>60</v>
      </c>
      <c r="P39" s="110">
        <v>43</v>
      </c>
      <c r="Q39" s="110">
        <v>51</v>
      </c>
      <c r="R39" s="51">
        <v>47086</v>
      </c>
      <c r="S39" s="52">
        <v>50070</v>
      </c>
      <c r="T39" s="53">
        <v>97156</v>
      </c>
      <c r="U39" s="54">
        <v>32.799999999999997</v>
      </c>
      <c r="V39" s="55">
        <v>30</v>
      </c>
      <c r="W39" s="56">
        <v>31.3</v>
      </c>
      <c r="X39" s="114">
        <v>16.399999999999999</v>
      </c>
      <c r="Y39" s="115">
        <v>18.8</v>
      </c>
      <c r="Z39" s="116">
        <v>17.7</v>
      </c>
    </row>
    <row r="40" spans="1:26" x14ac:dyDescent="0.2">
      <c r="B40" t="s">
        <v>99</v>
      </c>
      <c r="C40" s="51"/>
      <c r="D40" s="52"/>
      <c r="E40" s="53"/>
      <c r="F40" s="110">
        <v>75</v>
      </c>
      <c r="G40" s="110">
        <v>59</v>
      </c>
      <c r="H40" s="110">
        <v>67</v>
      </c>
      <c r="I40" s="51">
        <v>272125</v>
      </c>
      <c r="J40" s="52">
        <v>285567</v>
      </c>
      <c r="K40" s="53">
        <v>557692</v>
      </c>
      <c r="L40" s="51"/>
      <c r="M40" s="52"/>
      <c r="N40" s="53"/>
      <c r="O40" s="110">
        <v>77</v>
      </c>
      <c r="P40" s="110">
        <v>61</v>
      </c>
      <c r="Q40" s="110">
        <v>69</v>
      </c>
      <c r="R40" s="51">
        <v>272125</v>
      </c>
      <c r="S40" s="52">
        <v>285567</v>
      </c>
      <c r="T40" s="53">
        <v>557692</v>
      </c>
      <c r="U40" s="54">
        <v>36.200000000000003</v>
      </c>
      <c r="V40" s="55">
        <v>33.6</v>
      </c>
      <c r="W40" s="56">
        <v>34.9</v>
      </c>
      <c r="X40" s="114"/>
      <c r="Y40" s="115"/>
      <c r="Z40" s="116"/>
    </row>
    <row r="41" spans="1:26" x14ac:dyDescent="0.2">
      <c r="B41" t="s">
        <v>40</v>
      </c>
      <c r="C41" s="51"/>
      <c r="D41" s="52"/>
      <c r="E41" s="53"/>
      <c r="F41" s="110">
        <v>73</v>
      </c>
      <c r="G41" s="110">
        <v>56</v>
      </c>
      <c r="H41" s="110">
        <v>64</v>
      </c>
      <c r="I41" s="51">
        <v>319211</v>
      </c>
      <c r="J41" s="52">
        <v>335637</v>
      </c>
      <c r="K41" s="53">
        <v>654848</v>
      </c>
      <c r="L41" s="51"/>
      <c r="M41" s="52"/>
      <c r="N41" s="53"/>
      <c r="O41" s="110">
        <v>74</v>
      </c>
      <c r="P41" s="110">
        <v>59</v>
      </c>
      <c r="Q41" s="110">
        <v>66</v>
      </c>
      <c r="R41" s="51">
        <v>319211</v>
      </c>
      <c r="S41" s="52">
        <v>335637</v>
      </c>
      <c r="T41" s="53">
        <v>654848</v>
      </c>
      <c r="U41" s="54">
        <v>35.700000000000003</v>
      </c>
      <c r="V41" s="55">
        <v>33.1</v>
      </c>
      <c r="W41" s="56">
        <v>34.299999999999997</v>
      </c>
      <c r="X41" s="111"/>
      <c r="Y41" s="112"/>
      <c r="Z41" s="113"/>
    </row>
    <row r="42" spans="1:26" x14ac:dyDescent="0.2">
      <c r="A42" t="s">
        <v>100</v>
      </c>
      <c r="B42" t="s">
        <v>83</v>
      </c>
      <c r="C42" s="51"/>
      <c r="D42" s="52"/>
      <c r="E42" s="53"/>
      <c r="F42" s="110">
        <v>82</v>
      </c>
      <c r="G42" s="110">
        <v>67</v>
      </c>
      <c r="H42" s="110">
        <v>74</v>
      </c>
      <c r="I42" s="51">
        <v>106760</v>
      </c>
      <c r="J42" s="52">
        <v>112700</v>
      </c>
      <c r="K42" s="53">
        <v>219460</v>
      </c>
      <c r="L42" s="51"/>
      <c r="M42" s="52"/>
      <c r="N42" s="53"/>
      <c r="O42" s="110">
        <v>83</v>
      </c>
      <c r="P42" s="110">
        <v>70</v>
      </c>
      <c r="Q42" s="110">
        <v>76</v>
      </c>
      <c r="R42" s="51">
        <v>106760</v>
      </c>
      <c r="S42" s="52">
        <v>112700</v>
      </c>
      <c r="T42" s="53">
        <v>219460</v>
      </c>
      <c r="U42" s="54">
        <v>37.799999999999997</v>
      </c>
      <c r="V42" s="55">
        <v>35.299999999999997</v>
      </c>
      <c r="W42" s="56">
        <v>36.5</v>
      </c>
      <c r="X42" s="114">
        <v>19.2</v>
      </c>
      <c r="Y42" s="115">
        <v>22.8</v>
      </c>
      <c r="Z42" s="116">
        <v>21</v>
      </c>
    </row>
    <row r="43" spans="1:26" x14ac:dyDescent="0.2">
      <c r="B43" t="s">
        <v>82</v>
      </c>
      <c r="C43" s="51"/>
      <c r="D43" s="52"/>
      <c r="E43" s="53"/>
      <c r="F43" s="110">
        <v>74</v>
      </c>
      <c r="G43" s="110">
        <v>57</v>
      </c>
      <c r="H43" s="110">
        <v>65</v>
      </c>
      <c r="I43" s="51">
        <v>103121</v>
      </c>
      <c r="J43" s="52">
        <v>108126</v>
      </c>
      <c r="K43" s="53">
        <v>211247</v>
      </c>
      <c r="L43" s="51"/>
      <c r="M43" s="52"/>
      <c r="N43" s="53"/>
      <c r="O43" s="110">
        <v>75</v>
      </c>
      <c r="P43" s="110">
        <v>59</v>
      </c>
      <c r="Q43" s="110">
        <v>67</v>
      </c>
      <c r="R43" s="51">
        <v>103121</v>
      </c>
      <c r="S43" s="52">
        <v>108126</v>
      </c>
      <c r="T43" s="53">
        <v>211247</v>
      </c>
      <c r="U43" s="54">
        <v>35.700000000000003</v>
      </c>
      <c r="V43" s="55">
        <v>33.1</v>
      </c>
      <c r="W43" s="56">
        <v>34.299999999999997</v>
      </c>
      <c r="X43" s="114"/>
      <c r="Y43" s="115"/>
      <c r="Z43" s="116"/>
    </row>
    <row r="44" spans="1:26" x14ac:dyDescent="0.2">
      <c r="B44" t="s">
        <v>81</v>
      </c>
      <c r="C44" s="51"/>
      <c r="D44" s="52"/>
      <c r="E44" s="53"/>
      <c r="F44" s="110">
        <v>62</v>
      </c>
      <c r="G44" s="110">
        <v>44</v>
      </c>
      <c r="H44" s="110">
        <v>53</v>
      </c>
      <c r="I44" s="51">
        <v>109330</v>
      </c>
      <c r="J44" s="52">
        <v>114811</v>
      </c>
      <c r="K44" s="53">
        <v>224141</v>
      </c>
      <c r="L44" s="51"/>
      <c r="M44" s="52"/>
      <c r="N44" s="53"/>
      <c r="O44" s="110">
        <v>64</v>
      </c>
      <c r="P44" s="110">
        <v>47</v>
      </c>
      <c r="Q44" s="110">
        <v>55</v>
      </c>
      <c r="R44" s="51">
        <v>109330</v>
      </c>
      <c r="S44" s="52">
        <v>114811</v>
      </c>
      <c r="T44" s="53">
        <v>224141</v>
      </c>
      <c r="U44" s="54">
        <v>33.6</v>
      </c>
      <c r="V44" s="55">
        <v>31</v>
      </c>
      <c r="W44" s="56">
        <v>32.200000000000003</v>
      </c>
      <c r="X44" s="114"/>
      <c r="Y44" s="112"/>
      <c r="Z44" s="113"/>
    </row>
    <row r="45" spans="1:26" x14ac:dyDescent="0.2">
      <c r="B45" t="s">
        <v>40</v>
      </c>
      <c r="C45" s="51"/>
      <c r="D45" s="52"/>
      <c r="E45" s="53"/>
      <c r="F45" s="110">
        <v>73</v>
      </c>
      <c r="G45" s="110">
        <v>56</v>
      </c>
      <c r="H45" s="110">
        <v>64</v>
      </c>
      <c r="I45" s="51">
        <v>319211</v>
      </c>
      <c r="J45" s="52">
        <v>335637</v>
      </c>
      <c r="K45" s="53">
        <v>654848</v>
      </c>
      <c r="L45" s="51"/>
      <c r="M45" s="52"/>
      <c r="N45" s="53"/>
      <c r="O45" s="110">
        <v>74</v>
      </c>
      <c r="P45" s="110">
        <v>59</v>
      </c>
      <c r="Q45" s="110">
        <v>66</v>
      </c>
      <c r="R45" s="51">
        <v>319211</v>
      </c>
      <c r="S45" s="52">
        <v>335637</v>
      </c>
      <c r="T45" s="53">
        <v>654848</v>
      </c>
      <c r="U45" s="54">
        <v>35.700000000000003</v>
      </c>
      <c r="V45" s="55">
        <v>33.1</v>
      </c>
      <c r="W45" s="56">
        <v>34.299999999999997</v>
      </c>
      <c r="X45" s="111"/>
      <c r="Y45" s="112"/>
      <c r="Z45" s="113"/>
    </row>
    <row r="46" spans="1:26" x14ac:dyDescent="0.2">
      <c r="A46" t="s">
        <v>18</v>
      </c>
      <c r="B46" t="s">
        <v>44</v>
      </c>
      <c r="C46" s="51"/>
      <c r="D46" s="52"/>
      <c r="E46" s="53"/>
      <c r="F46" s="110">
        <v>76</v>
      </c>
      <c r="G46" s="110">
        <v>62</v>
      </c>
      <c r="H46" s="110">
        <v>69</v>
      </c>
      <c r="I46" s="51">
        <v>295040</v>
      </c>
      <c r="J46" s="52">
        <v>285987</v>
      </c>
      <c r="K46" s="53">
        <v>581027</v>
      </c>
      <c r="L46" s="51"/>
      <c r="M46" s="52"/>
      <c r="N46" s="53"/>
      <c r="O46" s="110">
        <v>78</v>
      </c>
      <c r="P46" s="110">
        <v>65</v>
      </c>
      <c r="Q46" s="110">
        <v>71</v>
      </c>
      <c r="R46" s="51">
        <v>295040</v>
      </c>
      <c r="S46" s="52">
        <v>285987</v>
      </c>
      <c r="T46" s="53">
        <v>581027</v>
      </c>
      <c r="U46" s="54">
        <v>36.299999999999997</v>
      </c>
      <c r="V46" s="55">
        <v>34.299999999999997</v>
      </c>
      <c r="W46" s="56">
        <v>35.299999999999997</v>
      </c>
      <c r="X46" s="111">
        <v>51</v>
      </c>
      <c r="Y46" s="112">
        <v>46.4</v>
      </c>
      <c r="Z46" s="113">
        <v>50.4</v>
      </c>
    </row>
    <row r="47" spans="1:26" x14ac:dyDescent="0.2">
      <c r="B47" t="s">
        <v>161</v>
      </c>
      <c r="C47" s="51"/>
      <c r="D47" s="52"/>
      <c r="E47" s="53"/>
      <c r="F47" s="110">
        <v>29</v>
      </c>
      <c r="G47" s="110">
        <v>20</v>
      </c>
      <c r="H47" s="110">
        <v>22</v>
      </c>
      <c r="I47" s="51">
        <v>15247</v>
      </c>
      <c r="J47" s="52">
        <v>36248</v>
      </c>
      <c r="K47" s="53">
        <v>51495</v>
      </c>
      <c r="L47" s="51"/>
      <c r="M47" s="52"/>
      <c r="N47" s="53"/>
      <c r="O47" s="110">
        <v>30</v>
      </c>
      <c r="P47" s="110">
        <v>21</v>
      </c>
      <c r="Q47" s="110">
        <v>24</v>
      </c>
      <c r="R47" s="51">
        <v>15247</v>
      </c>
      <c r="S47" s="52">
        <v>36248</v>
      </c>
      <c r="T47" s="53">
        <v>51495</v>
      </c>
      <c r="U47" s="54">
        <v>27.8</v>
      </c>
      <c r="V47" s="55">
        <v>26.3</v>
      </c>
      <c r="W47" s="56">
        <v>26.7</v>
      </c>
      <c r="X47" s="111"/>
      <c r="Y47" s="112"/>
      <c r="Z47" s="113"/>
    </row>
    <row r="48" spans="1:26" x14ac:dyDescent="0.2">
      <c r="B48" s="79" t="s">
        <v>8</v>
      </c>
      <c r="C48" s="51"/>
      <c r="D48" s="52"/>
      <c r="E48" s="53"/>
      <c r="F48" s="121" t="s">
        <v>19</v>
      </c>
      <c r="G48" s="121" t="s">
        <v>19</v>
      </c>
      <c r="H48" s="121" t="s">
        <v>19</v>
      </c>
      <c r="I48" s="121" t="s">
        <v>19</v>
      </c>
      <c r="J48" s="121" t="s">
        <v>19</v>
      </c>
      <c r="K48" s="121" t="s">
        <v>19</v>
      </c>
      <c r="L48" s="121" t="s">
        <v>19</v>
      </c>
      <c r="M48" s="121" t="s">
        <v>19</v>
      </c>
      <c r="N48" s="121" t="s">
        <v>19</v>
      </c>
      <c r="O48" s="121" t="s">
        <v>19</v>
      </c>
      <c r="P48" s="121" t="s">
        <v>19</v>
      </c>
      <c r="Q48" s="121" t="s">
        <v>19</v>
      </c>
      <c r="R48" s="121" t="s">
        <v>19</v>
      </c>
      <c r="S48" s="121" t="s">
        <v>19</v>
      </c>
      <c r="T48" s="121" t="s">
        <v>19</v>
      </c>
      <c r="U48" s="121" t="s">
        <v>19</v>
      </c>
      <c r="V48" s="121" t="s">
        <v>19</v>
      </c>
      <c r="W48" s="121" t="s">
        <v>19</v>
      </c>
      <c r="X48" s="121" t="s">
        <v>19</v>
      </c>
      <c r="Y48" s="121" t="s">
        <v>19</v>
      </c>
      <c r="Z48" s="121" t="s">
        <v>19</v>
      </c>
    </row>
    <row r="49" spans="1:26" x14ac:dyDescent="0.2">
      <c r="B49" s="79" t="s">
        <v>9</v>
      </c>
      <c r="C49" s="51"/>
      <c r="D49" s="52"/>
      <c r="E49" s="53"/>
      <c r="F49" s="121" t="s">
        <v>19</v>
      </c>
      <c r="G49" s="121" t="s">
        <v>19</v>
      </c>
      <c r="H49" s="121" t="s">
        <v>19</v>
      </c>
      <c r="I49" s="121" t="s">
        <v>19</v>
      </c>
      <c r="J49" s="121" t="s">
        <v>19</v>
      </c>
      <c r="K49" s="121" t="s">
        <v>19</v>
      </c>
      <c r="L49" s="121" t="s">
        <v>19</v>
      </c>
      <c r="M49" s="121" t="s">
        <v>19</v>
      </c>
      <c r="N49" s="121" t="s">
        <v>19</v>
      </c>
      <c r="O49" s="121" t="s">
        <v>19</v>
      </c>
      <c r="P49" s="121" t="s">
        <v>19</v>
      </c>
      <c r="Q49" s="121" t="s">
        <v>19</v>
      </c>
      <c r="R49" s="121" t="s">
        <v>19</v>
      </c>
      <c r="S49" s="121" t="s">
        <v>19</v>
      </c>
      <c r="T49" s="121" t="s">
        <v>19</v>
      </c>
      <c r="U49" s="121" t="s">
        <v>19</v>
      </c>
      <c r="V49" s="121" t="s">
        <v>19</v>
      </c>
      <c r="W49" s="121" t="s">
        <v>19</v>
      </c>
      <c r="X49" s="121" t="s">
        <v>19</v>
      </c>
      <c r="Y49" s="121" t="s">
        <v>19</v>
      </c>
      <c r="Z49" s="121" t="s">
        <v>19</v>
      </c>
    </row>
    <row r="50" spans="1:26" x14ac:dyDescent="0.2">
      <c r="B50" s="79" t="s">
        <v>47</v>
      </c>
      <c r="C50" s="51"/>
      <c r="D50" s="52"/>
      <c r="E50" s="53"/>
      <c r="F50" s="121" t="s">
        <v>19</v>
      </c>
      <c r="G50" s="121" t="s">
        <v>19</v>
      </c>
      <c r="H50" s="121" t="s">
        <v>19</v>
      </c>
      <c r="I50" s="121" t="s">
        <v>19</v>
      </c>
      <c r="J50" s="121" t="s">
        <v>19</v>
      </c>
      <c r="K50" s="121" t="s">
        <v>19</v>
      </c>
      <c r="L50" s="121" t="s">
        <v>19</v>
      </c>
      <c r="M50" s="121" t="s">
        <v>19</v>
      </c>
      <c r="N50" s="121" t="s">
        <v>19</v>
      </c>
      <c r="O50" s="121" t="s">
        <v>19</v>
      </c>
      <c r="P50" s="121" t="s">
        <v>19</v>
      </c>
      <c r="Q50" s="121" t="s">
        <v>19</v>
      </c>
      <c r="R50" s="121" t="s">
        <v>19</v>
      </c>
      <c r="S50" s="121" t="s">
        <v>19</v>
      </c>
      <c r="T50" s="121" t="s">
        <v>19</v>
      </c>
      <c r="U50" s="121" t="s">
        <v>19</v>
      </c>
      <c r="V50" s="121" t="s">
        <v>19</v>
      </c>
      <c r="W50" s="121" t="s">
        <v>19</v>
      </c>
      <c r="X50" s="121" t="s">
        <v>19</v>
      </c>
      <c r="Y50" s="121" t="s">
        <v>19</v>
      </c>
      <c r="Z50" s="121" t="s">
        <v>19</v>
      </c>
    </row>
    <row r="51" spans="1:26" x14ac:dyDescent="0.2">
      <c r="B51" t="s">
        <v>168</v>
      </c>
      <c r="C51" s="51"/>
      <c r="D51" s="52"/>
      <c r="E51" s="53"/>
      <c r="F51" s="110">
        <v>5</v>
      </c>
      <c r="G51" s="110">
        <v>3</v>
      </c>
      <c r="H51" s="110">
        <v>4</v>
      </c>
      <c r="I51" s="51">
        <v>2480</v>
      </c>
      <c r="J51" s="52">
        <v>6478</v>
      </c>
      <c r="K51" s="53">
        <v>8958</v>
      </c>
      <c r="L51" s="51"/>
      <c r="M51" s="52"/>
      <c r="N51" s="53"/>
      <c r="O51" s="110">
        <v>5</v>
      </c>
      <c r="P51" s="110">
        <v>4</v>
      </c>
      <c r="Q51" s="110">
        <v>4</v>
      </c>
      <c r="R51" s="51">
        <v>2480</v>
      </c>
      <c r="S51" s="52">
        <v>6478</v>
      </c>
      <c r="T51" s="53">
        <v>8958</v>
      </c>
      <c r="U51" s="54">
        <v>19.899999999999999</v>
      </c>
      <c r="V51" s="55">
        <v>19.7</v>
      </c>
      <c r="W51" s="56">
        <v>19.7</v>
      </c>
      <c r="X51" s="111"/>
      <c r="Y51" s="112"/>
      <c r="Z51" s="113"/>
    </row>
    <row r="52" spans="1:26" x14ac:dyDescent="0.2">
      <c r="B52" t="s">
        <v>101</v>
      </c>
      <c r="C52" s="51"/>
      <c r="D52" s="52"/>
      <c r="E52" s="53"/>
      <c r="F52" s="110">
        <v>49</v>
      </c>
      <c r="G52" s="110">
        <v>38</v>
      </c>
      <c r="H52" s="110">
        <v>43</v>
      </c>
      <c r="I52" s="51">
        <v>6444</v>
      </c>
      <c r="J52" s="52">
        <v>6924</v>
      </c>
      <c r="K52" s="53">
        <v>13368</v>
      </c>
      <c r="L52" s="51"/>
      <c r="M52" s="52"/>
      <c r="N52" s="53"/>
      <c r="O52" s="110">
        <v>50</v>
      </c>
      <c r="P52" s="110">
        <v>39</v>
      </c>
      <c r="Q52" s="110">
        <v>44</v>
      </c>
      <c r="R52" s="51">
        <v>6444</v>
      </c>
      <c r="S52" s="52">
        <v>6924</v>
      </c>
      <c r="T52" s="53">
        <v>13368</v>
      </c>
      <c r="U52" s="54">
        <v>33</v>
      </c>
      <c r="V52" s="55">
        <v>30.7</v>
      </c>
      <c r="W52" s="56">
        <v>31.8</v>
      </c>
      <c r="X52" s="111"/>
      <c r="Y52" s="112"/>
      <c r="Z52" s="113"/>
    </row>
    <row r="53" spans="1:26" x14ac:dyDescent="0.2">
      <c r="B53" t="s">
        <v>40</v>
      </c>
      <c r="C53" s="51"/>
      <c r="D53" s="52"/>
      <c r="E53" s="53"/>
      <c r="F53" s="110">
        <v>73</v>
      </c>
      <c r="G53" s="110">
        <v>56</v>
      </c>
      <c r="H53" s="110">
        <v>64</v>
      </c>
      <c r="I53" s="51">
        <v>319211</v>
      </c>
      <c r="J53" s="52">
        <v>335637</v>
      </c>
      <c r="K53" s="53">
        <v>654848</v>
      </c>
      <c r="L53" s="51"/>
      <c r="M53" s="52"/>
      <c r="N53" s="53"/>
      <c r="O53" s="110">
        <v>74</v>
      </c>
      <c r="P53" s="110">
        <v>59</v>
      </c>
      <c r="Q53" s="110">
        <v>66</v>
      </c>
      <c r="R53" s="51">
        <v>319211</v>
      </c>
      <c r="S53" s="52">
        <v>335637</v>
      </c>
      <c r="T53" s="53">
        <v>654848</v>
      </c>
      <c r="U53" s="54">
        <v>35.700000000000003</v>
      </c>
      <c r="V53" s="55">
        <v>33.1</v>
      </c>
      <c r="W53" s="56">
        <v>34.299999999999997</v>
      </c>
      <c r="X53" s="111"/>
      <c r="Y53" s="112"/>
      <c r="Z53" s="113"/>
    </row>
    <row r="54" spans="1:26" x14ac:dyDescent="0.2">
      <c r="B54" t="s">
        <v>46</v>
      </c>
      <c r="C54" s="51"/>
      <c r="D54" s="52"/>
      <c r="E54" s="53"/>
      <c r="F54" s="110" t="s">
        <v>19</v>
      </c>
      <c r="G54" s="110" t="s">
        <v>19</v>
      </c>
      <c r="H54" s="110" t="s">
        <v>19</v>
      </c>
      <c r="I54" s="110" t="s">
        <v>19</v>
      </c>
      <c r="J54" s="110" t="s">
        <v>19</v>
      </c>
      <c r="K54" s="110" t="s">
        <v>19</v>
      </c>
      <c r="L54" s="110" t="s">
        <v>19</v>
      </c>
      <c r="M54" s="110" t="s">
        <v>19</v>
      </c>
      <c r="N54" s="110" t="s">
        <v>19</v>
      </c>
      <c r="O54" s="110" t="s">
        <v>19</v>
      </c>
      <c r="P54" s="110" t="s">
        <v>19</v>
      </c>
      <c r="Q54" s="110" t="s">
        <v>19</v>
      </c>
      <c r="R54" s="110" t="s">
        <v>19</v>
      </c>
      <c r="S54" s="110" t="s">
        <v>19</v>
      </c>
      <c r="T54" s="110" t="s">
        <v>19</v>
      </c>
      <c r="U54" s="110" t="s">
        <v>19</v>
      </c>
      <c r="V54" s="110" t="s">
        <v>19</v>
      </c>
      <c r="W54" s="110" t="s">
        <v>19</v>
      </c>
      <c r="X54" s="110" t="s">
        <v>19</v>
      </c>
      <c r="Y54" s="110" t="s">
        <v>19</v>
      </c>
      <c r="Z54" s="110" t="s">
        <v>19</v>
      </c>
    </row>
    <row r="55" spans="1:26" x14ac:dyDescent="0.2">
      <c r="B55" t="s">
        <v>45</v>
      </c>
      <c r="C55" s="51"/>
      <c r="D55" s="52"/>
      <c r="E55" s="53"/>
      <c r="F55" s="110">
        <v>25</v>
      </c>
      <c r="G55" s="110">
        <v>17</v>
      </c>
      <c r="H55" s="110">
        <v>20</v>
      </c>
      <c r="I55" s="51">
        <v>17727</v>
      </c>
      <c r="J55" s="52">
        <v>42726</v>
      </c>
      <c r="K55" s="53">
        <v>60453</v>
      </c>
      <c r="L55" s="51"/>
      <c r="M55" s="52"/>
      <c r="N55" s="53"/>
      <c r="O55" s="110">
        <v>27</v>
      </c>
      <c r="P55" s="110">
        <v>19</v>
      </c>
      <c r="Q55" s="110">
        <v>21</v>
      </c>
      <c r="R55" s="51">
        <v>17727</v>
      </c>
      <c r="S55" s="52">
        <v>42726</v>
      </c>
      <c r="T55" s="53">
        <v>60453</v>
      </c>
      <c r="U55" s="54">
        <v>26.7</v>
      </c>
      <c r="V55" s="55">
        <v>25.3</v>
      </c>
      <c r="W55" s="56">
        <v>25.7</v>
      </c>
      <c r="X55" s="111"/>
      <c r="Y55" s="112"/>
      <c r="Z55" s="113"/>
    </row>
    <row r="56" spans="1:26" x14ac:dyDescent="0.2">
      <c r="A56" t="s">
        <v>162</v>
      </c>
      <c r="B56" t="s">
        <v>104</v>
      </c>
      <c r="C56" s="51"/>
      <c r="D56" s="52"/>
      <c r="E56" s="53"/>
      <c r="F56" s="110">
        <v>14</v>
      </c>
      <c r="G56" s="110">
        <v>14</v>
      </c>
      <c r="H56" s="110">
        <v>14</v>
      </c>
      <c r="I56" s="51">
        <v>367</v>
      </c>
      <c r="J56" s="52">
        <v>792</v>
      </c>
      <c r="K56" s="53">
        <v>1159</v>
      </c>
      <c r="L56" s="51"/>
      <c r="M56" s="52"/>
      <c r="N56" s="53"/>
      <c r="O56" s="110">
        <v>15</v>
      </c>
      <c r="P56" s="110">
        <v>15</v>
      </c>
      <c r="Q56" s="110">
        <v>15</v>
      </c>
      <c r="R56" s="51">
        <v>367</v>
      </c>
      <c r="S56" s="52">
        <v>792</v>
      </c>
      <c r="T56" s="53">
        <v>1159</v>
      </c>
      <c r="U56" s="54">
        <v>24.8</v>
      </c>
      <c r="V56" s="55">
        <v>24.5</v>
      </c>
      <c r="W56" s="56">
        <v>24.6</v>
      </c>
      <c r="X56" s="111">
        <v>62.4</v>
      </c>
      <c r="Y56" s="112">
        <v>50.2</v>
      </c>
      <c r="Z56" s="113">
        <v>56.5</v>
      </c>
    </row>
    <row r="57" spans="1:26" x14ac:dyDescent="0.2">
      <c r="B57" t="s">
        <v>105</v>
      </c>
      <c r="C57" s="51"/>
      <c r="D57" s="52"/>
      <c r="E57" s="53"/>
      <c r="F57" s="110">
        <v>12</v>
      </c>
      <c r="G57" s="110">
        <v>9</v>
      </c>
      <c r="H57" s="110">
        <v>10</v>
      </c>
      <c r="I57" s="51">
        <v>1515</v>
      </c>
      <c r="J57" s="52">
        <v>2937</v>
      </c>
      <c r="K57" s="53">
        <v>4452</v>
      </c>
      <c r="L57" s="51"/>
      <c r="M57" s="52"/>
      <c r="N57" s="53"/>
      <c r="O57" s="110">
        <v>13</v>
      </c>
      <c r="P57" s="110">
        <v>10</v>
      </c>
      <c r="Q57" s="110">
        <v>11</v>
      </c>
      <c r="R57" s="51">
        <v>1515</v>
      </c>
      <c r="S57" s="52">
        <v>2937</v>
      </c>
      <c r="T57" s="53">
        <v>4452</v>
      </c>
      <c r="U57" s="54">
        <v>24.1</v>
      </c>
      <c r="V57" s="55">
        <v>23.4</v>
      </c>
      <c r="W57" s="56">
        <v>23.7</v>
      </c>
      <c r="X57" s="111">
        <v>64.900000000000006</v>
      </c>
      <c r="Y57" s="112">
        <v>54.8</v>
      </c>
      <c r="Z57" s="113">
        <v>60.3</v>
      </c>
    </row>
    <row r="58" spans="1:26" x14ac:dyDescent="0.2">
      <c r="B58" t="s">
        <v>106</v>
      </c>
      <c r="C58" s="51"/>
      <c r="D58" s="52"/>
      <c r="E58" s="53"/>
      <c r="F58" s="110">
        <v>1</v>
      </c>
      <c r="G58" s="110" t="s">
        <v>171</v>
      </c>
      <c r="H58" s="110">
        <v>1</v>
      </c>
      <c r="I58" s="51">
        <v>524</v>
      </c>
      <c r="J58" s="52">
        <v>1209</v>
      </c>
      <c r="K58" s="53">
        <v>1733</v>
      </c>
      <c r="L58" s="51"/>
      <c r="M58" s="52"/>
      <c r="N58" s="53"/>
      <c r="O58" s="110">
        <v>1</v>
      </c>
      <c r="P58" s="110" t="s">
        <v>171</v>
      </c>
      <c r="Q58" s="110">
        <v>1</v>
      </c>
      <c r="R58" s="51">
        <v>524</v>
      </c>
      <c r="S58" s="52">
        <v>1209</v>
      </c>
      <c r="T58" s="53">
        <v>1733</v>
      </c>
      <c r="U58" s="54">
        <v>17.899999999999999</v>
      </c>
      <c r="V58" s="55">
        <v>17.7</v>
      </c>
      <c r="W58" s="56">
        <v>17.8</v>
      </c>
      <c r="X58" s="111">
        <v>76.5</v>
      </c>
      <c r="Y58" s="112">
        <v>64.599999999999994</v>
      </c>
      <c r="Z58" s="113">
        <v>70.8</v>
      </c>
    </row>
    <row r="59" spans="1:26" x14ac:dyDescent="0.2">
      <c r="B59" t="s">
        <v>107</v>
      </c>
      <c r="C59" s="51"/>
      <c r="D59" s="52"/>
      <c r="E59" s="53"/>
      <c r="F59" s="110" t="s">
        <v>21</v>
      </c>
      <c r="G59" s="110" t="s">
        <v>21</v>
      </c>
      <c r="H59" s="110">
        <v>1</v>
      </c>
      <c r="I59" s="51">
        <v>366</v>
      </c>
      <c r="J59" s="52">
        <v>518</v>
      </c>
      <c r="K59" s="53">
        <v>884</v>
      </c>
      <c r="L59" s="51"/>
      <c r="M59" s="52"/>
      <c r="N59" s="53"/>
      <c r="O59" s="110" t="s">
        <v>21</v>
      </c>
      <c r="P59" s="117" t="s">
        <v>21</v>
      </c>
      <c r="Q59" s="118">
        <v>1</v>
      </c>
      <c r="R59" s="51">
        <v>366</v>
      </c>
      <c r="S59" s="52">
        <v>518</v>
      </c>
      <c r="T59" s="53">
        <v>884</v>
      </c>
      <c r="U59" s="54">
        <v>17.600000000000001</v>
      </c>
      <c r="V59" s="55">
        <v>17.600000000000001</v>
      </c>
      <c r="W59" s="56">
        <v>17.600000000000001</v>
      </c>
      <c r="X59" s="111">
        <v>76.599999999999994</v>
      </c>
      <c r="Y59" s="112" t="s">
        <v>21</v>
      </c>
      <c r="Z59" s="113">
        <v>70.8</v>
      </c>
    </row>
    <row r="60" spans="1:26" x14ac:dyDescent="0.2">
      <c r="B60" s="79" t="s">
        <v>163</v>
      </c>
      <c r="C60" s="51"/>
      <c r="D60" s="52"/>
      <c r="E60" s="53"/>
      <c r="F60" s="110">
        <v>28</v>
      </c>
      <c r="G60" s="110">
        <v>16</v>
      </c>
      <c r="H60" s="110">
        <v>19</v>
      </c>
      <c r="I60" s="51">
        <v>1350</v>
      </c>
      <c r="J60" s="52">
        <v>4758</v>
      </c>
      <c r="K60" s="53">
        <v>6108</v>
      </c>
      <c r="L60" s="51"/>
      <c r="M60" s="52"/>
      <c r="N60" s="53"/>
      <c r="O60" s="110">
        <v>29</v>
      </c>
      <c r="P60" s="110">
        <v>18</v>
      </c>
      <c r="Q60" s="110">
        <v>20</v>
      </c>
      <c r="R60" s="51">
        <v>1350</v>
      </c>
      <c r="S60" s="52">
        <v>4758</v>
      </c>
      <c r="T60" s="53">
        <v>6108</v>
      </c>
      <c r="U60" s="54">
        <v>28.2</v>
      </c>
      <c r="V60" s="55">
        <v>26.6</v>
      </c>
      <c r="W60" s="56">
        <v>27</v>
      </c>
      <c r="X60" s="111">
        <v>48.5</v>
      </c>
      <c r="Y60" s="112">
        <v>47.1</v>
      </c>
      <c r="Z60" s="113">
        <v>51</v>
      </c>
    </row>
    <row r="61" spans="1:26" x14ac:dyDescent="0.2">
      <c r="B61" t="s">
        <v>135</v>
      </c>
      <c r="C61" s="51"/>
      <c r="D61" s="52"/>
      <c r="E61" s="53"/>
      <c r="F61" s="110">
        <v>29</v>
      </c>
      <c r="G61" s="110">
        <v>20</v>
      </c>
      <c r="H61" s="110">
        <v>23</v>
      </c>
      <c r="I61" s="51">
        <v>7925</v>
      </c>
      <c r="J61" s="52">
        <v>19030</v>
      </c>
      <c r="K61" s="53">
        <v>26955</v>
      </c>
      <c r="L61" s="51"/>
      <c r="M61" s="52"/>
      <c r="N61" s="53"/>
      <c r="O61" s="110">
        <v>31</v>
      </c>
      <c r="P61" s="110">
        <v>22</v>
      </c>
      <c r="Q61" s="110">
        <v>25</v>
      </c>
      <c r="R61" s="51">
        <v>7925</v>
      </c>
      <c r="S61" s="52">
        <v>19030</v>
      </c>
      <c r="T61" s="53">
        <v>26955</v>
      </c>
      <c r="U61" s="54">
        <v>27.7</v>
      </c>
      <c r="V61" s="55">
        <v>26</v>
      </c>
      <c r="W61" s="56">
        <v>26.5</v>
      </c>
      <c r="X61" s="111">
        <v>47</v>
      </c>
      <c r="Y61" s="112">
        <v>43.1</v>
      </c>
      <c r="Z61" s="113">
        <v>47</v>
      </c>
    </row>
    <row r="62" spans="1:26" x14ac:dyDescent="0.2">
      <c r="B62" t="s">
        <v>110</v>
      </c>
      <c r="C62" s="51"/>
      <c r="D62" s="52"/>
      <c r="E62" s="53"/>
      <c r="F62" s="110">
        <v>34</v>
      </c>
      <c r="G62" s="110">
        <v>21</v>
      </c>
      <c r="H62" s="110">
        <v>26</v>
      </c>
      <c r="I62" s="51">
        <v>401</v>
      </c>
      <c r="J62" s="52">
        <v>575</v>
      </c>
      <c r="K62" s="53">
        <v>976</v>
      </c>
      <c r="L62" s="51"/>
      <c r="M62" s="52"/>
      <c r="N62" s="53"/>
      <c r="O62" s="110">
        <v>35</v>
      </c>
      <c r="P62" s="110">
        <v>23</v>
      </c>
      <c r="Q62" s="110">
        <v>28</v>
      </c>
      <c r="R62" s="51">
        <v>401</v>
      </c>
      <c r="S62" s="52">
        <v>575</v>
      </c>
      <c r="T62" s="53">
        <v>976</v>
      </c>
      <c r="U62" s="54">
        <v>28.8</v>
      </c>
      <c r="V62" s="55">
        <v>26.6</v>
      </c>
      <c r="W62" s="56">
        <v>27.5</v>
      </c>
      <c r="X62" s="111">
        <v>42.5</v>
      </c>
      <c r="Y62" s="112">
        <v>42.3</v>
      </c>
      <c r="Z62" s="113">
        <v>43.6</v>
      </c>
    </row>
    <row r="63" spans="1:26" x14ac:dyDescent="0.2">
      <c r="B63" t="s">
        <v>111</v>
      </c>
      <c r="C63" s="51"/>
      <c r="D63" s="52"/>
      <c r="E63" s="53"/>
      <c r="F63" s="110">
        <v>39</v>
      </c>
      <c r="G63" s="110">
        <v>30</v>
      </c>
      <c r="H63" s="110">
        <v>34</v>
      </c>
      <c r="I63" s="51">
        <v>237</v>
      </c>
      <c r="J63" s="52">
        <v>320</v>
      </c>
      <c r="K63" s="53">
        <v>557</v>
      </c>
      <c r="L63" s="51"/>
      <c r="M63" s="52"/>
      <c r="N63" s="53"/>
      <c r="O63" s="110">
        <v>41</v>
      </c>
      <c r="P63" s="110">
        <v>32</v>
      </c>
      <c r="Q63" s="110">
        <v>36</v>
      </c>
      <c r="R63" s="51">
        <v>237</v>
      </c>
      <c r="S63" s="52">
        <v>320</v>
      </c>
      <c r="T63" s="53">
        <v>557</v>
      </c>
      <c r="U63" s="54">
        <v>29.4</v>
      </c>
      <c r="V63" s="55">
        <v>28.1</v>
      </c>
      <c r="W63" s="56">
        <v>28.7</v>
      </c>
      <c r="X63" s="111">
        <v>36.700000000000003</v>
      </c>
      <c r="Y63" s="112">
        <v>33.5</v>
      </c>
      <c r="Z63" s="113">
        <v>35.9</v>
      </c>
    </row>
    <row r="64" spans="1:26" x14ac:dyDescent="0.2">
      <c r="B64" t="s">
        <v>134</v>
      </c>
      <c r="C64" s="51"/>
      <c r="D64" s="52"/>
      <c r="E64" s="53"/>
      <c r="F64" s="121" t="s">
        <v>19</v>
      </c>
      <c r="G64" s="121" t="s">
        <v>19</v>
      </c>
      <c r="H64" s="121" t="s">
        <v>19</v>
      </c>
      <c r="I64" s="121" t="s">
        <v>19</v>
      </c>
      <c r="J64" s="121" t="s">
        <v>19</v>
      </c>
      <c r="K64" s="121" t="s">
        <v>19</v>
      </c>
      <c r="L64" s="121" t="s">
        <v>19</v>
      </c>
      <c r="M64" s="121" t="s">
        <v>19</v>
      </c>
      <c r="N64" s="121" t="s">
        <v>19</v>
      </c>
      <c r="O64" s="121" t="s">
        <v>19</v>
      </c>
      <c r="P64" s="121" t="s">
        <v>19</v>
      </c>
      <c r="Q64" s="121" t="s">
        <v>19</v>
      </c>
      <c r="R64" s="121" t="s">
        <v>19</v>
      </c>
      <c r="S64" s="121" t="s">
        <v>19</v>
      </c>
      <c r="T64" s="121" t="s">
        <v>19</v>
      </c>
      <c r="U64" s="121" t="s">
        <v>19</v>
      </c>
      <c r="V64" s="121" t="s">
        <v>19</v>
      </c>
      <c r="W64" s="121" t="s">
        <v>19</v>
      </c>
      <c r="X64" s="121" t="s">
        <v>19</v>
      </c>
      <c r="Y64" s="121" t="s">
        <v>19</v>
      </c>
      <c r="Z64" s="121" t="s">
        <v>19</v>
      </c>
    </row>
    <row r="65" spans="1:26" x14ac:dyDescent="0.2">
      <c r="C65" s="51"/>
      <c r="D65" s="52"/>
      <c r="E65" s="53"/>
      <c r="F65" s="121"/>
      <c r="G65" s="121"/>
      <c r="H65" s="121"/>
      <c r="I65" s="121"/>
      <c r="J65" s="121"/>
      <c r="K65" s="121"/>
      <c r="L65" s="121"/>
      <c r="M65" s="121"/>
      <c r="N65" s="121"/>
      <c r="O65" s="121"/>
      <c r="P65" s="121"/>
      <c r="Q65" s="121"/>
      <c r="R65" s="121"/>
      <c r="S65" s="121"/>
      <c r="T65" s="121"/>
      <c r="U65" s="121"/>
      <c r="V65" s="121"/>
      <c r="W65" s="121"/>
      <c r="X65" s="121"/>
      <c r="Y65" s="121"/>
      <c r="Z65" s="121"/>
    </row>
    <row r="66" spans="1:26" x14ac:dyDescent="0.2">
      <c r="B66" t="s">
        <v>112</v>
      </c>
      <c r="C66" s="51"/>
      <c r="D66" s="52"/>
      <c r="E66" s="53"/>
      <c r="F66" s="110">
        <v>30</v>
      </c>
      <c r="G66" s="110">
        <v>17</v>
      </c>
      <c r="H66" s="110">
        <v>21</v>
      </c>
      <c r="I66" s="51">
        <v>46</v>
      </c>
      <c r="J66" s="52">
        <v>107</v>
      </c>
      <c r="K66" s="53">
        <v>153</v>
      </c>
      <c r="L66" s="51"/>
      <c r="M66" s="52"/>
      <c r="N66" s="53"/>
      <c r="O66" s="110">
        <v>33</v>
      </c>
      <c r="P66" s="110">
        <v>21</v>
      </c>
      <c r="Q66" s="110">
        <v>24</v>
      </c>
      <c r="R66" s="51">
        <v>46</v>
      </c>
      <c r="S66" s="52">
        <v>107</v>
      </c>
      <c r="T66" s="53">
        <v>153</v>
      </c>
      <c r="U66" s="54">
        <v>27.2</v>
      </c>
      <c r="V66" s="55">
        <v>25.6</v>
      </c>
      <c r="W66" s="56">
        <v>26.1</v>
      </c>
      <c r="X66" s="111">
        <v>45.1</v>
      </c>
      <c r="Y66" s="112">
        <v>44.5</v>
      </c>
      <c r="Z66" s="113">
        <v>47.3</v>
      </c>
    </row>
    <row r="67" spans="1:26" x14ac:dyDescent="0.2">
      <c r="B67" t="s">
        <v>113</v>
      </c>
      <c r="C67" s="51"/>
      <c r="D67" s="52"/>
      <c r="E67" s="53"/>
      <c r="F67" s="110">
        <v>26</v>
      </c>
      <c r="G67" s="110">
        <v>20</v>
      </c>
      <c r="H67" s="110">
        <v>22</v>
      </c>
      <c r="I67" s="51">
        <v>900</v>
      </c>
      <c r="J67" s="52">
        <v>1154</v>
      </c>
      <c r="K67" s="53">
        <v>2054</v>
      </c>
      <c r="L67" s="51"/>
      <c r="M67" s="52"/>
      <c r="N67" s="53"/>
      <c r="O67" s="110">
        <v>27</v>
      </c>
      <c r="P67" s="110">
        <v>21</v>
      </c>
      <c r="Q67" s="110">
        <v>24</v>
      </c>
      <c r="R67" s="51">
        <v>900</v>
      </c>
      <c r="S67" s="52">
        <v>1154</v>
      </c>
      <c r="T67" s="53">
        <v>2054</v>
      </c>
      <c r="U67" s="54">
        <v>27</v>
      </c>
      <c r="V67" s="55">
        <v>26.4</v>
      </c>
      <c r="W67" s="56">
        <v>26.6</v>
      </c>
      <c r="X67" s="111">
        <v>50.8</v>
      </c>
      <c r="Y67" s="112">
        <v>43.9</v>
      </c>
      <c r="Z67" s="113">
        <v>47.8</v>
      </c>
    </row>
    <row r="68" spans="1:26" x14ac:dyDescent="0.2">
      <c r="B68" t="s">
        <v>114</v>
      </c>
      <c r="C68" s="51"/>
      <c r="D68" s="52"/>
      <c r="E68" s="53"/>
      <c r="F68" s="110">
        <v>8</v>
      </c>
      <c r="G68" s="110">
        <v>6</v>
      </c>
      <c r="H68" s="110">
        <v>6</v>
      </c>
      <c r="I68" s="51">
        <v>803</v>
      </c>
      <c r="J68" s="52">
        <v>4367</v>
      </c>
      <c r="K68" s="53">
        <v>5170</v>
      </c>
      <c r="L68" s="51"/>
      <c r="M68" s="52"/>
      <c r="N68" s="53"/>
      <c r="O68" s="110">
        <v>9</v>
      </c>
      <c r="P68" s="110">
        <v>7</v>
      </c>
      <c r="Q68" s="110">
        <v>7</v>
      </c>
      <c r="R68" s="51">
        <v>803</v>
      </c>
      <c r="S68" s="52">
        <v>4367</v>
      </c>
      <c r="T68" s="53">
        <v>5170</v>
      </c>
      <c r="U68" s="54">
        <v>21.5</v>
      </c>
      <c r="V68" s="55">
        <v>21.4</v>
      </c>
      <c r="W68" s="56">
        <v>21.4</v>
      </c>
      <c r="X68" s="111">
        <v>68.8</v>
      </c>
      <c r="Y68" s="112">
        <v>58.1</v>
      </c>
      <c r="Z68" s="113">
        <v>64.2</v>
      </c>
    </row>
    <row r="69" spans="1:26" x14ac:dyDescent="0.2">
      <c r="B69" t="s">
        <v>115</v>
      </c>
      <c r="C69" s="51"/>
      <c r="D69" s="52"/>
      <c r="E69" s="53"/>
      <c r="F69" s="110">
        <v>32</v>
      </c>
      <c r="G69" s="110">
        <v>22</v>
      </c>
      <c r="H69" s="110">
        <v>26</v>
      </c>
      <c r="I69" s="51">
        <v>679</v>
      </c>
      <c r="J69" s="52">
        <v>1248</v>
      </c>
      <c r="K69" s="53">
        <v>1927</v>
      </c>
      <c r="L69" s="51"/>
      <c r="M69" s="52"/>
      <c r="N69" s="53"/>
      <c r="O69" s="110">
        <v>33</v>
      </c>
      <c r="P69" s="110">
        <v>25</v>
      </c>
      <c r="Q69" s="110">
        <v>27</v>
      </c>
      <c r="R69" s="51">
        <v>679</v>
      </c>
      <c r="S69" s="52">
        <v>1248</v>
      </c>
      <c r="T69" s="53">
        <v>1927</v>
      </c>
      <c r="U69" s="54">
        <v>27.5</v>
      </c>
      <c r="V69" s="55">
        <v>26.1</v>
      </c>
      <c r="W69" s="56">
        <v>26.6</v>
      </c>
      <c r="X69" s="111">
        <v>44.8</v>
      </c>
      <c r="Y69" s="112">
        <v>40.6</v>
      </c>
      <c r="Z69" s="113">
        <v>44</v>
      </c>
    </row>
    <row r="70" spans="1:26" x14ac:dyDescent="0.2">
      <c r="B70" t="s">
        <v>164</v>
      </c>
      <c r="C70" s="51"/>
      <c r="D70" s="52"/>
      <c r="E70" s="53"/>
      <c r="F70" s="110">
        <v>24</v>
      </c>
      <c r="G70" s="110">
        <v>18</v>
      </c>
      <c r="H70" s="110">
        <v>20</v>
      </c>
      <c r="I70" s="51">
        <v>464</v>
      </c>
      <c r="J70" s="52">
        <v>1105</v>
      </c>
      <c r="K70" s="53">
        <v>1569</v>
      </c>
      <c r="L70" s="51"/>
      <c r="M70" s="52"/>
      <c r="N70" s="53"/>
      <c r="O70" s="110">
        <v>26</v>
      </c>
      <c r="P70" s="110">
        <v>19</v>
      </c>
      <c r="Q70" s="110">
        <v>21</v>
      </c>
      <c r="R70" s="51">
        <v>464</v>
      </c>
      <c r="S70" s="52">
        <v>1105</v>
      </c>
      <c r="T70" s="53">
        <v>1569</v>
      </c>
      <c r="U70" s="54">
        <v>27.3</v>
      </c>
      <c r="V70" s="55">
        <v>26.2</v>
      </c>
      <c r="W70" s="56">
        <v>26.5</v>
      </c>
      <c r="X70" s="111">
        <v>51.6</v>
      </c>
      <c r="Y70" s="112">
        <v>45.6</v>
      </c>
      <c r="Z70" s="113">
        <v>50.1</v>
      </c>
    </row>
    <row r="71" spans="1:26" x14ac:dyDescent="0.2">
      <c r="B71" t="s">
        <v>116</v>
      </c>
      <c r="C71" s="51"/>
      <c r="D71" s="52"/>
      <c r="E71" s="53"/>
      <c r="F71" s="110">
        <v>75</v>
      </c>
      <c r="G71" s="110">
        <v>61</v>
      </c>
      <c r="H71" s="110">
        <v>68</v>
      </c>
      <c r="I71" s="51">
        <v>303634</v>
      </c>
      <c r="J71" s="52">
        <v>297517</v>
      </c>
      <c r="K71" s="53">
        <v>601151</v>
      </c>
      <c r="L71" s="51"/>
      <c r="M71" s="52"/>
      <c r="N71" s="53"/>
      <c r="O71" s="110">
        <v>77</v>
      </c>
      <c r="P71" s="110">
        <v>64</v>
      </c>
      <c r="Q71" s="110">
        <v>70</v>
      </c>
      <c r="R71" s="51">
        <v>303634</v>
      </c>
      <c r="S71" s="52">
        <v>297517</v>
      </c>
      <c r="T71" s="53">
        <v>601151</v>
      </c>
      <c r="U71" s="54">
        <v>36.1</v>
      </c>
      <c r="V71" s="55">
        <v>34.1</v>
      </c>
      <c r="W71" s="56">
        <v>35.1</v>
      </c>
      <c r="X71" s="111">
        <v>0.9</v>
      </c>
      <c r="Y71" s="112">
        <v>1.2</v>
      </c>
      <c r="Z71" s="113">
        <v>1.1000000000000001</v>
      </c>
    </row>
    <row r="72" spans="1:26" x14ac:dyDescent="0.2">
      <c r="B72" t="s">
        <v>117</v>
      </c>
      <c r="C72" s="51"/>
      <c r="D72" s="52"/>
      <c r="E72" s="53"/>
      <c r="F72" s="110" t="s">
        <v>19</v>
      </c>
      <c r="G72" s="117" t="s">
        <v>19</v>
      </c>
      <c r="H72" s="110" t="s">
        <v>19</v>
      </c>
      <c r="I72" s="51">
        <v>0</v>
      </c>
      <c r="J72" s="52">
        <v>0</v>
      </c>
      <c r="K72" s="53">
        <v>0</v>
      </c>
      <c r="L72" s="51"/>
      <c r="M72" s="52"/>
      <c r="N72" s="53"/>
      <c r="O72" s="110" t="s">
        <v>19</v>
      </c>
      <c r="P72" s="110" t="s">
        <v>19</v>
      </c>
      <c r="Q72" s="110" t="s">
        <v>19</v>
      </c>
      <c r="R72" s="51">
        <v>0</v>
      </c>
      <c r="S72" s="52">
        <v>0</v>
      </c>
      <c r="T72" s="53">
        <v>0</v>
      </c>
      <c r="U72" s="54">
        <v>0</v>
      </c>
      <c r="V72" s="55">
        <v>0</v>
      </c>
      <c r="W72" s="56">
        <v>0</v>
      </c>
      <c r="X72" s="111" t="s">
        <v>19</v>
      </c>
      <c r="Y72" s="112" t="s">
        <v>19</v>
      </c>
      <c r="Z72" s="113" t="s">
        <v>19</v>
      </c>
    </row>
    <row r="73" spans="1:26" x14ac:dyDescent="0.2">
      <c r="B73" t="s">
        <v>40</v>
      </c>
      <c r="C73" s="51"/>
      <c r="D73" s="52"/>
      <c r="E73" s="53"/>
      <c r="F73" s="110">
        <v>73</v>
      </c>
      <c r="G73" s="110">
        <v>56</v>
      </c>
      <c r="H73" s="110">
        <v>64</v>
      </c>
      <c r="I73" s="51">
        <v>319211</v>
      </c>
      <c r="J73" s="52">
        <v>335637</v>
      </c>
      <c r="K73" s="53">
        <v>654848</v>
      </c>
      <c r="L73" s="51"/>
      <c r="M73" s="52"/>
      <c r="N73" s="53"/>
      <c r="O73" s="110">
        <v>74</v>
      </c>
      <c r="P73" s="110">
        <v>59</v>
      </c>
      <c r="Q73" s="110">
        <v>66</v>
      </c>
      <c r="R73" s="51">
        <v>319211</v>
      </c>
      <c r="S73" s="52">
        <v>335637</v>
      </c>
      <c r="T73" s="53">
        <v>654848</v>
      </c>
      <c r="U73" s="54">
        <v>35.700000000000003</v>
      </c>
      <c r="V73" s="55">
        <v>33.1</v>
      </c>
      <c r="W73" s="56">
        <v>34.299999999999997</v>
      </c>
      <c r="X73" s="111">
        <v>3.4</v>
      </c>
      <c r="Y73" s="112">
        <v>6.4</v>
      </c>
      <c r="Z73" s="113">
        <v>5.2</v>
      </c>
    </row>
    <row r="74" spans="1:26" x14ac:dyDescent="0.2">
      <c r="A74" t="s">
        <v>165</v>
      </c>
      <c r="B74" t="s">
        <v>125</v>
      </c>
      <c r="C74" s="51"/>
      <c r="D74" s="52"/>
      <c r="E74" s="53"/>
      <c r="F74" s="110">
        <v>24</v>
      </c>
      <c r="G74" s="110">
        <v>16</v>
      </c>
      <c r="H74" s="110">
        <v>19</v>
      </c>
      <c r="I74" s="51">
        <v>15577</v>
      </c>
      <c r="J74" s="52">
        <v>38120</v>
      </c>
      <c r="K74" s="53">
        <v>53697</v>
      </c>
      <c r="L74" s="51"/>
      <c r="M74" s="52"/>
      <c r="N74" s="53"/>
      <c r="O74" s="110">
        <v>26</v>
      </c>
      <c r="P74" s="110">
        <v>18</v>
      </c>
      <c r="Q74" s="110">
        <v>20</v>
      </c>
      <c r="R74" s="51">
        <v>15577</v>
      </c>
      <c r="S74" s="52">
        <v>38120</v>
      </c>
      <c r="T74" s="53">
        <v>53697</v>
      </c>
      <c r="U74" s="54">
        <v>26.4</v>
      </c>
      <c r="V74" s="55">
        <v>25</v>
      </c>
      <c r="W74" s="56">
        <v>25.4</v>
      </c>
      <c r="X74" s="111">
        <v>52</v>
      </c>
      <c r="Y74" s="112">
        <v>47.3</v>
      </c>
      <c r="Z74" s="113">
        <v>51.4</v>
      </c>
    </row>
    <row r="75" spans="1:26" x14ac:dyDescent="0.2">
      <c r="C75" s="44"/>
      <c r="D75" s="44"/>
      <c r="E75" s="44"/>
      <c r="F75" s="44"/>
      <c r="G75" s="44"/>
      <c r="H75" s="44"/>
      <c r="I75" s="44"/>
      <c r="J75" s="44"/>
      <c r="K75" s="44"/>
      <c r="L75" s="44"/>
      <c r="M75" s="44"/>
      <c r="N75" s="44"/>
      <c r="O75" s="44"/>
      <c r="P75" s="44"/>
      <c r="Q75" s="44"/>
      <c r="R75" s="44"/>
      <c r="S75" s="44"/>
      <c r="T75" s="44"/>
      <c r="U75" s="119"/>
      <c r="V75" s="119"/>
      <c r="W75" s="119"/>
      <c r="X75" s="120"/>
      <c r="Y75" s="120"/>
      <c r="Z75" s="1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V267"/>
  <sheetViews>
    <sheetView topLeftCell="S1" workbookViewId="0">
      <selection activeCell="H13" sqref="H13"/>
    </sheetView>
  </sheetViews>
  <sheetFormatPr defaultRowHeight="12.75" x14ac:dyDescent="0.2"/>
  <cols>
    <col min="2" max="2" width="44" customWidth="1"/>
    <col min="21" max="21" width="9.140625" customWidth="1"/>
    <col min="24" max="24" width="9.42578125" bestFit="1" customWidth="1"/>
    <col min="25" max="25" width="11.5703125" bestFit="1" customWidth="1"/>
    <col min="26" max="26" width="9.42578125" bestFit="1" customWidth="1"/>
  </cols>
  <sheetData>
    <row r="1" spans="1:26" ht="15.75" x14ac:dyDescent="0.25">
      <c r="A1" s="45" t="s">
        <v>20</v>
      </c>
    </row>
    <row r="2" spans="1:26" ht="15" x14ac:dyDescent="0.25">
      <c r="A2" s="109"/>
      <c r="B2" s="50">
        <v>1</v>
      </c>
      <c r="C2" s="50">
        <v>2</v>
      </c>
      <c r="D2" s="50">
        <v>3</v>
      </c>
      <c r="E2" s="50">
        <v>4</v>
      </c>
      <c r="F2" s="50">
        <v>5</v>
      </c>
      <c r="G2" s="50">
        <v>6</v>
      </c>
      <c r="H2" s="50">
        <v>7</v>
      </c>
      <c r="I2" s="50">
        <v>8</v>
      </c>
      <c r="J2" s="50">
        <v>9</v>
      </c>
      <c r="K2" s="50">
        <v>10</v>
      </c>
      <c r="L2" s="50">
        <v>11</v>
      </c>
      <c r="M2" s="50">
        <v>12</v>
      </c>
      <c r="N2" s="50">
        <v>13</v>
      </c>
      <c r="O2" s="50">
        <v>14</v>
      </c>
      <c r="P2" s="50">
        <v>15</v>
      </c>
      <c r="Q2" s="50">
        <v>16</v>
      </c>
      <c r="R2" s="50">
        <v>17</v>
      </c>
      <c r="S2" s="50">
        <v>18</v>
      </c>
      <c r="T2" s="50">
        <v>19</v>
      </c>
      <c r="U2" s="50">
        <v>20</v>
      </c>
      <c r="V2" s="50">
        <v>21</v>
      </c>
      <c r="W2" s="50">
        <v>22</v>
      </c>
      <c r="X2" s="50">
        <v>23</v>
      </c>
      <c r="Y2" s="50">
        <v>24</v>
      </c>
      <c r="Z2" s="50">
        <v>25</v>
      </c>
    </row>
    <row r="3" spans="1:26" x14ac:dyDescent="0.2">
      <c r="A3" s="44" t="s">
        <v>11</v>
      </c>
      <c r="B3" t="s">
        <v>11</v>
      </c>
      <c r="C3" t="s">
        <v>87</v>
      </c>
      <c r="L3" t="s">
        <v>88</v>
      </c>
      <c r="U3" t="s">
        <v>89</v>
      </c>
      <c r="X3" t="s">
        <v>90</v>
      </c>
    </row>
    <row r="4" spans="1:26" x14ac:dyDescent="0.2">
      <c r="C4">
        <v>0</v>
      </c>
      <c r="F4">
        <v>1</v>
      </c>
      <c r="I4" t="s">
        <v>49</v>
      </c>
      <c r="L4">
        <v>0</v>
      </c>
      <c r="O4">
        <v>1</v>
      </c>
      <c r="R4" t="s">
        <v>49</v>
      </c>
      <c r="U4" t="s">
        <v>91</v>
      </c>
    </row>
    <row r="5" spans="1:26" x14ac:dyDescent="0.2">
      <c r="C5" t="s">
        <v>91</v>
      </c>
      <c r="F5" t="s">
        <v>91</v>
      </c>
      <c r="I5" t="s">
        <v>91</v>
      </c>
      <c r="L5" t="s">
        <v>91</v>
      </c>
      <c r="O5" t="s">
        <v>91</v>
      </c>
      <c r="R5" t="s">
        <v>91</v>
      </c>
      <c r="U5" s="51" t="s">
        <v>58</v>
      </c>
      <c r="V5" s="52" t="s">
        <v>12</v>
      </c>
      <c r="W5" s="53" t="s">
        <v>49</v>
      </c>
      <c r="X5" s="44"/>
      <c r="Y5" s="44"/>
      <c r="Z5" s="44"/>
    </row>
    <row r="6" spans="1:26" x14ac:dyDescent="0.2">
      <c r="C6" s="51" t="s">
        <v>58</v>
      </c>
      <c r="D6" s="52" t="s">
        <v>12</v>
      </c>
      <c r="E6" s="53" t="s">
        <v>49</v>
      </c>
      <c r="F6" s="51" t="s">
        <v>58</v>
      </c>
      <c r="G6" s="52" t="s">
        <v>12</v>
      </c>
      <c r="H6" s="53" t="s">
        <v>49</v>
      </c>
      <c r="I6" s="51" t="s">
        <v>58</v>
      </c>
      <c r="J6" s="52" t="s">
        <v>12</v>
      </c>
      <c r="K6" s="53" t="s">
        <v>49</v>
      </c>
      <c r="L6" s="51" t="s">
        <v>58</v>
      </c>
      <c r="M6" s="52" t="s">
        <v>12</v>
      </c>
      <c r="N6" s="53" t="s">
        <v>49</v>
      </c>
      <c r="O6" s="51" t="s">
        <v>58</v>
      </c>
      <c r="P6" s="52" t="s">
        <v>12</v>
      </c>
      <c r="Q6" s="53" t="s">
        <v>49</v>
      </c>
      <c r="R6" s="51" t="s">
        <v>58</v>
      </c>
      <c r="S6" s="52" t="s">
        <v>12</v>
      </c>
      <c r="T6" s="53" t="s">
        <v>49</v>
      </c>
      <c r="U6" s="51" t="s">
        <v>92</v>
      </c>
      <c r="V6" s="52" t="s">
        <v>92</v>
      </c>
      <c r="W6" s="53" t="s">
        <v>92</v>
      </c>
      <c r="X6" s="51" t="s">
        <v>58</v>
      </c>
      <c r="Y6" s="52" t="s">
        <v>12</v>
      </c>
      <c r="Z6" s="53" t="s">
        <v>49</v>
      </c>
    </row>
    <row r="7" spans="1:26" x14ac:dyDescent="0.2">
      <c r="C7" s="51" t="s">
        <v>13</v>
      </c>
      <c r="D7" s="52" t="s">
        <v>13</v>
      </c>
      <c r="E7" s="53" t="s">
        <v>13</v>
      </c>
      <c r="F7" s="51" t="s">
        <v>13</v>
      </c>
      <c r="G7" s="52" t="s">
        <v>13</v>
      </c>
      <c r="H7" s="53" t="s">
        <v>13</v>
      </c>
      <c r="I7" s="51" t="s">
        <v>13</v>
      </c>
      <c r="J7" s="52" t="s">
        <v>13</v>
      </c>
      <c r="K7" s="53" t="s">
        <v>13</v>
      </c>
      <c r="L7" s="51" t="s">
        <v>13</v>
      </c>
      <c r="M7" s="52" t="s">
        <v>13</v>
      </c>
      <c r="N7" s="53" t="s">
        <v>13</v>
      </c>
      <c r="O7" s="51" t="s">
        <v>13</v>
      </c>
      <c r="P7" s="52" t="s">
        <v>13</v>
      </c>
      <c r="Q7" s="53" t="s">
        <v>13</v>
      </c>
      <c r="R7" s="51" t="s">
        <v>13</v>
      </c>
      <c r="S7" s="52" t="s">
        <v>13</v>
      </c>
      <c r="T7" s="53" t="s">
        <v>13</v>
      </c>
      <c r="U7" s="51" t="s">
        <v>13</v>
      </c>
      <c r="V7" s="52" t="s">
        <v>13</v>
      </c>
      <c r="W7" s="53" t="s">
        <v>13</v>
      </c>
      <c r="X7" s="51" t="s">
        <v>13</v>
      </c>
      <c r="Y7" s="52" t="s">
        <v>13</v>
      </c>
      <c r="Z7" s="53" t="s">
        <v>13</v>
      </c>
    </row>
    <row r="8" spans="1:26" x14ac:dyDescent="0.2">
      <c r="A8" t="s">
        <v>14</v>
      </c>
      <c r="B8" t="s">
        <v>33</v>
      </c>
      <c r="C8" s="51"/>
      <c r="D8" s="52"/>
      <c r="E8" s="53"/>
      <c r="F8" s="110">
        <v>72</v>
      </c>
      <c r="G8" s="110">
        <v>57</v>
      </c>
      <c r="H8" s="110">
        <v>65</v>
      </c>
      <c r="I8" s="51">
        <v>30330</v>
      </c>
      <c r="J8" s="52">
        <v>31669</v>
      </c>
      <c r="K8" s="53">
        <v>61999</v>
      </c>
      <c r="L8" s="51"/>
      <c r="M8" s="52"/>
      <c r="N8" s="53"/>
      <c r="O8" s="110">
        <v>75</v>
      </c>
      <c r="P8" s="110">
        <v>61</v>
      </c>
      <c r="Q8" s="110">
        <v>68</v>
      </c>
      <c r="R8" s="51">
        <v>30330</v>
      </c>
      <c r="S8" s="52">
        <v>31669</v>
      </c>
      <c r="T8" s="53">
        <v>61999</v>
      </c>
      <c r="U8" s="54">
        <v>34.799999999999997</v>
      </c>
      <c r="V8" s="55">
        <v>32.200000000000003</v>
      </c>
      <c r="W8" s="56">
        <v>33.5</v>
      </c>
      <c r="X8" s="111">
        <v>-1.7</v>
      </c>
      <c r="Y8" s="112">
        <v>-1.1000000000000001</v>
      </c>
      <c r="Z8" s="113">
        <v>-1.4</v>
      </c>
    </row>
    <row r="9" spans="1:26" x14ac:dyDescent="0.2">
      <c r="B9" t="s">
        <v>37</v>
      </c>
      <c r="C9" s="51"/>
      <c r="D9" s="52"/>
      <c r="E9" s="53"/>
      <c r="F9" s="110">
        <v>75</v>
      </c>
      <c r="G9" s="110">
        <v>58</v>
      </c>
      <c r="H9" s="110">
        <v>66</v>
      </c>
      <c r="I9" s="51">
        <v>15218</v>
      </c>
      <c r="J9" s="52">
        <v>15458</v>
      </c>
      <c r="K9" s="53">
        <v>30676</v>
      </c>
      <c r="L9" s="51"/>
      <c r="M9" s="52"/>
      <c r="N9" s="53"/>
      <c r="O9" s="110">
        <v>76</v>
      </c>
      <c r="P9" s="110">
        <v>61</v>
      </c>
      <c r="Q9" s="110">
        <v>68</v>
      </c>
      <c r="R9" s="51">
        <v>15218</v>
      </c>
      <c r="S9" s="52">
        <v>15458</v>
      </c>
      <c r="T9" s="53">
        <v>30676</v>
      </c>
      <c r="U9" s="54">
        <v>35.1</v>
      </c>
      <c r="V9" s="55">
        <v>32.200000000000003</v>
      </c>
      <c r="W9" s="56">
        <v>33.6</v>
      </c>
      <c r="X9" s="111">
        <v>-0.6</v>
      </c>
      <c r="Y9" s="112">
        <v>-1.4</v>
      </c>
      <c r="Z9" s="113">
        <v>-0.9</v>
      </c>
    </row>
    <row r="10" spans="1:26" x14ac:dyDescent="0.2">
      <c r="B10" t="s">
        <v>38</v>
      </c>
      <c r="C10" s="51"/>
      <c r="D10" s="52"/>
      <c r="E10" s="53"/>
      <c r="F10" s="110">
        <v>75</v>
      </c>
      <c r="G10" s="110">
        <v>58</v>
      </c>
      <c r="H10" s="110">
        <v>66</v>
      </c>
      <c r="I10" s="51">
        <v>1388</v>
      </c>
      <c r="J10" s="52">
        <v>1540</v>
      </c>
      <c r="K10" s="53">
        <v>2928</v>
      </c>
      <c r="L10" s="51"/>
      <c r="M10" s="52"/>
      <c r="N10" s="53"/>
      <c r="O10" s="110">
        <v>77</v>
      </c>
      <c r="P10" s="110">
        <v>63</v>
      </c>
      <c r="Q10" s="110">
        <v>69</v>
      </c>
      <c r="R10" s="51">
        <v>1388</v>
      </c>
      <c r="S10" s="52">
        <v>1540</v>
      </c>
      <c r="T10" s="53">
        <v>2928</v>
      </c>
      <c r="U10" s="54">
        <v>35.700000000000003</v>
      </c>
      <c r="V10" s="55">
        <v>33</v>
      </c>
      <c r="W10" s="56">
        <v>34.299999999999997</v>
      </c>
      <c r="X10" s="111">
        <v>0.1</v>
      </c>
      <c r="Y10" s="112">
        <v>0.6</v>
      </c>
      <c r="Z10" s="113">
        <v>0.2</v>
      </c>
    </row>
    <row r="11" spans="1:26" x14ac:dyDescent="0.2">
      <c r="B11" t="s">
        <v>32</v>
      </c>
      <c r="C11" s="51"/>
      <c r="D11" s="52"/>
      <c r="E11" s="53"/>
      <c r="F11" s="110">
        <v>77</v>
      </c>
      <c r="G11" s="110">
        <v>61</v>
      </c>
      <c r="H11" s="110">
        <v>69</v>
      </c>
      <c r="I11" s="51">
        <v>18629</v>
      </c>
      <c r="J11" s="52">
        <v>19233</v>
      </c>
      <c r="K11" s="53">
        <v>37862</v>
      </c>
      <c r="L11" s="51"/>
      <c r="M11" s="52"/>
      <c r="N11" s="53"/>
      <c r="O11" s="110">
        <v>78</v>
      </c>
      <c r="P11" s="110">
        <v>64</v>
      </c>
      <c r="Q11" s="110">
        <v>71</v>
      </c>
      <c r="R11" s="51">
        <v>18629</v>
      </c>
      <c r="S11" s="52">
        <v>19233</v>
      </c>
      <c r="T11" s="53">
        <v>37862</v>
      </c>
      <c r="U11" s="54">
        <v>36.1</v>
      </c>
      <c r="V11" s="55">
        <v>33.5</v>
      </c>
      <c r="W11" s="56">
        <v>34.799999999999997</v>
      </c>
      <c r="X11" s="111">
        <v>1.4</v>
      </c>
      <c r="Y11" s="112">
        <v>1.7</v>
      </c>
      <c r="Z11" s="113">
        <v>1.6</v>
      </c>
    </row>
    <row r="12" spans="1:26" x14ac:dyDescent="0.2">
      <c r="B12" t="s">
        <v>15</v>
      </c>
      <c r="C12" s="51"/>
      <c r="D12" s="52"/>
      <c r="E12" s="53"/>
      <c r="F12" s="110">
        <v>67</v>
      </c>
      <c r="G12" s="110">
        <v>53</v>
      </c>
      <c r="H12" s="110">
        <v>60</v>
      </c>
      <c r="I12" s="51">
        <v>32470</v>
      </c>
      <c r="J12" s="52">
        <v>34085</v>
      </c>
      <c r="K12" s="53">
        <v>66555</v>
      </c>
      <c r="L12" s="51"/>
      <c r="M12" s="52"/>
      <c r="N12" s="53"/>
      <c r="O12" s="110">
        <v>69</v>
      </c>
      <c r="P12" s="110">
        <v>56</v>
      </c>
      <c r="Q12" s="110">
        <v>62</v>
      </c>
      <c r="R12" s="51">
        <v>32470</v>
      </c>
      <c r="S12" s="52">
        <v>34085</v>
      </c>
      <c r="T12" s="53">
        <v>66555</v>
      </c>
      <c r="U12" s="54">
        <v>34.6</v>
      </c>
      <c r="V12" s="55">
        <v>32.200000000000003</v>
      </c>
      <c r="W12" s="56">
        <v>33.4</v>
      </c>
      <c r="X12" s="111">
        <v>-7.7</v>
      </c>
      <c r="Y12" s="112">
        <v>-6.5</v>
      </c>
      <c r="Z12" s="113">
        <v>-7.1</v>
      </c>
    </row>
    <row r="13" spans="1:26" x14ac:dyDescent="0.2">
      <c r="B13" t="s">
        <v>30</v>
      </c>
      <c r="C13" s="51"/>
      <c r="D13" s="52"/>
      <c r="E13" s="53"/>
      <c r="F13" s="110">
        <v>77</v>
      </c>
      <c r="G13" s="110">
        <v>61</v>
      </c>
      <c r="H13" s="110">
        <v>69</v>
      </c>
      <c r="I13" s="51">
        <v>228070</v>
      </c>
      <c r="J13" s="52">
        <v>240962</v>
      </c>
      <c r="K13" s="53">
        <v>469032</v>
      </c>
      <c r="L13" s="51"/>
      <c r="M13" s="52"/>
      <c r="N13" s="53"/>
      <c r="O13" s="110">
        <v>78</v>
      </c>
      <c r="P13" s="110">
        <v>63</v>
      </c>
      <c r="Q13" s="110">
        <v>70</v>
      </c>
      <c r="R13" s="51">
        <v>228070</v>
      </c>
      <c r="S13" s="52">
        <v>240962</v>
      </c>
      <c r="T13" s="53">
        <v>469032</v>
      </c>
      <c r="U13" s="54">
        <v>36</v>
      </c>
      <c r="V13" s="55">
        <v>33.6</v>
      </c>
      <c r="W13" s="56">
        <v>34.799999999999997</v>
      </c>
      <c r="X13" s="111">
        <v>1.2</v>
      </c>
      <c r="Y13" s="112">
        <v>1</v>
      </c>
      <c r="Z13" s="113">
        <v>1.1000000000000001</v>
      </c>
    </row>
    <row r="14" spans="1:26" x14ac:dyDescent="0.2">
      <c r="B14" t="s">
        <v>49</v>
      </c>
      <c r="C14" s="51"/>
      <c r="D14" s="52"/>
      <c r="E14" s="53"/>
      <c r="F14" s="110">
        <v>75</v>
      </c>
      <c r="G14" s="110">
        <v>60</v>
      </c>
      <c r="H14" s="110">
        <v>67</v>
      </c>
      <c r="I14" s="51">
        <v>326105</v>
      </c>
      <c r="J14" s="52">
        <v>342947</v>
      </c>
      <c r="K14" s="53">
        <v>669052</v>
      </c>
      <c r="L14" s="51"/>
      <c r="M14" s="52"/>
      <c r="N14" s="53"/>
      <c r="O14" s="110">
        <v>77</v>
      </c>
      <c r="P14" s="110">
        <v>62</v>
      </c>
      <c r="Q14" s="110">
        <v>69</v>
      </c>
      <c r="R14" s="51">
        <v>326105</v>
      </c>
      <c r="S14" s="52">
        <v>342947</v>
      </c>
      <c r="T14" s="53">
        <v>669052</v>
      </c>
      <c r="U14" s="54">
        <v>35.700000000000003</v>
      </c>
      <c r="V14" s="55">
        <v>33.200000000000003</v>
      </c>
      <c r="W14" s="56">
        <v>34.5</v>
      </c>
      <c r="X14" s="111"/>
      <c r="Y14" s="112"/>
      <c r="Z14" s="113"/>
    </row>
    <row r="15" spans="1:26" x14ac:dyDescent="0.2">
      <c r="A15" t="s">
        <v>93</v>
      </c>
      <c r="B15" t="s">
        <v>94</v>
      </c>
      <c r="C15" s="51"/>
      <c r="D15" s="52"/>
      <c r="E15" s="53"/>
      <c r="F15" s="110">
        <v>75</v>
      </c>
      <c r="G15" s="110">
        <v>58</v>
      </c>
      <c r="H15" s="110">
        <v>67</v>
      </c>
      <c r="I15" s="51">
        <v>10331</v>
      </c>
      <c r="J15" s="52">
        <v>10506</v>
      </c>
      <c r="K15" s="53">
        <v>20837</v>
      </c>
      <c r="L15" s="51"/>
      <c r="M15" s="52"/>
      <c r="N15" s="53"/>
      <c r="O15" s="110">
        <v>77</v>
      </c>
      <c r="P15" s="110">
        <v>62</v>
      </c>
      <c r="Q15" s="110">
        <v>69</v>
      </c>
      <c r="R15" s="51">
        <v>10331</v>
      </c>
      <c r="S15" s="52">
        <v>10506</v>
      </c>
      <c r="T15" s="53">
        <v>20837</v>
      </c>
      <c r="U15" s="54">
        <v>35.1</v>
      </c>
      <c r="V15" s="55">
        <v>32.200000000000003</v>
      </c>
      <c r="W15" s="56">
        <v>33.6</v>
      </c>
      <c r="X15" s="111">
        <v>0</v>
      </c>
      <c r="Y15" s="112">
        <v>-0.5</v>
      </c>
      <c r="Z15" s="113">
        <v>-0.1</v>
      </c>
    </row>
    <row r="16" spans="1:26" x14ac:dyDescent="0.2">
      <c r="B16" t="s">
        <v>5</v>
      </c>
      <c r="C16" s="51"/>
      <c r="D16" s="52"/>
      <c r="E16" s="53"/>
      <c r="F16" s="110">
        <v>73</v>
      </c>
      <c r="G16" s="110">
        <v>58</v>
      </c>
      <c r="H16" s="110">
        <v>65</v>
      </c>
      <c r="I16" s="51">
        <v>5256</v>
      </c>
      <c r="J16" s="52">
        <v>5511</v>
      </c>
      <c r="K16" s="53">
        <v>10767</v>
      </c>
      <c r="L16" s="51"/>
      <c r="M16" s="52"/>
      <c r="N16" s="53"/>
      <c r="O16" s="110">
        <v>75</v>
      </c>
      <c r="P16" s="110">
        <v>62</v>
      </c>
      <c r="Q16" s="110">
        <v>69</v>
      </c>
      <c r="R16" s="51">
        <v>5256</v>
      </c>
      <c r="S16" s="52">
        <v>5511</v>
      </c>
      <c r="T16" s="53">
        <v>10767</v>
      </c>
      <c r="U16" s="54">
        <v>34.799999999999997</v>
      </c>
      <c r="V16" s="55">
        <v>32.4</v>
      </c>
      <c r="W16" s="56">
        <v>33.6</v>
      </c>
      <c r="X16" s="111">
        <v>-1.5</v>
      </c>
      <c r="Y16" s="112">
        <v>-0.1</v>
      </c>
      <c r="Z16" s="113">
        <v>-0.8</v>
      </c>
    </row>
    <row r="17" spans="2:26" x14ac:dyDescent="0.2">
      <c r="B17" t="s">
        <v>6</v>
      </c>
      <c r="C17" s="51"/>
      <c r="D17" s="52"/>
      <c r="E17" s="53"/>
      <c r="F17" s="110">
        <v>73</v>
      </c>
      <c r="G17" s="110">
        <v>56</v>
      </c>
      <c r="H17" s="110">
        <v>65</v>
      </c>
      <c r="I17" s="51">
        <v>2122</v>
      </c>
      <c r="J17" s="52">
        <v>2185</v>
      </c>
      <c r="K17" s="53">
        <v>4307</v>
      </c>
      <c r="L17" s="51"/>
      <c r="M17" s="52"/>
      <c r="N17" s="53"/>
      <c r="O17" s="110">
        <v>75</v>
      </c>
      <c r="P17" s="110">
        <v>59</v>
      </c>
      <c r="Q17" s="110">
        <v>67</v>
      </c>
      <c r="R17" s="51">
        <v>2122</v>
      </c>
      <c r="S17" s="52">
        <v>2185</v>
      </c>
      <c r="T17" s="53">
        <v>4307</v>
      </c>
      <c r="U17" s="54">
        <v>34.799999999999997</v>
      </c>
      <c r="V17" s="55">
        <v>32.1</v>
      </c>
      <c r="W17" s="56">
        <v>33.4</v>
      </c>
      <c r="X17" s="111">
        <v>-2</v>
      </c>
      <c r="Y17" s="112">
        <v>-3.1</v>
      </c>
      <c r="Z17" s="113">
        <v>-2.5</v>
      </c>
    </row>
    <row r="18" spans="2:26" x14ac:dyDescent="0.2">
      <c r="B18" t="s">
        <v>39</v>
      </c>
      <c r="C18" s="51"/>
      <c r="D18" s="52"/>
      <c r="E18" s="53"/>
      <c r="F18" s="110">
        <v>66</v>
      </c>
      <c r="G18" s="110">
        <v>52</v>
      </c>
      <c r="H18" s="110">
        <v>58</v>
      </c>
      <c r="I18" s="51">
        <v>4939</v>
      </c>
      <c r="J18" s="52">
        <v>5471</v>
      </c>
      <c r="K18" s="53">
        <v>10410</v>
      </c>
      <c r="L18" s="51"/>
      <c r="M18" s="52"/>
      <c r="N18" s="53"/>
      <c r="O18" s="110">
        <v>68</v>
      </c>
      <c r="P18" s="110">
        <v>55</v>
      </c>
      <c r="Q18" s="110">
        <v>61</v>
      </c>
      <c r="R18" s="51">
        <v>4939</v>
      </c>
      <c r="S18" s="52">
        <v>5471</v>
      </c>
      <c r="T18" s="53">
        <v>10410</v>
      </c>
      <c r="U18" s="54">
        <v>33.700000000000003</v>
      </c>
      <c r="V18" s="55">
        <v>31.3</v>
      </c>
      <c r="W18" s="56">
        <v>32.5</v>
      </c>
      <c r="X18" s="111">
        <v>-8.6</v>
      </c>
      <c r="Y18" s="112">
        <v>-7.2</v>
      </c>
      <c r="Z18" s="113">
        <v>-8</v>
      </c>
    </row>
    <row r="19" spans="2:26" x14ac:dyDescent="0.2">
      <c r="B19" t="s">
        <v>4</v>
      </c>
      <c r="C19" s="51"/>
      <c r="D19" s="52"/>
      <c r="E19" s="53"/>
      <c r="F19" s="110">
        <v>77</v>
      </c>
      <c r="G19" s="110">
        <v>62</v>
      </c>
      <c r="H19" s="110">
        <v>69</v>
      </c>
      <c r="I19" s="51">
        <v>6669</v>
      </c>
      <c r="J19" s="52">
        <v>7065</v>
      </c>
      <c r="K19" s="53">
        <v>13734</v>
      </c>
      <c r="L19" s="51"/>
      <c r="M19" s="52"/>
      <c r="N19" s="53"/>
      <c r="O19" s="110">
        <v>78</v>
      </c>
      <c r="P19" s="110">
        <v>64</v>
      </c>
      <c r="Q19" s="110">
        <v>71</v>
      </c>
      <c r="R19" s="51">
        <v>6669</v>
      </c>
      <c r="S19" s="52">
        <v>7065</v>
      </c>
      <c r="T19" s="53">
        <v>13734</v>
      </c>
      <c r="U19" s="54">
        <v>36.1</v>
      </c>
      <c r="V19" s="55">
        <v>33.5</v>
      </c>
      <c r="W19" s="56">
        <v>34.799999999999997</v>
      </c>
      <c r="X19" s="111">
        <v>1.1000000000000001</v>
      </c>
      <c r="Y19" s="112">
        <v>2.2000000000000002</v>
      </c>
      <c r="Z19" s="113">
        <v>1.7</v>
      </c>
    </row>
    <row r="20" spans="2:26" x14ac:dyDescent="0.2">
      <c r="B20" t="s">
        <v>3</v>
      </c>
      <c r="C20" s="51"/>
      <c r="D20" s="52"/>
      <c r="E20" s="53"/>
      <c r="F20" s="110">
        <v>67</v>
      </c>
      <c r="G20" s="110">
        <v>52</v>
      </c>
      <c r="H20" s="110">
        <v>59</v>
      </c>
      <c r="I20" s="51">
        <v>20773</v>
      </c>
      <c r="J20" s="52">
        <v>21865</v>
      </c>
      <c r="K20" s="53">
        <v>42638</v>
      </c>
      <c r="L20" s="51"/>
      <c r="M20" s="52"/>
      <c r="N20" s="53"/>
      <c r="O20" s="110">
        <v>69</v>
      </c>
      <c r="P20" s="110">
        <v>54</v>
      </c>
      <c r="Q20" s="110">
        <v>62</v>
      </c>
      <c r="R20" s="51">
        <v>20773</v>
      </c>
      <c r="S20" s="52">
        <v>21865</v>
      </c>
      <c r="T20" s="53">
        <v>42638</v>
      </c>
      <c r="U20" s="54">
        <v>34</v>
      </c>
      <c r="V20" s="55">
        <v>31.5</v>
      </c>
      <c r="W20" s="56">
        <v>32.700000000000003</v>
      </c>
      <c r="X20" s="111">
        <v>-7.6</v>
      </c>
      <c r="Y20" s="112">
        <v>-7.9</v>
      </c>
      <c r="Z20" s="113">
        <v>-7.8</v>
      </c>
    </row>
    <row r="21" spans="2:26" x14ac:dyDescent="0.2">
      <c r="B21" t="s">
        <v>57</v>
      </c>
      <c r="C21" s="51"/>
      <c r="D21" s="52"/>
      <c r="E21" s="53"/>
      <c r="F21" s="110">
        <v>70</v>
      </c>
      <c r="G21" s="110">
        <v>53</v>
      </c>
      <c r="H21" s="110">
        <v>62</v>
      </c>
      <c r="I21" s="51">
        <v>4469</v>
      </c>
      <c r="J21" s="52">
        <v>4596</v>
      </c>
      <c r="K21" s="53">
        <v>9065</v>
      </c>
      <c r="L21" s="51"/>
      <c r="M21" s="52"/>
      <c r="N21" s="53"/>
      <c r="O21" s="110">
        <v>73</v>
      </c>
      <c r="P21" s="110">
        <v>58</v>
      </c>
      <c r="Q21" s="110">
        <v>65</v>
      </c>
      <c r="R21" s="51">
        <v>4469</v>
      </c>
      <c r="S21" s="52">
        <v>4596</v>
      </c>
      <c r="T21" s="53">
        <v>9065</v>
      </c>
      <c r="U21" s="54">
        <v>34.5</v>
      </c>
      <c r="V21" s="55">
        <v>31.4</v>
      </c>
      <c r="W21" s="56">
        <v>32.9</v>
      </c>
      <c r="X21" s="111">
        <v>-4</v>
      </c>
      <c r="Y21" s="112">
        <v>-4.5999999999999996</v>
      </c>
      <c r="Z21" s="113">
        <v>-4.2</v>
      </c>
    </row>
    <row r="22" spans="2:26" x14ac:dyDescent="0.2">
      <c r="B22" t="s">
        <v>95</v>
      </c>
      <c r="C22" s="51"/>
      <c r="D22" s="52"/>
      <c r="E22" s="53"/>
      <c r="F22" s="110">
        <v>74</v>
      </c>
      <c r="G22" s="110">
        <v>56</v>
      </c>
      <c r="H22" s="110">
        <v>65</v>
      </c>
      <c r="I22" s="51">
        <v>2765</v>
      </c>
      <c r="J22" s="52">
        <v>2767</v>
      </c>
      <c r="K22" s="53">
        <v>5532</v>
      </c>
      <c r="L22" s="54"/>
      <c r="M22" s="54"/>
      <c r="N22" s="54"/>
      <c r="O22" s="110">
        <v>75</v>
      </c>
      <c r="P22" s="110">
        <v>59</v>
      </c>
      <c r="Q22" s="110">
        <v>67</v>
      </c>
      <c r="R22" s="51">
        <v>2765</v>
      </c>
      <c r="S22" s="52">
        <v>2767</v>
      </c>
      <c r="T22" s="53">
        <v>5532</v>
      </c>
      <c r="U22" s="54">
        <v>35.299999999999997</v>
      </c>
      <c r="V22" s="54">
        <v>32.299999999999997</v>
      </c>
      <c r="W22" s="54">
        <v>33.799999999999997</v>
      </c>
      <c r="X22" s="54">
        <v>-1.5</v>
      </c>
      <c r="Y22" s="54">
        <v>-3.6</v>
      </c>
      <c r="Z22" s="54">
        <v>-2.4</v>
      </c>
    </row>
    <row r="23" spans="2:26" x14ac:dyDescent="0.2">
      <c r="B23" t="s">
        <v>38</v>
      </c>
      <c r="C23" s="51"/>
      <c r="D23" s="52"/>
      <c r="E23" s="53"/>
      <c r="F23" s="110">
        <v>75</v>
      </c>
      <c r="G23" s="110">
        <v>58</v>
      </c>
      <c r="H23" s="110">
        <v>66</v>
      </c>
      <c r="I23" s="51">
        <v>1388</v>
      </c>
      <c r="J23" s="52">
        <v>1540</v>
      </c>
      <c r="K23" s="53">
        <v>2928</v>
      </c>
      <c r="L23" s="51"/>
      <c r="M23" s="52"/>
      <c r="N23" s="53"/>
      <c r="O23" s="110">
        <v>77</v>
      </c>
      <c r="P23" s="110">
        <v>63</v>
      </c>
      <c r="Q23" s="110">
        <v>69</v>
      </c>
      <c r="R23" s="51">
        <v>1388</v>
      </c>
      <c r="S23" s="52">
        <v>1540</v>
      </c>
      <c r="T23" s="53">
        <v>2928</v>
      </c>
      <c r="U23" s="54">
        <v>35.700000000000003</v>
      </c>
      <c r="V23" s="55">
        <v>33</v>
      </c>
      <c r="W23" s="56">
        <v>34.299999999999997</v>
      </c>
      <c r="X23" s="111">
        <v>0.1</v>
      </c>
      <c r="Y23" s="112">
        <v>0.6</v>
      </c>
      <c r="Z23" s="113">
        <v>0.2</v>
      </c>
    </row>
    <row r="24" spans="2:26" x14ac:dyDescent="0.2">
      <c r="B24" t="s">
        <v>1</v>
      </c>
      <c r="C24" s="51"/>
      <c r="D24" s="52"/>
      <c r="E24" s="53"/>
      <c r="F24" s="110">
        <v>30</v>
      </c>
      <c r="G24" s="110">
        <v>18</v>
      </c>
      <c r="H24" s="110">
        <v>24</v>
      </c>
      <c r="I24" s="51">
        <v>902</v>
      </c>
      <c r="J24" s="52">
        <v>891</v>
      </c>
      <c r="K24" s="53">
        <v>1793</v>
      </c>
      <c r="L24" s="51"/>
      <c r="M24" s="52"/>
      <c r="N24" s="53"/>
      <c r="O24" s="110">
        <v>32</v>
      </c>
      <c r="P24" s="110">
        <v>20</v>
      </c>
      <c r="Q24" s="110">
        <v>26</v>
      </c>
      <c r="R24" s="51">
        <v>902</v>
      </c>
      <c r="S24" s="52">
        <v>891</v>
      </c>
      <c r="T24" s="53">
        <v>1793</v>
      </c>
      <c r="U24" s="54">
        <v>28.4</v>
      </c>
      <c r="V24" s="55">
        <v>26.6</v>
      </c>
      <c r="W24" s="56">
        <v>27.5</v>
      </c>
      <c r="X24" s="111">
        <v>-44.3</v>
      </c>
      <c r="Y24" s="112">
        <v>-42.2</v>
      </c>
      <c r="Z24" s="113">
        <v>-43</v>
      </c>
    </row>
    <row r="25" spans="2:26" x14ac:dyDescent="0.2">
      <c r="B25" t="s">
        <v>55</v>
      </c>
      <c r="C25" s="51"/>
      <c r="D25" s="52"/>
      <c r="E25" s="53"/>
      <c r="F25" s="110">
        <v>81</v>
      </c>
      <c r="G25" s="110">
        <v>66</v>
      </c>
      <c r="H25" s="110">
        <v>73</v>
      </c>
      <c r="I25" s="51">
        <v>8941</v>
      </c>
      <c r="J25" s="52">
        <v>9516</v>
      </c>
      <c r="K25" s="53">
        <v>18457</v>
      </c>
      <c r="L25" s="51"/>
      <c r="M25" s="52"/>
      <c r="N25" s="53"/>
      <c r="O25" s="110">
        <v>83</v>
      </c>
      <c r="P25" s="110">
        <v>70</v>
      </c>
      <c r="Q25" s="110">
        <v>76</v>
      </c>
      <c r="R25" s="51">
        <v>8941</v>
      </c>
      <c r="S25" s="52">
        <v>9516</v>
      </c>
      <c r="T25" s="53">
        <v>18457</v>
      </c>
      <c r="U25" s="54">
        <v>36.4</v>
      </c>
      <c r="V25" s="55">
        <v>34</v>
      </c>
      <c r="W25" s="56">
        <v>35.200000000000003</v>
      </c>
      <c r="X25" s="111">
        <v>6</v>
      </c>
      <c r="Y25" s="112">
        <v>7.6</v>
      </c>
      <c r="Z25" s="113">
        <v>6.8</v>
      </c>
    </row>
    <row r="26" spans="2:26" x14ac:dyDescent="0.2">
      <c r="B26" t="s">
        <v>51</v>
      </c>
      <c r="C26" s="51"/>
      <c r="D26" s="52"/>
      <c r="E26" s="53"/>
      <c r="F26" s="110">
        <v>77</v>
      </c>
      <c r="G26" s="110">
        <v>64</v>
      </c>
      <c r="H26" s="110">
        <v>70</v>
      </c>
      <c r="I26" s="51">
        <v>736</v>
      </c>
      <c r="J26" s="52">
        <v>862</v>
      </c>
      <c r="K26" s="53">
        <v>1598</v>
      </c>
      <c r="L26" s="51"/>
      <c r="M26" s="52"/>
      <c r="N26" s="53"/>
      <c r="O26" s="110">
        <v>77</v>
      </c>
      <c r="P26" s="110">
        <v>66</v>
      </c>
      <c r="Q26" s="110">
        <v>71</v>
      </c>
      <c r="R26" s="51">
        <v>736</v>
      </c>
      <c r="S26" s="52">
        <v>862</v>
      </c>
      <c r="T26" s="53">
        <v>1598</v>
      </c>
      <c r="U26" s="54">
        <v>36.6</v>
      </c>
      <c r="V26" s="55">
        <v>34.6</v>
      </c>
      <c r="W26" s="56">
        <v>35.6</v>
      </c>
      <c r="X26" s="111">
        <v>0.6</v>
      </c>
      <c r="Y26" s="112">
        <v>3.5</v>
      </c>
      <c r="Z26" s="113">
        <v>1.8</v>
      </c>
    </row>
    <row r="27" spans="2:26" x14ac:dyDescent="0.2">
      <c r="B27" t="s">
        <v>56</v>
      </c>
      <c r="C27" s="51"/>
      <c r="D27" s="52"/>
      <c r="E27" s="53"/>
      <c r="F27" s="110">
        <v>67</v>
      </c>
      <c r="G27" s="110">
        <v>51</v>
      </c>
      <c r="H27" s="110">
        <v>59</v>
      </c>
      <c r="I27" s="51">
        <v>11664</v>
      </c>
      <c r="J27" s="52">
        <v>12046</v>
      </c>
      <c r="K27" s="53">
        <v>23710</v>
      </c>
      <c r="L27" s="51"/>
      <c r="M27" s="52"/>
      <c r="N27" s="53"/>
      <c r="O27" s="110">
        <v>70</v>
      </c>
      <c r="P27" s="110">
        <v>55</v>
      </c>
      <c r="Q27" s="110">
        <v>62</v>
      </c>
      <c r="R27" s="51">
        <v>11664</v>
      </c>
      <c r="S27" s="52">
        <v>12046</v>
      </c>
      <c r="T27" s="53">
        <v>23710</v>
      </c>
      <c r="U27" s="54">
        <v>33.6</v>
      </c>
      <c r="V27" s="55">
        <v>31.1</v>
      </c>
      <c r="W27" s="56">
        <v>32.299999999999997</v>
      </c>
      <c r="X27" s="111">
        <v>-6.8</v>
      </c>
      <c r="Y27" s="112">
        <v>-7.1</v>
      </c>
      <c r="Z27" s="113">
        <v>-6.9</v>
      </c>
    </row>
    <row r="28" spans="2:26" x14ac:dyDescent="0.2">
      <c r="B28" t="s">
        <v>16</v>
      </c>
      <c r="C28" s="51"/>
      <c r="D28" s="52"/>
      <c r="E28" s="53"/>
      <c r="F28" s="110">
        <v>45</v>
      </c>
      <c r="G28" s="110">
        <v>27</v>
      </c>
      <c r="H28" s="110">
        <v>36</v>
      </c>
      <c r="I28" s="51">
        <v>316</v>
      </c>
      <c r="J28" s="52">
        <v>328</v>
      </c>
      <c r="K28" s="53">
        <v>644</v>
      </c>
      <c r="L28" s="51"/>
      <c r="M28" s="52"/>
      <c r="N28" s="53"/>
      <c r="O28" s="110">
        <v>45</v>
      </c>
      <c r="P28" s="110">
        <v>28</v>
      </c>
      <c r="Q28" s="110">
        <v>36</v>
      </c>
      <c r="R28" s="51">
        <v>316</v>
      </c>
      <c r="S28" s="52">
        <v>328</v>
      </c>
      <c r="T28" s="53">
        <v>644</v>
      </c>
      <c r="U28" s="54">
        <v>30.8</v>
      </c>
      <c r="V28" s="55">
        <v>28.5</v>
      </c>
      <c r="W28" s="56">
        <v>29.6</v>
      </c>
      <c r="X28" s="111">
        <v>-31.9</v>
      </c>
      <c r="Y28" s="112">
        <v>-33.799999999999997</v>
      </c>
      <c r="Z28" s="113">
        <v>-32.799999999999997</v>
      </c>
    </row>
    <row r="29" spans="2:26" x14ac:dyDescent="0.2">
      <c r="B29" t="s">
        <v>54</v>
      </c>
      <c r="C29" s="51"/>
      <c r="D29" s="52"/>
      <c r="E29" s="53"/>
      <c r="F29" s="110">
        <v>80</v>
      </c>
      <c r="G29" s="110">
        <v>66</v>
      </c>
      <c r="H29" s="110">
        <v>73</v>
      </c>
      <c r="I29" s="51">
        <v>4527</v>
      </c>
      <c r="J29" s="52">
        <v>4626</v>
      </c>
      <c r="K29" s="53">
        <v>9153</v>
      </c>
      <c r="L29" s="51"/>
      <c r="M29" s="52"/>
      <c r="N29" s="53"/>
      <c r="O29" s="110">
        <v>82</v>
      </c>
      <c r="P29" s="110">
        <v>69</v>
      </c>
      <c r="Q29" s="110">
        <v>75</v>
      </c>
      <c r="R29" s="51">
        <v>4527</v>
      </c>
      <c r="S29" s="52">
        <v>4626</v>
      </c>
      <c r="T29" s="53">
        <v>9153</v>
      </c>
      <c r="U29" s="54">
        <v>36.9</v>
      </c>
      <c r="V29" s="55">
        <v>34.5</v>
      </c>
      <c r="W29" s="56">
        <v>35.700000000000003</v>
      </c>
      <c r="X29" s="111">
        <v>4.9000000000000004</v>
      </c>
      <c r="Y29" s="112">
        <v>6.6</v>
      </c>
      <c r="Z29" s="113">
        <v>5.9</v>
      </c>
    </row>
    <row r="30" spans="2:26" x14ac:dyDescent="0.2">
      <c r="B30" t="s">
        <v>53</v>
      </c>
      <c r="C30" s="51"/>
      <c r="D30" s="52"/>
      <c r="E30" s="53"/>
      <c r="F30" s="110">
        <v>77</v>
      </c>
      <c r="G30" s="110">
        <v>61</v>
      </c>
      <c r="H30" s="110">
        <v>69</v>
      </c>
      <c r="I30" s="51">
        <v>2744</v>
      </c>
      <c r="J30" s="52">
        <v>2730</v>
      </c>
      <c r="K30" s="53">
        <v>5474</v>
      </c>
      <c r="L30" s="51"/>
      <c r="M30" s="52"/>
      <c r="N30" s="53"/>
      <c r="O30" s="110">
        <v>78</v>
      </c>
      <c r="P30" s="110">
        <v>63</v>
      </c>
      <c r="Q30" s="110">
        <v>71</v>
      </c>
      <c r="R30" s="51">
        <v>2744</v>
      </c>
      <c r="S30" s="52">
        <v>2730</v>
      </c>
      <c r="T30" s="53">
        <v>5474</v>
      </c>
      <c r="U30" s="54">
        <v>35.9</v>
      </c>
      <c r="V30" s="55">
        <v>33.4</v>
      </c>
      <c r="W30" s="56">
        <v>34.700000000000003</v>
      </c>
      <c r="X30" s="111">
        <v>1.2</v>
      </c>
      <c r="Y30" s="112">
        <v>1</v>
      </c>
      <c r="Z30" s="113">
        <v>1.3</v>
      </c>
    </row>
    <row r="31" spans="2:26" x14ac:dyDescent="0.2">
      <c r="B31" t="s">
        <v>52</v>
      </c>
      <c r="C31" s="51"/>
      <c r="D31" s="52"/>
      <c r="E31" s="53"/>
      <c r="F31" s="110">
        <v>74</v>
      </c>
      <c r="G31" s="110">
        <v>56</v>
      </c>
      <c r="H31" s="110">
        <v>65</v>
      </c>
      <c r="I31" s="51">
        <v>4689</v>
      </c>
      <c r="J31" s="52">
        <v>4812</v>
      </c>
      <c r="K31" s="53">
        <v>9501</v>
      </c>
      <c r="L31" s="51"/>
      <c r="M31" s="52"/>
      <c r="N31" s="53"/>
      <c r="O31" s="110">
        <v>75</v>
      </c>
      <c r="P31" s="110">
        <v>59</v>
      </c>
      <c r="Q31" s="110">
        <v>67</v>
      </c>
      <c r="R31" s="51">
        <v>4689</v>
      </c>
      <c r="S31" s="52">
        <v>4812</v>
      </c>
      <c r="T31" s="53">
        <v>9501</v>
      </c>
      <c r="U31" s="54">
        <v>35.5</v>
      </c>
      <c r="V31" s="55">
        <v>32.700000000000003</v>
      </c>
      <c r="W31" s="56">
        <v>34.1</v>
      </c>
      <c r="X31" s="111">
        <v>-1.5</v>
      </c>
      <c r="Y31" s="112">
        <v>-3.3</v>
      </c>
      <c r="Z31" s="113">
        <v>-2.2999999999999998</v>
      </c>
    </row>
    <row r="32" spans="2:26" x14ac:dyDescent="0.2">
      <c r="B32" t="s">
        <v>50</v>
      </c>
      <c r="C32" s="51"/>
      <c r="D32" s="52"/>
      <c r="E32" s="53"/>
      <c r="F32" s="110">
        <v>78</v>
      </c>
      <c r="G32" s="110">
        <v>62</v>
      </c>
      <c r="H32" s="110">
        <v>70</v>
      </c>
      <c r="I32" s="51">
        <v>205343</v>
      </c>
      <c r="J32" s="52">
        <v>217016</v>
      </c>
      <c r="K32" s="53">
        <v>422359</v>
      </c>
      <c r="L32" s="51"/>
      <c r="M32" s="52"/>
      <c r="N32" s="53"/>
      <c r="O32" s="110">
        <v>79</v>
      </c>
      <c r="P32" s="110">
        <v>64</v>
      </c>
      <c r="Q32" s="110">
        <v>72</v>
      </c>
      <c r="R32" s="51">
        <v>205343</v>
      </c>
      <c r="S32" s="52">
        <v>217016</v>
      </c>
      <c r="T32" s="53">
        <v>422359</v>
      </c>
      <c r="U32" s="54">
        <v>36.299999999999997</v>
      </c>
      <c r="V32" s="55">
        <v>33.799999999999997</v>
      </c>
      <c r="W32" s="56">
        <v>35</v>
      </c>
      <c r="X32" s="111">
        <v>2.4</v>
      </c>
      <c r="Y32" s="112">
        <v>2.1</v>
      </c>
      <c r="Z32" s="113">
        <v>2.2000000000000002</v>
      </c>
    </row>
    <row r="33" spans="1:26" x14ac:dyDescent="0.2">
      <c r="B33" t="s">
        <v>40</v>
      </c>
      <c r="C33" s="51"/>
      <c r="D33" s="52"/>
      <c r="E33" s="53"/>
      <c r="F33" s="110">
        <v>75</v>
      </c>
      <c r="G33" s="110">
        <v>60</v>
      </c>
      <c r="H33" s="110">
        <v>67</v>
      </c>
      <c r="I33" s="51">
        <v>326105</v>
      </c>
      <c r="J33" s="52">
        <v>342947</v>
      </c>
      <c r="K33" s="53">
        <v>669052</v>
      </c>
      <c r="L33" s="51"/>
      <c r="M33" s="52"/>
      <c r="N33" s="53"/>
      <c r="O33" s="110">
        <v>77</v>
      </c>
      <c r="P33" s="110">
        <v>62</v>
      </c>
      <c r="Q33" s="110">
        <v>69</v>
      </c>
      <c r="R33" s="51">
        <v>326105</v>
      </c>
      <c r="S33" s="52">
        <v>342947</v>
      </c>
      <c r="T33" s="53">
        <v>669052</v>
      </c>
      <c r="U33" s="54">
        <v>35.700000000000003</v>
      </c>
      <c r="V33" s="55">
        <v>33.200000000000003</v>
      </c>
      <c r="W33" s="56">
        <v>34.5</v>
      </c>
      <c r="X33" s="111"/>
      <c r="Y33" s="112"/>
      <c r="Z33" s="113"/>
    </row>
    <row r="34" spans="1:26" x14ac:dyDescent="0.2">
      <c r="B34" t="s">
        <v>60</v>
      </c>
      <c r="C34" s="51"/>
      <c r="D34" s="52"/>
      <c r="E34" s="53"/>
      <c r="F34" s="110">
        <v>67</v>
      </c>
      <c r="G34" s="110">
        <v>53</v>
      </c>
      <c r="H34" s="110">
        <v>60</v>
      </c>
      <c r="I34" s="51">
        <v>27531</v>
      </c>
      <c r="J34" s="52">
        <v>28614</v>
      </c>
      <c r="K34" s="53">
        <v>56145</v>
      </c>
      <c r="L34" s="51"/>
      <c r="M34" s="52"/>
      <c r="N34" s="53"/>
      <c r="O34" s="110">
        <v>69</v>
      </c>
      <c r="P34" s="110">
        <v>56</v>
      </c>
      <c r="Q34" s="110">
        <v>62</v>
      </c>
      <c r="R34" s="51">
        <v>27531</v>
      </c>
      <c r="S34" s="52">
        <v>28614</v>
      </c>
      <c r="T34" s="53">
        <v>56145</v>
      </c>
      <c r="U34" s="54">
        <v>34.799999999999997</v>
      </c>
      <c r="V34" s="55">
        <v>32.299999999999997</v>
      </c>
      <c r="W34" s="56">
        <v>33.5</v>
      </c>
      <c r="X34" s="111">
        <v>-7.5</v>
      </c>
      <c r="Y34" s="112">
        <v>-6.4</v>
      </c>
      <c r="Z34" s="113">
        <v>-6.9</v>
      </c>
    </row>
    <row r="35" spans="1:26" x14ac:dyDescent="0.2">
      <c r="A35" t="s">
        <v>17</v>
      </c>
      <c r="B35" t="s">
        <v>96</v>
      </c>
      <c r="C35" s="51"/>
      <c r="D35" s="52"/>
      <c r="E35" s="53"/>
      <c r="F35" s="110">
        <v>78</v>
      </c>
      <c r="G35" s="110">
        <v>62</v>
      </c>
      <c r="H35" s="110">
        <v>70</v>
      </c>
      <c r="I35" s="51">
        <v>228756</v>
      </c>
      <c r="J35" s="52">
        <v>241119</v>
      </c>
      <c r="K35" s="53">
        <v>469875</v>
      </c>
      <c r="L35" s="51"/>
      <c r="M35" s="52"/>
      <c r="N35" s="53"/>
      <c r="O35" s="110">
        <v>79</v>
      </c>
      <c r="P35" s="110">
        <v>64</v>
      </c>
      <c r="Q35" s="110">
        <v>71</v>
      </c>
      <c r="R35" s="51">
        <v>228756</v>
      </c>
      <c r="S35" s="52">
        <v>241119</v>
      </c>
      <c r="T35" s="53">
        <v>469875</v>
      </c>
      <c r="U35" s="54">
        <v>36.200000000000003</v>
      </c>
      <c r="V35" s="55">
        <v>33.700000000000003</v>
      </c>
      <c r="W35" s="56">
        <v>35</v>
      </c>
      <c r="X35" s="114">
        <v>8.5</v>
      </c>
      <c r="Y35" s="115">
        <v>7.7</v>
      </c>
      <c r="Z35" s="116">
        <v>8.1</v>
      </c>
    </row>
    <row r="36" spans="1:26" x14ac:dyDescent="0.2">
      <c r="B36" t="s">
        <v>97</v>
      </c>
      <c r="C36" s="51"/>
      <c r="D36" s="52"/>
      <c r="E36" s="53"/>
      <c r="F36" s="110">
        <v>68</v>
      </c>
      <c r="G36" s="110">
        <v>53</v>
      </c>
      <c r="H36" s="110">
        <v>61</v>
      </c>
      <c r="I36" s="51">
        <v>57676</v>
      </c>
      <c r="J36" s="52">
        <v>60354</v>
      </c>
      <c r="K36" s="53">
        <v>118030</v>
      </c>
      <c r="L36" s="51"/>
      <c r="M36" s="52"/>
      <c r="N36" s="53"/>
      <c r="O36" s="110">
        <v>71</v>
      </c>
      <c r="P36" s="110">
        <v>57</v>
      </c>
      <c r="Q36" s="110">
        <v>63</v>
      </c>
      <c r="R36" s="51">
        <v>57676</v>
      </c>
      <c r="S36" s="52">
        <v>60354</v>
      </c>
      <c r="T36" s="53">
        <v>118030</v>
      </c>
      <c r="U36" s="54">
        <v>34</v>
      </c>
      <c r="V36" s="55">
        <v>31.5</v>
      </c>
      <c r="W36" s="56">
        <v>32.799999999999997</v>
      </c>
      <c r="X36" s="114"/>
      <c r="Y36" s="115"/>
      <c r="Z36" s="116"/>
    </row>
    <row r="37" spans="1:26" x14ac:dyDescent="0.2">
      <c r="B37" t="s">
        <v>60</v>
      </c>
      <c r="C37" s="51"/>
      <c r="D37" s="52"/>
      <c r="E37" s="53"/>
      <c r="F37" s="110">
        <v>71</v>
      </c>
      <c r="G37" s="110">
        <v>56</v>
      </c>
      <c r="H37" s="110">
        <v>63</v>
      </c>
      <c r="I37" s="51">
        <v>39673</v>
      </c>
      <c r="J37" s="52">
        <v>41474</v>
      </c>
      <c r="K37" s="53">
        <v>81147</v>
      </c>
      <c r="L37" s="51"/>
      <c r="M37" s="52"/>
      <c r="N37" s="53"/>
      <c r="O37" s="110">
        <v>73</v>
      </c>
      <c r="P37" s="110">
        <v>58</v>
      </c>
      <c r="Q37" s="110">
        <v>65</v>
      </c>
      <c r="R37" s="51">
        <v>39673</v>
      </c>
      <c r="S37" s="52">
        <v>41474</v>
      </c>
      <c r="T37" s="53">
        <v>81147</v>
      </c>
      <c r="U37" s="54">
        <v>35.299999999999997</v>
      </c>
      <c r="V37" s="55">
        <v>32.799999999999997</v>
      </c>
      <c r="W37" s="56">
        <v>34</v>
      </c>
      <c r="X37" s="111"/>
      <c r="Y37" s="112"/>
      <c r="Z37" s="113"/>
    </row>
    <row r="38" spans="1:26" x14ac:dyDescent="0.2">
      <c r="B38" t="s">
        <v>40</v>
      </c>
      <c r="C38" s="51"/>
      <c r="D38" s="52"/>
      <c r="E38" s="53"/>
      <c r="F38" s="110">
        <v>75</v>
      </c>
      <c r="G38" s="110">
        <v>60</v>
      </c>
      <c r="H38" s="110">
        <v>67</v>
      </c>
      <c r="I38" s="51">
        <v>326105</v>
      </c>
      <c r="J38" s="52">
        <v>342947</v>
      </c>
      <c r="K38" s="53">
        <v>669052</v>
      </c>
      <c r="L38" s="51"/>
      <c r="M38" s="52"/>
      <c r="N38" s="53"/>
      <c r="O38" s="110">
        <v>77</v>
      </c>
      <c r="P38" s="110">
        <v>62</v>
      </c>
      <c r="Q38" s="110">
        <v>69</v>
      </c>
      <c r="R38" s="51">
        <v>326105</v>
      </c>
      <c r="S38" s="52">
        <v>342947</v>
      </c>
      <c r="T38" s="53">
        <v>669052</v>
      </c>
      <c r="U38" s="54">
        <v>35.700000000000003</v>
      </c>
      <c r="V38" s="55">
        <v>33.200000000000003</v>
      </c>
      <c r="W38" s="56">
        <v>34.5</v>
      </c>
      <c r="X38" s="111"/>
      <c r="Y38" s="112"/>
      <c r="Z38" s="113"/>
    </row>
    <row r="39" spans="1:26" x14ac:dyDescent="0.2">
      <c r="A39" t="s">
        <v>98</v>
      </c>
      <c r="B39" t="s">
        <v>43</v>
      </c>
      <c r="C39" s="51"/>
      <c r="D39" s="52"/>
      <c r="E39" s="53"/>
      <c r="F39" s="110">
        <v>61</v>
      </c>
      <c r="G39" s="110">
        <v>43</v>
      </c>
      <c r="H39" s="110">
        <v>52</v>
      </c>
      <c r="I39" s="51">
        <v>45393</v>
      </c>
      <c r="J39" s="52">
        <v>48145</v>
      </c>
      <c r="K39" s="53">
        <v>93538</v>
      </c>
      <c r="L39" s="51"/>
      <c r="M39" s="52"/>
      <c r="N39" s="53"/>
      <c r="O39" s="110">
        <v>63</v>
      </c>
      <c r="P39" s="110">
        <v>46</v>
      </c>
      <c r="Q39" s="110">
        <v>54</v>
      </c>
      <c r="R39" s="51">
        <v>45393</v>
      </c>
      <c r="S39" s="52">
        <v>48145</v>
      </c>
      <c r="T39" s="53">
        <v>93538</v>
      </c>
      <c r="U39" s="54">
        <v>32.9</v>
      </c>
      <c r="V39" s="55">
        <v>30.1</v>
      </c>
      <c r="W39" s="56">
        <v>31.5</v>
      </c>
      <c r="X39" s="114">
        <v>15.5</v>
      </c>
      <c r="Y39" s="115">
        <v>19</v>
      </c>
      <c r="Z39" s="116">
        <v>17.3</v>
      </c>
    </row>
    <row r="40" spans="1:26" x14ac:dyDescent="0.2">
      <c r="B40" t="s">
        <v>99</v>
      </c>
      <c r="C40" s="51"/>
      <c r="D40" s="52"/>
      <c r="E40" s="53"/>
      <c r="F40" s="110">
        <v>78</v>
      </c>
      <c r="G40" s="110">
        <v>62</v>
      </c>
      <c r="H40" s="110">
        <v>70</v>
      </c>
      <c r="I40" s="51">
        <v>280712</v>
      </c>
      <c r="J40" s="52">
        <v>294802</v>
      </c>
      <c r="K40" s="53">
        <v>575514</v>
      </c>
      <c r="L40" s="51"/>
      <c r="M40" s="52"/>
      <c r="N40" s="53"/>
      <c r="O40" s="110">
        <v>79</v>
      </c>
      <c r="P40" s="110">
        <v>65</v>
      </c>
      <c r="Q40" s="110">
        <v>72</v>
      </c>
      <c r="R40" s="51">
        <v>280712</v>
      </c>
      <c r="S40" s="52">
        <v>294802</v>
      </c>
      <c r="T40" s="53">
        <v>575514</v>
      </c>
      <c r="U40" s="54">
        <v>36.200000000000003</v>
      </c>
      <c r="V40" s="55">
        <v>33.799999999999997</v>
      </c>
      <c r="W40" s="56">
        <v>34.9</v>
      </c>
      <c r="X40" s="114"/>
      <c r="Y40" s="115"/>
      <c r="Z40" s="116"/>
    </row>
    <row r="41" spans="1:26" x14ac:dyDescent="0.2">
      <c r="B41" t="s">
        <v>40</v>
      </c>
      <c r="C41" s="51"/>
      <c r="D41" s="52"/>
      <c r="E41" s="53"/>
      <c r="F41" s="110">
        <v>75</v>
      </c>
      <c r="G41" s="110">
        <v>60</v>
      </c>
      <c r="H41" s="110">
        <v>67</v>
      </c>
      <c r="I41" s="51">
        <v>326105</v>
      </c>
      <c r="J41" s="52">
        <v>342947</v>
      </c>
      <c r="K41" s="53">
        <v>669052</v>
      </c>
      <c r="L41" s="51"/>
      <c r="M41" s="52"/>
      <c r="N41" s="53"/>
      <c r="O41" s="110">
        <v>77</v>
      </c>
      <c r="P41" s="110">
        <v>62</v>
      </c>
      <c r="Q41" s="110">
        <v>69</v>
      </c>
      <c r="R41" s="51">
        <v>326105</v>
      </c>
      <c r="S41" s="52">
        <v>342947</v>
      </c>
      <c r="T41" s="53">
        <v>669052</v>
      </c>
      <c r="U41" s="54">
        <v>35.700000000000003</v>
      </c>
      <c r="V41" s="55">
        <v>33.200000000000003</v>
      </c>
      <c r="W41" s="56">
        <v>34.5</v>
      </c>
      <c r="X41" s="111"/>
      <c r="Y41" s="112"/>
      <c r="Z41" s="113"/>
    </row>
    <row r="42" spans="1:26" x14ac:dyDescent="0.2">
      <c r="A42" t="s">
        <v>100</v>
      </c>
      <c r="B42" t="s">
        <v>83</v>
      </c>
      <c r="C42" s="51"/>
      <c r="D42" s="52"/>
      <c r="E42" s="53"/>
      <c r="F42" s="110">
        <v>84</v>
      </c>
      <c r="G42" s="110">
        <v>71</v>
      </c>
      <c r="H42" s="110">
        <v>77</v>
      </c>
      <c r="I42" s="51">
        <v>110744</v>
      </c>
      <c r="J42" s="52">
        <v>116893</v>
      </c>
      <c r="K42" s="53">
        <v>227637</v>
      </c>
      <c r="L42" s="51"/>
      <c r="M42" s="52"/>
      <c r="N42" s="53"/>
      <c r="O42" s="110">
        <v>85</v>
      </c>
      <c r="P42" s="110">
        <v>73</v>
      </c>
      <c r="Q42" s="110">
        <v>79</v>
      </c>
      <c r="R42" s="51">
        <v>110744</v>
      </c>
      <c r="S42" s="52">
        <v>116893</v>
      </c>
      <c r="T42" s="53">
        <v>227637</v>
      </c>
      <c r="U42" s="54">
        <v>37.799999999999997</v>
      </c>
      <c r="V42" s="55">
        <v>35.4</v>
      </c>
      <c r="W42" s="56">
        <v>36.6</v>
      </c>
      <c r="X42" s="114">
        <v>18</v>
      </c>
      <c r="Y42" s="115">
        <v>22.1</v>
      </c>
      <c r="Z42" s="116">
        <v>20.100000000000001</v>
      </c>
    </row>
    <row r="43" spans="1:26" x14ac:dyDescent="0.2">
      <c r="B43" t="s">
        <v>82</v>
      </c>
      <c r="C43" s="51"/>
      <c r="D43" s="52"/>
      <c r="E43" s="53"/>
      <c r="F43" s="110">
        <v>76</v>
      </c>
      <c r="G43" s="110">
        <v>60</v>
      </c>
      <c r="H43" s="110">
        <v>68</v>
      </c>
      <c r="I43" s="51">
        <v>103711</v>
      </c>
      <c r="J43" s="52">
        <v>109134</v>
      </c>
      <c r="K43" s="53">
        <v>212845</v>
      </c>
      <c r="L43" s="51"/>
      <c r="M43" s="52"/>
      <c r="N43" s="53"/>
      <c r="O43" s="110">
        <v>78</v>
      </c>
      <c r="P43" s="110">
        <v>63</v>
      </c>
      <c r="Q43" s="110">
        <v>70</v>
      </c>
      <c r="R43" s="51">
        <v>103711</v>
      </c>
      <c r="S43" s="52">
        <v>109134</v>
      </c>
      <c r="T43" s="53">
        <v>212845</v>
      </c>
      <c r="U43" s="54">
        <v>35.700000000000003</v>
      </c>
      <c r="V43" s="55">
        <v>33.200000000000003</v>
      </c>
      <c r="W43" s="56">
        <v>34.4</v>
      </c>
      <c r="X43" s="114"/>
      <c r="Y43" s="115"/>
      <c r="Z43" s="116"/>
    </row>
    <row r="44" spans="1:26" x14ac:dyDescent="0.2">
      <c r="B44" t="s">
        <v>81</v>
      </c>
      <c r="C44" s="51"/>
      <c r="D44" s="52"/>
      <c r="E44" s="53"/>
      <c r="F44" s="110">
        <v>66</v>
      </c>
      <c r="G44" s="110">
        <v>48</v>
      </c>
      <c r="H44" s="110">
        <v>57</v>
      </c>
      <c r="I44" s="51">
        <v>111650</v>
      </c>
      <c r="J44" s="52">
        <v>116920</v>
      </c>
      <c r="K44" s="53">
        <v>228570</v>
      </c>
      <c r="L44" s="51"/>
      <c r="M44" s="52"/>
      <c r="N44" s="53"/>
      <c r="O44" s="110">
        <v>67</v>
      </c>
      <c r="P44" s="110">
        <v>51</v>
      </c>
      <c r="Q44" s="110">
        <v>59</v>
      </c>
      <c r="R44" s="51">
        <v>111650</v>
      </c>
      <c r="S44" s="52">
        <v>116920</v>
      </c>
      <c r="T44" s="53">
        <v>228570</v>
      </c>
      <c r="U44" s="54">
        <v>33.700000000000003</v>
      </c>
      <c r="V44" s="55">
        <v>31.1</v>
      </c>
      <c r="W44" s="56">
        <v>32.4</v>
      </c>
      <c r="X44" s="114"/>
      <c r="Y44" s="112"/>
      <c r="Z44" s="113"/>
    </row>
    <row r="45" spans="1:26" x14ac:dyDescent="0.2">
      <c r="B45" t="s">
        <v>40</v>
      </c>
      <c r="C45" s="51"/>
      <c r="D45" s="52"/>
      <c r="E45" s="53"/>
      <c r="F45" s="110">
        <v>75</v>
      </c>
      <c r="G45" s="110">
        <v>60</v>
      </c>
      <c r="H45" s="110">
        <v>67</v>
      </c>
      <c r="I45" s="51">
        <v>326105</v>
      </c>
      <c r="J45" s="52">
        <v>342947</v>
      </c>
      <c r="K45" s="53">
        <v>669052</v>
      </c>
      <c r="L45" s="51"/>
      <c r="M45" s="52"/>
      <c r="N45" s="53"/>
      <c r="O45" s="110">
        <v>77</v>
      </c>
      <c r="P45" s="110">
        <v>62</v>
      </c>
      <c r="Q45" s="110">
        <v>69</v>
      </c>
      <c r="R45" s="51">
        <v>326105</v>
      </c>
      <c r="S45" s="52">
        <v>342947</v>
      </c>
      <c r="T45" s="53">
        <v>669052</v>
      </c>
      <c r="U45" s="54">
        <v>35.700000000000003</v>
      </c>
      <c r="V45" s="55">
        <v>33.200000000000003</v>
      </c>
      <c r="W45" s="56">
        <v>34.5</v>
      </c>
      <c r="X45" s="111"/>
      <c r="Y45" s="112"/>
      <c r="Z45" s="113"/>
    </row>
    <row r="46" spans="1:26" x14ac:dyDescent="0.2">
      <c r="A46" t="s">
        <v>18</v>
      </c>
      <c r="B46" t="s">
        <v>44</v>
      </c>
      <c r="C46" s="51"/>
      <c r="D46" s="52"/>
      <c r="E46" s="53"/>
      <c r="F46" s="110">
        <v>79</v>
      </c>
      <c r="G46" s="110">
        <v>66</v>
      </c>
      <c r="H46" s="110">
        <v>72</v>
      </c>
      <c r="I46" s="51">
        <v>301954</v>
      </c>
      <c r="J46" s="52">
        <v>293574</v>
      </c>
      <c r="K46" s="53">
        <v>595528</v>
      </c>
      <c r="L46" s="51"/>
      <c r="M46" s="52"/>
      <c r="N46" s="53"/>
      <c r="O46" s="110">
        <v>80</v>
      </c>
      <c r="P46" s="110">
        <v>69</v>
      </c>
      <c r="Q46" s="110">
        <v>75</v>
      </c>
      <c r="R46" s="51">
        <v>301954</v>
      </c>
      <c r="S46" s="52">
        <v>293574</v>
      </c>
      <c r="T46" s="53">
        <v>595528</v>
      </c>
      <c r="U46" s="54">
        <v>36.299999999999997</v>
      </c>
      <c r="V46" s="55">
        <v>34.5</v>
      </c>
      <c r="W46" s="56">
        <v>35.4</v>
      </c>
      <c r="X46" s="111">
        <v>51.4</v>
      </c>
      <c r="Y46" s="112">
        <v>48</v>
      </c>
      <c r="Z46" s="113">
        <v>51.4</v>
      </c>
    </row>
    <row r="47" spans="1:26" x14ac:dyDescent="0.2">
      <c r="B47" t="s">
        <v>161</v>
      </c>
      <c r="C47" s="51"/>
      <c r="D47" s="52"/>
      <c r="E47" s="53"/>
      <c r="F47" s="110">
        <v>31</v>
      </c>
      <c r="G47" s="110">
        <v>22</v>
      </c>
      <c r="H47" s="110">
        <v>25</v>
      </c>
      <c r="I47" s="51">
        <v>15321</v>
      </c>
      <c r="J47" s="52">
        <v>36570</v>
      </c>
      <c r="K47" s="53">
        <v>51891</v>
      </c>
      <c r="L47" s="51"/>
      <c r="M47" s="52"/>
      <c r="N47" s="53"/>
      <c r="O47" s="110">
        <v>32</v>
      </c>
      <c r="P47" s="110">
        <v>24</v>
      </c>
      <c r="Q47" s="110">
        <v>26</v>
      </c>
      <c r="R47" s="51">
        <v>15321</v>
      </c>
      <c r="S47" s="52">
        <v>36570</v>
      </c>
      <c r="T47" s="53">
        <v>51891</v>
      </c>
      <c r="U47" s="54">
        <v>27.8</v>
      </c>
      <c r="V47" s="55">
        <v>26.3</v>
      </c>
      <c r="W47" s="56">
        <v>26.7</v>
      </c>
      <c r="X47" s="111"/>
      <c r="Y47" s="112"/>
      <c r="Z47" s="113"/>
    </row>
    <row r="48" spans="1:26" x14ac:dyDescent="0.2">
      <c r="B48" s="79" t="s">
        <v>8</v>
      </c>
      <c r="C48" s="51"/>
      <c r="D48" s="52"/>
      <c r="E48" s="53"/>
      <c r="F48" s="121" t="s">
        <v>19</v>
      </c>
      <c r="G48" s="121" t="s">
        <v>19</v>
      </c>
      <c r="H48" s="121" t="s">
        <v>19</v>
      </c>
      <c r="I48" s="121" t="s">
        <v>19</v>
      </c>
      <c r="J48" s="121" t="s">
        <v>19</v>
      </c>
      <c r="K48" s="121" t="s">
        <v>19</v>
      </c>
      <c r="L48" s="121" t="s">
        <v>19</v>
      </c>
      <c r="M48" s="121" t="s">
        <v>19</v>
      </c>
      <c r="N48" s="121" t="s">
        <v>19</v>
      </c>
      <c r="O48" s="121" t="s">
        <v>19</v>
      </c>
      <c r="P48" s="121" t="s">
        <v>19</v>
      </c>
      <c r="Q48" s="121" t="s">
        <v>19</v>
      </c>
      <c r="R48" s="121" t="s">
        <v>19</v>
      </c>
      <c r="S48" s="121" t="s">
        <v>19</v>
      </c>
      <c r="T48" s="121" t="s">
        <v>19</v>
      </c>
      <c r="U48" s="121" t="s">
        <v>19</v>
      </c>
      <c r="V48" s="121" t="s">
        <v>19</v>
      </c>
      <c r="W48" s="121" t="s">
        <v>19</v>
      </c>
      <c r="X48" s="121" t="s">
        <v>19</v>
      </c>
      <c r="Y48" s="121" t="s">
        <v>19</v>
      </c>
      <c r="Z48" s="121" t="s">
        <v>19</v>
      </c>
    </row>
    <row r="49" spans="1:256" x14ac:dyDescent="0.2">
      <c r="B49" s="79" t="s">
        <v>9</v>
      </c>
      <c r="C49" s="51"/>
      <c r="D49" s="52"/>
      <c r="E49" s="53"/>
      <c r="F49" s="121" t="s">
        <v>19</v>
      </c>
      <c r="G49" s="121" t="s">
        <v>19</v>
      </c>
      <c r="H49" s="121" t="s">
        <v>19</v>
      </c>
      <c r="I49" s="121" t="s">
        <v>19</v>
      </c>
      <c r="J49" s="121" t="s">
        <v>19</v>
      </c>
      <c r="K49" s="121" t="s">
        <v>19</v>
      </c>
      <c r="L49" s="121" t="s">
        <v>19</v>
      </c>
      <c r="M49" s="121" t="s">
        <v>19</v>
      </c>
      <c r="N49" s="121" t="s">
        <v>19</v>
      </c>
      <c r="O49" s="121" t="s">
        <v>19</v>
      </c>
      <c r="P49" s="121" t="s">
        <v>19</v>
      </c>
      <c r="Q49" s="121" t="s">
        <v>19</v>
      </c>
      <c r="R49" s="121" t="s">
        <v>19</v>
      </c>
      <c r="S49" s="121" t="s">
        <v>19</v>
      </c>
      <c r="T49" s="121" t="s">
        <v>19</v>
      </c>
      <c r="U49" s="121" t="s">
        <v>19</v>
      </c>
      <c r="V49" s="121" t="s">
        <v>19</v>
      </c>
      <c r="W49" s="121" t="s">
        <v>19</v>
      </c>
      <c r="X49" s="121" t="s">
        <v>19</v>
      </c>
      <c r="Y49" s="121" t="s">
        <v>19</v>
      </c>
      <c r="Z49" s="121" t="s">
        <v>19</v>
      </c>
    </row>
    <row r="50" spans="1:256" x14ac:dyDescent="0.2">
      <c r="B50" s="79" t="s">
        <v>47</v>
      </c>
      <c r="C50" s="51"/>
      <c r="D50" s="52"/>
      <c r="E50" s="53"/>
      <c r="F50" s="121" t="s">
        <v>19</v>
      </c>
      <c r="G50" s="121" t="s">
        <v>19</v>
      </c>
      <c r="H50" s="121" t="s">
        <v>19</v>
      </c>
      <c r="I50" s="121" t="s">
        <v>19</v>
      </c>
      <c r="J50" s="121" t="s">
        <v>19</v>
      </c>
      <c r="K50" s="121" t="s">
        <v>19</v>
      </c>
      <c r="L50" s="121" t="s">
        <v>19</v>
      </c>
      <c r="M50" s="121" t="s">
        <v>19</v>
      </c>
      <c r="N50" s="121" t="s">
        <v>19</v>
      </c>
      <c r="O50" s="121" t="s">
        <v>19</v>
      </c>
      <c r="P50" s="121" t="s">
        <v>19</v>
      </c>
      <c r="Q50" s="121" t="s">
        <v>19</v>
      </c>
      <c r="R50" s="121" t="s">
        <v>19</v>
      </c>
      <c r="S50" s="121" t="s">
        <v>19</v>
      </c>
      <c r="T50" s="121" t="s">
        <v>19</v>
      </c>
      <c r="U50" s="121" t="s">
        <v>19</v>
      </c>
      <c r="V50" s="121" t="s">
        <v>19</v>
      </c>
      <c r="W50" s="121" t="s">
        <v>19</v>
      </c>
      <c r="X50" s="121" t="s">
        <v>19</v>
      </c>
      <c r="Y50" s="121" t="s">
        <v>19</v>
      </c>
      <c r="Z50" s="121" t="s">
        <v>19</v>
      </c>
    </row>
    <row r="51" spans="1:256" x14ac:dyDescent="0.2">
      <c r="B51" t="s">
        <v>168</v>
      </c>
      <c r="C51" s="51"/>
      <c r="D51" s="52"/>
      <c r="E51" s="53"/>
      <c r="F51" s="110">
        <v>5</v>
      </c>
      <c r="G51" s="110">
        <v>3</v>
      </c>
      <c r="H51" s="110">
        <v>4</v>
      </c>
      <c r="I51" s="51">
        <v>2401</v>
      </c>
      <c r="J51" s="52">
        <v>6268</v>
      </c>
      <c r="K51" s="53">
        <v>8669</v>
      </c>
      <c r="L51" s="51"/>
      <c r="M51" s="52"/>
      <c r="N51" s="53"/>
      <c r="O51" s="110">
        <v>6</v>
      </c>
      <c r="P51" s="110">
        <v>4</v>
      </c>
      <c r="Q51" s="110">
        <v>4</v>
      </c>
      <c r="R51" s="51">
        <v>2401</v>
      </c>
      <c r="S51" s="52">
        <v>6268</v>
      </c>
      <c r="T51" s="53">
        <v>8669</v>
      </c>
      <c r="U51" s="54">
        <v>19.7</v>
      </c>
      <c r="V51" s="55">
        <v>19.5</v>
      </c>
      <c r="W51" s="56">
        <v>19.5</v>
      </c>
      <c r="X51" s="111"/>
      <c r="Y51" s="112"/>
      <c r="Z51" s="113"/>
    </row>
    <row r="52" spans="1:256" x14ac:dyDescent="0.2">
      <c r="B52" t="s">
        <v>101</v>
      </c>
      <c r="C52" s="51"/>
      <c r="D52" s="52"/>
      <c r="E52" s="53"/>
      <c r="F52" s="110">
        <v>51</v>
      </c>
      <c r="G52" s="110">
        <v>39</v>
      </c>
      <c r="H52" s="110">
        <v>45</v>
      </c>
      <c r="I52" s="51">
        <v>6429</v>
      </c>
      <c r="J52" s="52">
        <v>6535</v>
      </c>
      <c r="K52" s="53">
        <v>12964</v>
      </c>
      <c r="L52" s="51"/>
      <c r="M52" s="52"/>
      <c r="N52" s="53"/>
      <c r="O52" s="110">
        <v>52</v>
      </c>
      <c r="P52" s="110">
        <v>40</v>
      </c>
      <c r="Q52" s="110">
        <v>46</v>
      </c>
      <c r="R52" s="51">
        <v>6429</v>
      </c>
      <c r="S52" s="52">
        <v>6535</v>
      </c>
      <c r="T52" s="53">
        <v>12964</v>
      </c>
      <c r="U52" s="54">
        <v>33</v>
      </c>
      <c r="V52" s="55">
        <v>30.8</v>
      </c>
      <c r="W52" s="56">
        <v>31.9</v>
      </c>
      <c r="X52" s="111"/>
      <c r="Y52" s="112"/>
      <c r="Z52" s="113"/>
    </row>
    <row r="53" spans="1:256" x14ac:dyDescent="0.2">
      <c r="B53" t="s">
        <v>40</v>
      </c>
      <c r="C53" s="51"/>
      <c r="D53" s="52"/>
      <c r="E53" s="53"/>
      <c r="F53" s="110">
        <v>75</v>
      </c>
      <c r="G53" s="110">
        <v>60</v>
      </c>
      <c r="H53" s="110">
        <v>67</v>
      </c>
      <c r="I53" s="51">
        <v>326105</v>
      </c>
      <c r="J53" s="52">
        <v>342947</v>
      </c>
      <c r="K53" s="53">
        <v>669052</v>
      </c>
      <c r="L53" s="51"/>
      <c r="M53" s="52"/>
      <c r="N53" s="53"/>
      <c r="O53" s="110">
        <v>77</v>
      </c>
      <c r="P53" s="110">
        <v>62</v>
      </c>
      <c r="Q53" s="110">
        <v>69</v>
      </c>
      <c r="R53" s="51">
        <v>326105</v>
      </c>
      <c r="S53" s="52">
        <v>342947</v>
      </c>
      <c r="T53" s="53">
        <v>669052</v>
      </c>
      <c r="U53" s="54">
        <v>35.700000000000003</v>
      </c>
      <c r="V53" s="55">
        <v>33.200000000000003</v>
      </c>
      <c r="W53" s="56">
        <v>34.5</v>
      </c>
      <c r="X53" s="111"/>
      <c r="Y53" s="112"/>
      <c r="Z53" s="113"/>
    </row>
    <row r="54" spans="1:256" x14ac:dyDescent="0.2">
      <c r="B54" t="s">
        <v>46</v>
      </c>
      <c r="C54" s="51"/>
      <c r="D54" s="52"/>
      <c r="E54" s="53"/>
      <c r="F54" s="121" t="s">
        <v>19</v>
      </c>
      <c r="G54" s="121" t="s">
        <v>19</v>
      </c>
      <c r="H54" s="121" t="s">
        <v>19</v>
      </c>
      <c r="I54" s="121" t="s">
        <v>19</v>
      </c>
      <c r="J54" s="121" t="s">
        <v>19</v>
      </c>
      <c r="K54" s="121" t="s">
        <v>19</v>
      </c>
      <c r="L54" s="121" t="s">
        <v>19</v>
      </c>
      <c r="M54" s="121" t="s">
        <v>19</v>
      </c>
      <c r="N54" s="121" t="s">
        <v>19</v>
      </c>
      <c r="O54" s="121" t="s">
        <v>19</v>
      </c>
      <c r="P54" s="121" t="s">
        <v>19</v>
      </c>
      <c r="Q54" s="121" t="s">
        <v>19</v>
      </c>
      <c r="R54" s="121" t="s">
        <v>19</v>
      </c>
      <c r="S54" s="121" t="s">
        <v>19</v>
      </c>
      <c r="T54" s="121" t="s">
        <v>19</v>
      </c>
      <c r="U54" s="121" t="s">
        <v>19</v>
      </c>
      <c r="V54" s="121" t="s">
        <v>19</v>
      </c>
      <c r="W54" s="121" t="s">
        <v>19</v>
      </c>
      <c r="X54" s="121" t="s">
        <v>19</v>
      </c>
      <c r="Y54" s="121" t="s">
        <v>19</v>
      </c>
      <c r="Z54" s="121" t="s">
        <v>19</v>
      </c>
    </row>
    <row r="55" spans="1:256" x14ac:dyDescent="0.2">
      <c r="B55" t="s">
        <v>45</v>
      </c>
      <c r="C55" s="51"/>
      <c r="D55" s="52"/>
      <c r="E55" s="53"/>
      <c r="F55" s="110">
        <v>27</v>
      </c>
      <c r="G55" s="110">
        <v>19</v>
      </c>
      <c r="H55" s="110">
        <v>22</v>
      </c>
      <c r="I55" s="51">
        <v>17722</v>
      </c>
      <c r="J55" s="52">
        <v>42838</v>
      </c>
      <c r="K55" s="53">
        <v>60560</v>
      </c>
      <c r="L55" s="51"/>
      <c r="M55" s="52"/>
      <c r="N55" s="53"/>
      <c r="O55" s="110">
        <v>29</v>
      </c>
      <c r="P55" s="110">
        <v>21</v>
      </c>
      <c r="Q55" s="110">
        <v>23</v>
      </c>
      <c r="R55" s="51">
        <v>17722</v>
      </c>
      <c r="S55" s="52">
        <v>42838</v>
      </c>
      <c r="T55" s="53">
        <v>60560</v>
      </c>
      <c r="U55" s="54">
        <v>26.7</v>
      </c>
      <c r="V55" s="55">
        <v>25.3</v>
      </c>
      <c r="W55" s="56">
        <v>25.7</v>
      </c>
      <c r="X55" s="111"/>
      <c r="Y55" s="112"/>
      <c r="Z55" s="113"/>
    </row>
    <row r="56" spans="1:256" x14ac:dyDescent="0.2">
      <c r="A56" t="s">
        <v>162</v>
      </c>
      <c r="B56" t="s">
        <v>104</v>
      </c>
      <c r="C56" s="51"/>
      <c r="D56" s="52"/>
      <c r="E56" s="53"/>
      <c r="F56" s="110">
        <v>19</v>
      </c>
      <c r="G56" s="110">
        <v>13</v>
      </c>
      <c r="H56" s="110">
        <v>15</v>
      </c>
      <c r="I56" s="51">
        <v>417</v>
      </c>
      <c r="J56" s="52">
        <v>960</v>
      </c>
      <c r="K56" s="53">
        <v>1377</v>
      </c>
      <c r="L56" s="51"/>
      <c r="M56" s="52"/>
      <c r="N56" s="53"/>
      <c r="O56" s="110">
        <v>21</v>
      </c>
      <c r="P56" s="110">
        <v>15</v>
      </c>
      <c r="Q56" s="110">
        <v>17</v>
      </c>
      <c r="R56" s="51">
        <v>417</v>
      </c>
      <c r="S56" s="52">
        <v>960</v>
      </c>
      <c r="T56" s="53">
        <v>1377</v>
      </c>
      <c r="U56" s="54">
        <v>25.8</v>
      </c>
      <c r="V56" s="55">
        <v>24.3</v>
      </c>
      <c r="W56" s="56">
        <v>24.7</v>
      </c>
      <c r="X56" s="111">
        <v>59.3</v>
      </c>
      <c r="Y56" s="112">
        <v>53.7</v>
      </c>
      <c r="Z56" s="113">
        <v>57.7</v>
      </c>
    </row>
    <row r="57" spans="1:256" x14ac:dyDescent="0.2">
      <c r="B57" t="s">
        <v>105</v>
      </c>
      <c r="C57" s="51"/>
      <c r="D57" s="52"/>
      <c r="E57" s="53"/>
      <c r="F57" s="110">
        <v>14</v>
      </c>
      <c r="G57" s="110">
        <v>13</v>
      </c>
      <c r="H57" s="110">
        <v>13</v>
      </c>
      <c r="I57" s="51">
        <v>1739</v>
      </c>
      <c r="J57" s="52">
        <v>3635</v>
      </c>
      <c r="K57" s="53">
        <v>5374</v>
      </c>
      <c r="L57" s="51"/>
      <c r="M57" s="52"/>
      <c r="N57" s="53"/>
      <c r="O57" s="110">
        <v>16</v>
      </c>
      <c r="P57" s="110">
        <v>14</v>
      </c>
      <c r="Q57" s="110">
        <v>14</v>
      </c>
      <c r="R57" s="51">
        <v>1739</v>
      </c>
      <c r="S57" s="52">
        <v>3635</v>
      </c>
      <c r="T57" s="53">
        <v>5374</v>
      </c>
      <c r="U57" s="54">
        <v>24.6</v>
      </c>
      <c r="V57" s="55">
        <v>24.2</v>
      </c>
      <c r="W57" s="56">
        <v>24.3</v>
      </c>
      <c r="X57" s="111">
        <v>64.5</v>
      </c>
      <c r="Y57" s="112">
        <v>55</v>
      </c>
      <c r="Z57" s="113">
        <v>60.2</v>
      </c>
    </row>
    <row r="58" spans="1:256" x14ac:dyDescent="0.2">
      <c r="B58" t="s">
        <v>106</v>
      </c>
      <c r="C58" s="51"/>
      <c r="D58" s="52"/>
      <c r="E58" s="53"/>
      <c r="F58" s="110" t="s">
        <v>21</v>
      </c>
      <c r="G58" s="110">
        <v>1</v>
      </c>
      <c r="H58" s="110" t="s">
        <v>21</v>
      </c>
      <c r="I58" s="51">
        <v>469</v>
      </c>
      <c r="J58" s="52">
        <v>1128</v>
      </c>
      <c r="K58" s="53">
        <v>1597</v>
      </c>
      <c r="L58" s="51"/>
      <c r="M58" s="52"/>
      <c r="N58" s="53"/>
      <c r="O58" s="110" t="s">
        <v>21</v>
      </c>
      <c r="P58" s="110">
        <v>1</v>
      </c>
      <c r="Q58" s="110" t="s">
        <v>21</v>
      </c>
      <c r="R58" s="51">
        <v>469</v>
      </c>
      <c r="S58" s="52">
        <v>1128</v>
      </c>
      <c r="T58" s="53">
        <v>1597</v>
      </c>
      <c r="U58" s="54">
        <v>17.399999999999999</v>
      </c>
      <c r="V58" s="55">
        <v>17.600000000000001</v>
      </c>
      <c r="W58" s="56">
        <v>17.600000000000001</v>
      </c>
      <c r="X58" s="111">
        <v>80.2</v>
      </c>
      <c r="Y58" s="112">
        <v>68.099999999999994</v>
      </c>
      <c r="Z58" s="113">
        <v>74.099999999999994</v>
      </c>
    </row>
    <row r="59" spans="1:256" x14ac:dyDescent="0.2">
      <c r="B59" t="s">
        <v>107</v>
      </c>
      <c r="C59" s="51"/>
      <c r="D59" s="52"/>
      <c r="E59" s="53"/>
      <c r="F59" s="110">
        <v>1</v>
      </c>
      <c r="G59" s="110">
        <v>1</v>
      </c>
      <c r="H59" s="110">
        <v>1</v>
      </c>
      <c r="I59" s="51">
        <v>355</v>
      </c>
      <c r="J59" s="52">
        <v>478</v>
      </c>
      <c r="K59" s="53">
        <v>833</v>
      </c>
      <c r="L59" s="51"/>
      <c r="M59" s="52"/>
      <c r="N59" s="53"/>
      <c r="O59" s="110">
        <v>1</v>
      </c>
      <c r="P59" s="117">
        <v>1</v>
      </c>
      <c r="Q59" s="118">
        <v>1</v>
      </c>
      <c r="R59" s="51">
        <v>355</v>
      </c>
      <c r="S59" s="52">
        <v>478</v>
      </c>
      <c r="T59" s="53">
        <v>833</v>
      </c>
      <c r="U59" s="54">
        <v>17.600000000000001</v>
      </c>
      <c r="V59" s="55">
        <v>17.5</v>
      </c>
      <c r="W59" s="56">
        <v>17.5</v>
      </c>
      <c r="X59" s="111">
        <v>78.7</v>
      </c>
      <c r="Y59" s="112">
        <v>68.099999999999994</v>
      </c>
      <c r="Z59" s="113">
        <v>73.5</v>
      </c>
    </row>
    <row r="60" spans="1:256" x14ac:dyDescent="0.2">
      <c r="B60" t="s">
        <v>163</v>
      </c>
      <c r="C60" s="51"/>
      <c r="D60" s="52"/>
      <c r="E60" s="53"/>
      <c r="F60" s="110">
        <v>28</v>
      </c>
      <c r="G60" s="110">
        <v>20</v>
      </c>
      <c r="H60" s="110">
        <v>22</v>
      </c>
      <c r="I60" s="51">
        <v>1576</v>
      </c>
      <c r="J60" s="52">
        <v>5300</v>
      </c>
      <c r="K60" s="53">
        <v>6876</v>
      </c>
      <c r="L60" s="51"/>
      <c r="M60" s="52"/>
      <c r="N60" s="53"/>
      <c r="O60" s="110">
        <v>30</v>
      </c>
      <c r="P60" s="110">
        <v>22</v>
      </c>
      <c r="Q60" s="110">
        <v>24</v>
      </c>
      <c r="R60" s="51">
        <v>1576</v>
      </c>
      <c r="S60" s="52">
        <v>5300</v>
      </c>
      <c r="T60" s="53">
        <v>6876</v>
      </c>
      <c r="U60" s="54">
        <v>28.1</v>
      </c>
      <c r="V60" s="55">
        <v>26.9</v>
      </c>
      <c r="W60" s="56">
        <v>27.1</v>
      </c>
      <c r="X60" s="111">
        <v>50</v>
      </c>
      <c r="Y60" s="112">
        <v>47.1</v>
      </c>
      <c r="Z60" s="113">
        <v>50.9</v>
      </c>
    </row>
    <row r="61" spans="1:256" x14ac:dyDescent="0.2">
      <c r="B61" t="s">
        <v>135</v>
      </c>
      <c r="C61" s="51"/>
      <c r="D61" s="52"/>
      <c r="E61" s="53"/>
      <c r="F61" s="110">
        <v>33</v>
      </c>
      <c r="G61" s="110">
        <v>23</v>
      </c>
      <c r="H61" s="110">
        <v>26</v>
      </c>
      <c r="I61" s="51">
        <v>9203</v>
      </c>
      <c r="J61" s="52">
        <v>21834</v>
      </c>
      <c r="K61" s="53">
        <v>31037</v>
      </c>
      <c r="L61" s="51"/>
      <c r="M61" s="52"/>
      <c r="N61" s="53"/>
      <c r="O61" s="110">
        <v>34</v>
      </c>
      <c r="P61" s="110">
        <v>25</v>
      </c>
      <c r="Q61" s="110">
        <v>27</v>
      </c>
      <c r="R61" s="51">
        <v>9203</v>
      </c>
      <c r="S61" s="52">
        <v>21834</v>
      </c>
      <c r="T61" s="53">
        <v>31037</v>
      </c>
      <c r="U61" s="54">
        <v>27.9</v>
      </c>
      <c r="V61" s="55">
        <v>26.2</v>
      </c>
      <c r="W61" s="56">
        <v>26.7</v>
      </c>
      <c r="X61" s="111">
        <v>46.1</v>
      </c>
      <c r="Y61" s="112">
        <v>44</v>
      </c>
      <c r="Z61" s="113">
        <v>47.1</v>
      </c>
    </row>
    <row r="62" spans="1:256" x14ac:dyDescent="0.2">
      <c r="B62" t="s">
        <v>110</v>
      </c>
      <c r="C62" s="51"/>
      <c r="D62" s="52"/>
      <c r="E62" s="53"/>
      <c r="F62" s="110">
        <v>36</v>
      </c>
      <c r="G62" s="110">
        <v>29</v>
      </c>
      <c r="H62" s="110">
        <v>32</v>
      </c>
      <c r="I62" s="51">
        <v>452</v>
      </c>
      <c r="J62" s="52">
        <v>558</v>
      </c>
      <c r="K62" s="53">
        <v>1010</v>
      </c>
      <c r="L62" s="51"/>
      <c r="M62" s="52"/>
      <c r="N62" s="53"/>
      <c r="O62" s="110">
        <v>38</v>
      </c>
      <c r="P62" s="110">
        <v>30</v>
      </c>
      <c r="Q62" s="110">
        <v>33</v>
      </c>
      <c r="R62" s="51">
        <v>452</v>
      </c>
      <c r="S62" s="52">
        <v>558</v>
      </c>
      <c r="T62" s="53">
        <v>1010</v>
      </c>
      <c r="U62" s="54">
        <v>28.8</v>
      </c>
      <c r="V62" s="55">
        <v>27.1</v>
      </c>
      <c r="W62" s="56">
        <v>27.9</v>
      </c>
      <c r="X62" s="111">
        <v>42.3</v>
      </c>
      <c r="Y62" s="112">
        <v>38.9</v>
      </c>
      <c r="Z62" s="113">
        <v>41.1</v>
      </c>
    </row>
    <row r="63" spans="1:256" x14ac:dyDescent="0.2">
      <c r="B63" t="s">
        <v>111</v>
      </c>
      <c r="C63" s="51"/>
      <c r="D63" s="52"/>
      <c r="E63" s="53"/>
      <c r="F63" s="110">
        <v>44</v>
      </c>
      <c r="G63" s="110">
        <v>38</v>
      </c>
      <c r="H63" s="110">
        <v>41</v>
      </c>
      <c r="I63" s="51">
        <v>242</v>
      </c>
      <c r="J63" s="52">
        <v>321</v>
      </c>
      <c r="K63" s="53">
        <v>563</v>
      </c>
      <c r="L63" s="51"/>
      <c r="M63" s="52"/>
      <c r="N63" s="53"/>
      <c r="O63" s="110">
        <v>48</v>
      </c>
      <c r="P63" s="110">
        <v>40</v>
      </c>
      <c r="Q63" s="110">
        <v>44</v>
      </c>
      <c r="R63" s="51">
        <v>242</v>
      </c>
      <c r="S63" s="52">
        <v>321</v>
      </c>
      <c r="T63" s="53">
        <v>563</v>
      </c>
      <c r="U63" s="54">
        <v>30.1</v>
      </c>
      <c r="V63" s="55">
        <v>29.9</v>
      </c>
      <c r="W63" s="56">
        <v>30</v>
      </c>
      <c r="X63" s="111">
        <v>32.6</v>
      </c>
      <c r="Y63" s="112">
        <v>28.2</v>
      </c>
      <c r="Z63" s="113">
        <v>31</v>
      </c>
    </row>
    <row r="64" spans="1:256" x14ac:dyDescent="0.2">
      <c r="B64" t="s">
        <v>134</v>
      </c>
      <c r="F64" t="s">
        <v>19</v>
      </c>
      <c r="G64" t="s">
        <v>19</v>
      </c>
      <c r="H64" t="s">
        <v>19</v>
      </c>
      <c r="I64" t="s">
        <v>19</v>
      </c>
      <c r="J64" t="s">
        <v>19</v>
      </c>
      <c r="K64" t="s">
        <v>19</v>
      </c>
      <c r="L64" t="s">
        <v>19</v>
      </c>
      <c r="M64" t="s">
        <v>19</v>
      </c>
      <c r="N64" t="s">
        <v>19</v>
      </c>
      <c r="O64" t="s">
        <v>19</v>
      </c>
      <c r="P64" t="s">
        <v>19</v>
      </c>
      <c r="Q64" t="s">
        <v>19</v>
      </c>
      <c r="R64" t="s">
        <v>19</v>
      </c>
      <c r="S64" t="s">
        <v>19</v>
      </c>
      <c r="T64" t="s">
        <v>19</v>
      </c>
      <c r="U64" t="s">
        <v>19</v>
      </c>
      <c r="V64" t="s">
        <v>19</v>
      </c>
      <c r="W64" t="s">
        <v>19</v>
      </c>
      <c r="X64" t="s">
        <v>19</v>
      </c>
      <c r="Y64" t="s">
        <v>19</v>
      </c>
      <c r="Z64" t="s">
        <v>19</v>
      </c>
      <c r="CO64" t="s">
        <v>134</v>
      </c>
      <c r="CP64" t="s">
        <v>134</v>
      </c>
      <c r="CQ64" t="s">
        <v>134</v>
      </c>
      <c r="CR64" t="s">
        <v>134</v>
      </c>
      <c r="CS64" t="s">
        <v>134</v>
      </c>
      <c r="CT64" t="s">
        <v>134</v>
      </c>
      <c r="CU64" t="s">
        <v>134</v>
      </c>
      <c r="CV64" t="s">
        <v>134</v>
      </c>
      <c r="CW64" t="s">
        <v>134</v>
      </c>
      <c r="CX64" t="s">
        <v>134</v>
      </c>
      <c r="CY64" t="s">
        <v>134</v>
      </c>
      <c r="CZ64" t="s">
        <v>134</v>
      </c>
      <c r="DA64" t="s">
        <v>134</v>
      </c>
      <c r="DB64" t="s">
        <v>134</v>
      </c>
      <c r="DC64" t="s">
        <v>134</v>
      </c>
      <c r="DD64" t="s">
        <v>134</v>
      </c>
      <c r="DE64" t="s">
        <v>134</v>
      </c>
      <c r="DF64" t="s">
        <v>134</v>
      </c>
      <c r="DG64" t="s">
        <v>134</v>
      </c>
      <c r="DH64" t="s">
        <v>134</v>
      </c>
      <c r="DI64" t="s">
        <v>134</v>
      </c>
      <c r="DJ64" t="s">
        <v>134</v>
      </c>
      <c r="DK64" t="s">
        <v>134</v>
      </c>
      <c r="DL64" t="s">
        <v>134</v>
      </c>
      <c r="DM64" t="s">
        <v>134</v>
      </c>
      <c r="DN64" t="s">
        <v>134</v>
      </c>
      <c r="DO64" t="s">
        <v>134</v>
      </c>
      <c r="DP64" t="s">
        <v>134</v>
      </c>
      <c r="DQ64" t="s">
        <v>134</v>
      </c>
      <c r="DR64" t="s">
        <v>134</v>
      </c>
      <c r="DS64" t="s">
        <v>134</v>
      </c>
      <c r="DT64" t="s">
        <v>134</v>
      </c>
      <c r="DU64" t="s">
        <v>134</v>
      </c>
      <c r="DV64" t="s">
        <v>134</v>
      </c>
      <c r="DW64" t="s">
        <v>134</v>
      </c>
      <c r="DX64" t="s">
        <v>134</v>
      </c>
      <c r="DY64" t="s">
        <v>134</v>
      </c>
      <c r="DZ64" t="s">
        <v>134</v>
      </c>
      <c r="EA64" t="s">
        <v>134</v>
      </c>
      <c r="EB64" t="s">
        <v>134</v>
      </c>
      <c r="EC64" t="s">
        <v>134</v>
      </c>
      <c r="ED64" t="s">
        <v>134</v>
      </c>
      <c r="EE64" t="s">
        <v>134</v>
      </c>
      <c r="EF64" t="s">
        <v>134</v>
      </c>
      <c r="EG64" t="s">
        <v>134</v>
      </c>
      <c r="EH64" t="s">
        <v>134</v>
      </c>
      <c r="EI64" t="s">
        <v>134</v>
      </c>
      <c r="EJ64" t="s">
        <v>134</v>
      </c>
      <c r="EK64" t="s">
        <v>134</v>
      </c>
      <c r="EL64" t="s">
        <v>134</v>
      </c>
      <c r="EM64" t="s">
        <v>134</v>
      </c>
      <c r="EN64" t="s">
        <v>134</v>
      </c>
      <c r="EO64" t="s">
        <v>134</v>
      </c>
      <c r="EP64" t="s">
        <v>134</v>
      </c>
      <c r="EQ64" t="s">
        <v>134</v>
      </c>
      <c r="ER64" t="s">
        <v>134</v>
      </c>
      <c r="ES64" t="s">
        <v>134</v>
      </c>
      <c r="ET64" t="s">
        <v>134</v>
      </c>
      <c r="EU64" t="s">
        <v>134</v>
      </c>
      <c r="EV64" t="s">
        <v>134</v>
      </c>
      <c r="EW64" t="s">
        <v>134</v>
      </c>
      <c r="EX64" t="s">
        <v>134</v>
      </c>
      <c r="EY64" t="s">
        <v>134</v>
      </c>
      <c r="EZ64" t="s">
        <v>134</v>
      </c>
      <c r="FA64" t="s">
        <v>134</v>
      </c>
      <c r="FB64" t="s">
        <v>134</v>
      </c>
      <c r="FC64" t="s">
        <v>134</v>
      </c>
      <c r="FD64" t="s">
        <v>134</v>
      </c>
      <c r="FE64" t="s">
        <v>134</v>
      </c>
      <c r="FF64" t="s">
        <v>134</v>
      </c>
      <c r="FG64" t="s">
        <v>134</v>
      </c>
      <c r="FH64" t="s">
        <v>134</v>
      </c>
      <c r="FI64" t="s">
        <v>134</v>
      </c>
      <c r="FJ64" t="s">
        <v>134</v>
      </c>
      <c r="FK64" t="s">
        <v>134</v>
      </c>
      <c r="FL64" t="s">
        <v>134</v>
      </c>
      <c r="FM64" t="s">
        <v>134</v>
      </c>
      <c r="FN64" t="s">
        <v>134</v>
      </c>
      <c r="FO64" t="s">
        <v>134</v>
      </c>
      <c r="FP64" t="s">
        <v>134</v>
      </c>
      <c r="FQ64" t="s">
        <v>134</v>
      </c>
      <c r="FR64" t="s">
        <v>134</v>
      </c>
      <c r="FS64" t="s">
        <v>134</v>
      </c>
      <c r="FT64" t="s">
        <v>134</v>
      </c>
      <c r="FU64" t="s">
        <v>134</v>
      </c>
      <c r="FV64" t="s">
        <v>134</v>
      </c>
      <c r="FW64" t="s">
        <v>134</v>
      </c>
      <c r="FX64" t="s">
        <v>134</v>
      </c>
      <c r="FY64" t="s">
        <v>134</v>
      </c>
      <c r="FZ64" t="s">
        <v>134</v>
      </c>
      <c r="GA64" t="s">
        <v>134</v>
      </c>
      <c r="GB64" t="s">
        <v>134</v>
      </c>
      <c r="GC64" t="s">
        <v>134</v>
      </c>
      <c r="GD64" t="s">
        <v>134</v>
      </c>
      <c r="GE64" t="s">
        <v>134</v>
      </c>
      <c r="GF64" t="s">
        <v>134</v>
      </c>
      <c r="GG64" t="s">
        <v>134</v>
      </c>
      <c r="GH64" t="s">
        <v>134</v>
      </c>
      <c r="GI64" t="s">
        <v>134</v>
      </c>
      <c r="GJ64" t="s">
        <v>134</v>
      </c>
      <c r="GK64" t="s">
        <v>134</v>
      </c>
      <c r="GL64" t="s">
        <v>134</v>
      </c>
      <c r="GM64" t="s">
        <v>134</v>
      </c>
      <c r="GN64" t="s">
        <v>134</v>
      </c>
      <c r="GO64" t="s">
        <v>134</v>
      </c>
      <c r="GP64" t="s">
        <v>134</v>
      </c>
      <c r="GQ64" t="s">
        <v>134</v>
      </c>
      <c r="GR64" t="s">
        <v>134</v>
      </c>
      <c r="GS64" t="s">
        <v>134</v>
      </c>
      <c r="GT64" t="s">
        <v>134</v>
      </c>
      <c r="GU64" t="s">
        <v>134</v>
      </c>
      <c r="GV64" t="s">
        <v>134</v>
      </c>
      <c r="GW64" t="s">
        <v>134</v>
      </c>
      <c r="GX64" t="s">
        <v>134</v>
      </c>
      <c r="GY64" t="s">
        <v>134</v>
      </c>
      <c r="GZ64" t="s">
        <v>134</v>
      </c>
      <c r="HA64" t="s">
        <v>134</v>
      </c>
      <c r="HB64" t="s">
        <v>134</v>
      </c>
      <c r="HC64" t="s">
        <v>134</v>
      </c>
      <c r="HD64" t="s">
        <v>134</v>
      </c>
      <c r="HE64" t="s">
        <v>134</v>
      </c>
      <c r="HF64" t="s">
        <v>134</v>
      </c>
      <c r="HG64" t="s">
        <v>134</v>
      </c>
      <c r="HH64" t="s">
        <v>134</v>
      </c>
      <c r="HI64" t="s">
        <v>134</v>
      </c>
      <c r="HJ64" t="s">
        <v>134</v>
      </c>
      <c r="HK64" t="s">
        <v>134</v>
      </c>
      <c r="HL64" t="s">
        <v>134</v>
      </c>
      <c r="HM64" t="s">
        <v>134</v>
      </c>
      <c r="HN64" t="s">
        <v>134</v>
      </c>
      <c r="HO64" t="s">
        <v>134</v>
      </c>
      <c r="HP64" t="s">
        <v>134</v>
      </c>
      <c r="HQ64" t="s">
        <v>134</v>
      </c>
      <c r="HR64" t="s">
        <v>134</v>
      </c>
      <c r="HS64" t="s">
        <v>134</v>
      </c>
      <c r="HT64" t="s">
        <v>134</v>
      </c>
      <c r="HU64" t="s">
        <v>134</v>
      </c>
      <c r="HV64" t="s">
        <v>134</v>
      </c>
      <c r="HW64" t="s">
        <v>134</v>
      </c>
      <c r="HX64" t="s">
        <v>134</v>
      </c>
      <c r="HY64" t="s">
        <v>134</v>
      </c>
      <c r="HZ64" t="s">
        <v>134</v>
      </c>
      <c r="IA64" t="s">
        <v>134</v>
      </c>
      <c r="IB64" t="s">
        <v>134</v>
      </c>
      <c r="IC64" t="s">
        <v>134</v>
      </c>
      <c r="ID64" t="s">
        <v>134</v>
      </c>
      <c r="IE64" t="s">
        <v>134</v>
      </c>
      <c r="IF64" t="s">
        <v>134</v>
      </c>
      <c r="IG64" t="s">
        <v>134</v>
      </c>
      <c r="IH64" t="s">
        <v>134</v>
      </c>
      <c r="II64" t="s">
        <v>134</v>
      </c>
      <c r="IJ64" t="s">
        <v>134</v>
      </c>
      <c r="IK64" t="s">
        <v>134</v>
      </c>
      <c r="IL64" t="s">
        <v>134</v>
      </c>
      <c r="IM64" t="s">
        <v>134</v>
      </c>
      <c r="IN64" t="s">
        <v>134</v>
      </c>
      <c r="IO64" t="s">
        <v>134</v>
      </c>
      <c r="IP64" t="s">
        <v>134</v>
      </c>
      <c r="IQ64" t="s">
        <v>134</v>
      </c>
      <c r="IR64" t="s">
        <v>134</v>
      </c>
      <c r="IS64" t="s">
        <v>134</v>
      </c>
      <c r="IT64" t="s">
        <v>134</v>
      </c>
      <c r="IU64" t="s">
        <v>134</v>
      </c>
      <c r="IV64" t="s">
        <v>134</v>
      </c>
    </row>
    <row r="66" spans="1:26" x14ac:dyDescent="0.2">
      <c r="B66" t="s">
        <v>112</v>
      </c>
      <c r="C66" s="51"/>
      <c r="D66" s="52"/>
      <c r="E66" s="53"/>
      <c r="F66" s="110">
        <v>21</v>
      </c>
      <c r="G66" s="110">
        <v>24</v>
      </c>
      <c r="H66" s="110">
        <v>23</v>
      </c>
      <c r="I66" s="51">
        <v>71</v>
      </c>
      <c r="J66" s="52">
        <v>113</v>
      </c>
      <c r="K66" s="53">
        <v>184</v>
      </c>
      <c r="L66" s="51"/>
      <c r="M66" s="52"/>
      <c r="N66" s="53"/>
      <c r="O66" s="110">
        <v>23</v>
      </c>
      <c r="P66" s="110">
        <v>27</v>
      </c>
      <c r="Q66" s="110">
        <v>26</v>
      </c>
      <c r="R66" s="51">
        <v>71</v>
      </c>
      <c r="S66" s="52">
        <v>113</v>
      </c>
      <c r="T66" s="53">
        <v>184</v>
      </c>
      <c r="U66" s="54">
        <v>24.7</v>
      </c>
      <c r="V66" s="55">
        <v>26.5</v>
      </c>
      <c r="W66" s="56">
        <v>25.8</v>
      </c>
      <c r="X66" s="111">
        <v>57.6</v>
      </c>
      <c r="Y66" s="112">
        <v>41.3</v>
      </c>
      <c r="Z66" s="113">
        <v>49</v>
      </c>
    </row>
    <row r="67" spans="1:26" x14ac:dyDescent="0.2">
      <c r="B67" t="s">
        <v>113</v>
      </c>
      <c r="C67" s="51"/>
      <c r="D67" s="52"/>
      <c r="E67" s="53"/>
      <c r="F67" s="110">
        <v>31</v>
      </c>
      <c r="G67" s="110">
        <v>25</v>
      </c>
      <c r="H67" s="110">
        <v>27</v>
      </c>
      <c r="I67" s="51">
        <v>980</v>
      </c>
      <c r="J67" s="52">
        <v>1304</v>
      </c>
      <c r="K67" s="53">
        <v>2284</v>
      </c>
      <c r="L67" s="51"/>
      <c r="M67" s="52"/>
      <c r="N67" s="53"/>
      <c r="O67" s="110">
        <v>32</v>
      </c>
      <c r="P67" s="110">
        <v>26</v>
      </c>
      <c r="Q67" s="110">
        <v>28</v>
      </c>
      <c r="R67" s="51">
        <v>980</v>
      </c>
      <c r="S67" s="52">
        <v>1304</v>
      </c>
      <c r="T67" s="53">
        <v>2284</v>
      </c>
      <c r="U67" s="54">
        <v>27.2</v>
      </c>
      <c r="V67" s="55">
        <v>26.8</v>
      </c>
      <c r="W67" s="56">
        <v>27</v>
      </c>
      <c r="X67" s="111">
        <v>48.6</v>
      </c>
      <c r="Y67" s="112">
        <v>42.5</v>
      </c>
      <c r="Z67" s="113">
        <v>46</v>
      </c>
    </row>
    <row r="68" spans="1:26" x14ac:dyDescent="0.2">
      <c r="B68" t="s">
        <v>114</v>
      </c>
      <c r="C68" s="51"/>
      <c r="D68" s="52"/>
      <c r="E68" s="53"/>
      <c r="F68" s="110">
        <v>11</v>
      </c>
      <c r="G68" s="110">
        <v>8</v>
      </c>
      <c r="H68" s="110">
        <v>8</v>
      </c>
      <c r="I68" s="51">
        <v>996</v>
      </c>
      <c r="J68" s="52">
        <v>4692</v>
      </c>
      <c r="K68" s="53">
        <v>5688</v>
      </c>
      <c r="L68" s="51"/>
      <c r="M68" s="52"/>
      <c r="N68" s="53"/>
      <c r="O68" s="110">
        <v>12</v>
      </c>
      <c r="P68" s="110">
        <v>9</v>
      </c>
      <c r="Q68" s="110">
        <v>9</v>
      </c>
      <c r="R68" s="51">
        <v>996</v>
      </c>
      <c r="S68" s="52">
        <v>4692</v>
      </c>
      <c r="T68" s="53">
        <v>5688</v>
      </c>
      <c r="U68" s="54">
        <v>21.9</v>
      </c>
      <c r="V68" s="55">
        <v>21.3</v>
      </c>
      <c r="W68" s="56">
        <v>21.4</v>
      </c>
      <c r="X68" s="111">
        <v>67.8</v>
      </c>
      <c r="Y68" s="112">
        <v>59.8</v>
      </c>
      <c r="Z68" s="113">
        <v>65</v>
      </c>
    </row>
    <row r="69" spans="1:26" x14ac:dyDescent="0.2">
      <c r="B69" t="s">
        <v>115</v>
      </c>
      <c r="C69" s="51"/>
      <c r="D69" s="52"/>
      <c r="E69" s="53"/>
      <c r="F69" s="110">
        <v>35</v>
      </c>
      <c r="G69" s="110">
        <v>24</v>
      </c>
      <c r="H69" s="110">
        <v>28</v>
      </c>
      <c r="I69" s="51">
        <v>730</v>
      </c>
      <c r="J69" s="52">
        <v>1303</v>
      </c>
      <c r="K69" s="53">
        <v>2033</v>
      </c>
      <c r="L69" s="51"/>
      <c r="M69" s="52"/>
      <c r="N69" s="53"/>
      <c r="O69" s="110">
        <v>36</v>
      </c>
      <c r="P69" s="110">
        <v>27</v>
      </c>
      <c r="Q69" s="110">
        <v>30</v>
      </c>
      <c r="R69" s="51">
        <v>730</v>
      </c>
      <c r="S69" s="52">
        <v>1303</v>
      </c>
      <c r="T69" s="53">
        <v>2033</v>
      </c>
      <c r="U69" s="54">
        <v>27.9</v>
      </c>
      <c r="V69" s="55">
        <v>26.8</v>
      </c>
      <c r="W69" s="56">
        <v>27.2</v>
      </c>
      <c r="X69" s="111">
        <v>44.4</v>
      </c>
      <c r="Y69" s="112">
        <v>41.9</v>
      </c>
      <c r="Z69" s="113">
        <v>44.5</v>
      </c>
    </row>
    <row r="70" spans="1:26" x14ac:dyDescent="0.2">
      <c r="B70" t="s">
        <v>164</v>
      </c>
      <c r="C70" s="51"/>
      <c r="D70" s="52"/>
      <c r="E70" s="53"/>
      <c r="F70" s="110">
        <v>26</v>
      </c>
      <c r="G70" s="110">
        <v>18</v>
      </c>
      <c r="H70" s="110">
        <v>20</v>
      </c>
      <c r="I70" s="51">
        <v>492</v>
      </c>
      <c r="J70" s="52">
        <v>1212</v>
      </c>
      <c r="K70" s="53">
        <v>1704</v>
      </c>
      <c r="L70" s="51"/>
      <c r="M70" s="52"/>
      <c r="N70" s="53"/>
      <c r="O70" s="110">
        <v>27</v>
      </c>
      <c r="P70" s="110">
        <v>21</v>
      </c>
      <c r="Q70" s="110">
        <v>22</v>
      </c>
      <c r="R70" s="51">
        <v>492</v>
      </c>
      <c r="S70" s="52">
        <v>1212</v>
      </c>
      <c r="T70" s="53">
        <v>1704</v>
      </c>
      <c r="U70" s="54">
        <v>27.2</v>
      </c>
      <c r="V70" s="55">
        <v>26.1</v>
      </c>
      <c r="W70" s="56">
        <v>26.4</v>
      </c>
      <c r="X70" s="111">
        <v>53.3</v>
      </c>
      <c r="Y70" s="112">
        <v>48.1</v>
      </c>
      <c r="Z70" s="113">
        <v>52.1</v>
      </c>
    </row>
    <row r="71" spans="1:26" x14ac:dyDescent="0.2">
      <c r="B71" t="s">
        <v>116</v>
      </c>
      <c r="C71" s="51"/>
      <c r="D71" s="52"/>
      <c r="E71" s="53"/>
      <c r="F71" s="110">
        <v>78</v>
      </c>
      <c r="G71" s="110">
        <v>65</v>
      </c>
      <c r="H71" s="110">
        <v>72</v>
      </c>
      <c r="I71" s="51">
        <v>308383</v>
      </c>
      <c r="J71" s="52">
        <v>300109</v>
      </c>
      <c r="K71" s="53">
        <v>608492</v>
      </c>
      <c r="L71" s="51"/>
      <c r="M71" s="52"/>
      <c r="N71" s="53"/>
      <c r="O71" s="110">
        <v>80</v>
      </c>
      <c r="P71" s="110">
        <v>68</v>
      </c>
      <c r="Q71" s="110">
        <v>74</v>
      </c>
      <c r="R71" s="51">
        <v>308383</v>
      </c>
      <c r="S71" s="52">
        <v>300109</v>
      </c>
      <c r="T71" s="53">
        <v>608492</v>
      </c>
      <c r="U71" s="54">
        <v>36.200000000000003</v>
      </c>
      <c r="V71" s="55">
        <v>34.4</v>
      </c>
      <c r="W71" s="56">
        <v>35.299999999999997</v>
      </c>
      <c r="X71" s="111">
        <v>0.6</v>
      </c>
      <c r="Y71" s="112">
        <v>0.6</v>
      </c>
      <c r="Z71" s="113">
        <v>0.6</v>
      </c>
    </row>
    <row r="72" spans="1:26" x14ac:dyDescent="0.2">
      <c r="B72" t="s">
        <v>117</v>
      </c>
      <c r="C72" s="51"/>
      <c r="D72" s="52"/>
      <c r="E72" s="53"/>
      <c r="F72" s="110" t="s">
        <v>19</v>
      </c>
      <c r="G72" s="117" t="s">
        <v>19</v>
      </c>
      <c r="H72" s="110" t="s">
        <v>19</v>
      </c>
      <c r="I72" s="51">
        <v>0</v>
      </c>
      <c r="J72" s="52">
        <v>0</v>
      </c>
      <c r="K72" s="53">
        <v>0</v>
      </c>
      <c r="L72" s="51"/>
      <c r="M72" s="52"/>
      <c r="N72" s="53"/>
      <c r="O72" s="110" t="s">
        <v>19</v>
      </c>
      <c r="P72" s="110" t="s">
        <v>19</v>
      </c>
      <c r="Q72" s="110" t="s">
        <v>19</v>
      </c>
      <c r="R72" s="51">
        <v>0</v>
      </c>
      <c r="S72" s="52">
        <v>0</v>
      </c>
      <c r="T72" s="53">
        <v>0</v>
      </c>
      <c r="U72" s="54">
        <v>0</v>
      </c>
      <c r="V72" s="55">
        <v>0</v>
      </c>
      <c r="W72" s="56">
        <v>0</v>
      </c>
      <c r="X72" s="111" t="s">
        <v>19</v>
      </c>
      <c r="Y72" s="112" t="s">
        <v>19</v>
      </c>
      <c r="Z72" s="113" t="s">
        <v>19</v>
      </c>
    </row>
    <row r="73" spans="1:26" x14ac:dyDescent="0.2">
      <c r="B73" t="s">
        <v>40</v>
      </c>
      <c r="C73" s="51"/>
      <c r="D73" s="52"/>
      <c r="E73" s="53"/>
      <c r="F73" s="110">
        <v>75</v>
      </c>
      <c r="G73" s="110">
        <v>60</v>
      </c>
      <c r="H73" s="110">
        <v>67</v>
      </c>
      <c r="I73" s="51">
        <v>326105</v>
      </c>
      <c r="J73" s="52">
        <v>342947</v>
      </c>
      <c r="K73" s="53">
        <v>669052</v>
      </c>
      <c r="L73" s="51"/>
      <c r="M73" s="52"/>
      <c r="N73" s="53"/>
      <c r="O73" s="110">
        <v>77</v>
      </c>
      <c r="P73" s="110">
        <v>62</v>
      </c>
      <c r="Q73" s="110">
        <v>69</v>
      </c>
      <c r="R73" s="51">
        <v>326105</v>
      </c>
      <c r="S73" s="52">
        <v>342947</v>
      </c>
      <c r="T73" s="53">
        <v>669052</v>
      </c>
      <c r="U73" s="54">
        <v>35.700000000000003</v>
      </c>
      <c r="V73" s="55">
        <v>33.200000000000003</v>
      </c>
      <c r="W73" s="56">
        <v>34.5</v>
      </c>
      <c r="X73" s="111">
        <v>3.3</v>
      </c>
      <c r="Y73" s="112">
        <v>6.5</v>
      </c>
      <c r="Z73" s="113">
        <v>5.2</v>
      </c>
    </row>
    <row r="74" spans="1:26" x14ac:dyDescent="0.2">
      <c r="A74" t="s">
        <v>165</v>
      </c>
      <c r="B74" t="s">
        <v>125</v>
      </c>
      <c r="C74" s="51"/>
      <c r="D74" s="52"/>
      <c r="E74" s="53"/>
      <c r="F74" s="110">
        <v>27</v>
      </c>
      <c r="G74" s="110">
        <v>19</v>
      </c>
      <c r="H74" s="110">
        <v>22</v>
      </c>
      <c r="I74" s="51">
        <v>17722</v>
      </c>
      <c r="J74" s="52">
        <v>42838</v>
      </c>
      <c r="K74" s="53">
        <v>60560</v>
      </c>
      <c r="L74" s="51"/>
      <c r="M74" s="52"/>
      <c r="N74" s="53"/>
      <c r="O74" s="110">
        <v>29</v>
      </c>
      <c r="P74" s="110">
        <v>21</v>
      </c>
      <c r="Q74" s="110">
        <v>23</v>
      </c>
      <c r="R74" s="51">
        <v>17722</v>
      </c>
      <c r="S74" s="52">
        <v>42838</v>
      </c>
      <c r="T74" s="53">
        <v>60560</v>
      </c>
      <c r="U74" s="54">
        <v>26.7</v>
      </c>
      <c r="V74" s="55">
        <v>25.3</v>
      </c>
      <c r="W74" s="56">
        <v>25.7</v>
      </c>
      <c r="X74" s="111">
        <v>51.4</v>
      </c>
      <c r="Y74" s="112">
        <v>48</v>
      </c>
      <c r="Z74" s="113">
        <v>51.4</v>
      </c>
    </row>
    <row r="75" spans="1:26" x14ac:dyDescent="0.2">
      <c r="C75" s="44"/>
      <c r="D75" s="44"/>
      <c r="E75" s="44"/>
      <c r="F75" s="44"/>
      <c r="G75" s="44"/>
      <c r="H75" s="44"/>
      <c r="I75" s="44"/>
      <c r="J75" s="44"/>
      <c r="K75" s="44"/>
      <c r="L75" s="44"/>
      <c r="M75" s="44"/>
      <c r="N75" s="44"/>
      <c r="O75" s="44"/>
      <c r="P75" s="44"/>
      <c r="Q75" s="44"/>
      <c r="R75" s="44"/>
      <c r="S75" s="44"/>
      <c r="T75" s="44"/>
      <c r="U75" s="119"/>
      <c r="V75" s="119"/>
      <c r="W75" s="119"/>
      <c r="X75" s="120"/>
      <c r="Y75" s="120"/>
      <c r="Z75" s="120"/>
    </row>
    <row r="77" spans="1:26" x14ac:dyDescent="0.2">
      <c r="C77" s="51"/>
      <c r="D77" s="52"/>
      <c r="E77" s="53"/>
      <c r="F77" s="57"/>
      <c r="G77" s="52"/>
      <c r="H77" s="53"/>
      <c r="I77" s="51"/>
      <c r="J77" s="52"/>
      <c r="K77" s="53"/>
      <c r="L77" s="51"/>
      <c r="M77" s="52"/>
      <c r="N77" s="53"/>
      <c r="O77" s="51"/>
      <c r="P77" s="52"/>
      <c r="Q77" s="53"/>
      <c r="R77" s="51"/>
      <c r="S77" s="52"/>
      <c r="T77" s="53"/>
      <c r="U77" s="54"/>
      <c r="V77" s="55"/>
      <c r="W77" s="56"/>
      <c r="X77" s="111"/>
      <c r="Y77" s="112"/>
      <c r="Z77" s="113"/>
    </row>
    <row r="78" spans="1:26" x14ac:dyDescent="0.2">
      <c r="C78" s="51"/>
      <c r="D78" s="52"/>
      <c r="E78" s="53"/>
      <c r="F78" s="51"/>
      <c r="G78" s="52"/>
      <c r="H78" s="53"/>
      <c r="I78" s="51"/>
      <c r="J78" s="52"/>
      <c r="K78" s="53"/>
      <c r="L78" s="51"/>
      <c r="M78" s="52"/>
      <c r="N78" s="53"/>
      <c r="O78" s="51"/>
      <c r="P78" s="52"/>
      <c r="Q78" s="53"/>
      <c r="R78" s="51"/>
      <c r="S78" s="52"/>
      <c r="T78" s="53"/>
      <c r="U78" s="54"/>
      <c r="V78" s="55"/>
      <c r="W78" s="56"/>
      <c r="X78" s="111"/>
      <c r="Y78" s="112"/>
      <c r="Z78" s="113"/>
    </row>
    <row r="79" spans="1:26" x14ac:dyDescent="0.2">
      <c r="C79" s="51"/>
      <c r="D79" s="52"/>
      <c r="E79" s="53"/>
      <c r="F79" s="51"/>
      <c r="G79" s="52"/>
      <c r="H79" s="53"/>
      <c r="I79" s="51"/>
      <c r="J79" s="52"/>
      <c r="K79" s="53"/>
      <c r="L79" s="51"/>
      <c r="M79" s="52"/>
      <c r="N79" s="53"/>
      <c r="O79" s="51"/>
      <c r="P79" s="52"/>
      <c r="Q79" s="53"/>
      <c r="R79" s="51"/>
      <c r="S79" s="52"/>
      <c r="T79" s="53"/>
      <c r="U79" s="54"/>
      <c r="V79" s="55"/>
      <c r="W79" s="56"/>
      <c r="X79" s="111"/>
      <c r="Y79" s="112"/>
      <c r="Z79" s="113"/>
    </row>
    <row r="80" spans="1:26" x14ac:dyDescent="0.2">
      <c r="C80" s="51"/>
      <c r="D80" s="52"/>
      <c r="E80" s="53"/>
      <c r="F80" s="51"/>
      <c r="G80" s="52"/>
      <c r="H80" s="53"/>
      <c r="I80" s="51"/>
      <c r="J80" s="52"/>
      <c r="K80" s="53"/>
      <c r="L80" s="51"/>
      <c r="M80" s="52"/>
      <c r="N80" s="53"/>
      <c r="O80" s="51"/>
      <c r="P80" s="52"/>
      <c r="Q80" s="53"/>
      <c r="R80" s="51"/>
      <c r="S80" s="52"/>
      <c r="T80" s="53"/>
      <c r="U80" s="54"/>
      <c r="V80" s="55"/>
      <c r="W80" s="56"/>
      <c r="X80" s="111"/>
      <c r="Y80" s="112"/>
      <c r="Z80" s="113"/>
    </row>
    <row r="81" spans="3:26" x14ac:dyDescent="0.2">
      <c r="C81" s="51"/>
      <c r="D81" s="52"/>
      <c r="E81" s="53"/>
      <c r="F81" s="51"/>
      <c r="G81" s="52"/>
      <c r="H81" s="53"/>
      <c r="I81" s="51"/>
      <c r="J81" s="52"/>
      <c r="K81" s="53"/>
      <c r="L81" s="51"/>
      <c r="M81" s="52"/>
      <c r="N81" s="53"/>
      <c r="O81" s="51"/>
      <c r="P81" s="52"/>
      <c r="Q81" s="53"/>
      <c r="R81" s="51"/>
      <c r="S81" s="52"/>
      <c r="T81" s="53"/>
      <c r="U81" s="54"/>
      <c r="V81" s="55"/>
      <c r="W81" s="56"/>
      <c r="X81" s="111"/>
      <c r="Y81" s="112"/>
      <c r="Z81" s="113"/>
    </row>
    <row r="82" spans="3:26" x14ac:dyDescent="0.2">
      <c r="C82" s="51"/>
      <c r="D82" s="52"/>
      <c r="E82" s="53"/>
      <c r="F82" s="51"/>
      <c r="G82" s="52"/>
      <c r="H82" s="53"/>
      <c r="I82" s="51"/>
      <c r="J82" s="52"/>
      <c r="K82" s="53"/>
      <c r="L82" s="51"/>
      <c r="M82" s="52"/>
      <c r="N82" s="53"/>
      <c r="O82" s="51"/>
      <c r="P82" s="52"/>
      <c r="Q82" s="53"/>
      <c r="R82" s="51"/>
      <c r="S82" s="52"/>
      <c r="T82" s="53"/>
      <c r="U82" s="54"/>
      <c r="V82" s="55"/>
      <c r="W82" s="56"/>
      <c r="X82" s="111"/>
      <c r="Y82" s="112"/>
      <c r="Z82" s="113"/>
    </row>
    <row r="83" spans="3:26" x14ac:dyDescent="0.2">
      <c r="C83" s="51"/>
      <c r="D83" s="52"/>
      <c r="E83" s="53"/>
      <c r="F83" s="51"/>
      <c r="G83" s="52"/>
      <c r="H83" s="53"/>
      <c r="I83" s="51"/>
      <c r="J83" s="52"/>
      <c r="K83" s="53"/>
      <c r="L83" s="51"/>
      <c r="M83" s="52"/>
      <c r="N83" s="53"/>
      <c r="O83" s="51"/>
      <c r="P83" s="52"/>
      <c r="Q83" s="53"/>
      <c r="R83" s="51"/>
      <c r="S83" s="52"/>
      <c r="T83" s="53"/>
      <c r="U83" s="54"/>
      <c r="V83" s="55"/>
      <c r="W83" s="56"/>
      <c r="X83" s="111"/>
      <c r="Y83" s="112"/>
      <c r="Z83" s="113"/>
    </row>
    <row r="84" spans="3:26" x14ac:dyDescent="0.2">
      <c r="C84" s="51"/>
      <c r="D84" s="52"/>
      <c r="E84" s="53"/>
      <c r="F84" s="51"/>
      <c r="G84" s="52"/>
      <c r="H84" s="53"/>
      <c r="I84" s="51"/>
      <c r="J84" s="52"/>
      <c r="K84" s="53"/>
      <c r="L84" s="51"/>
      <c r="M84" s="52"/>
      <c r="N84" s="53"/>
      <c r="O84" s="51"/>
      <c r="P84" s="52"/>
      <c r="Q84" s="53"/>
      <c r="R84" s="51"/>
      <c r="S84" s="52"/>
      <c r="T84" s="53"/>
      <c r="U84" s="54"/>
      <c r="V84" s="55"/>
      <c r="W84" s="56"/>
      <c r="X84" s="111"/>
      <c r="Y84" s="112"/>
      <c r="Z84" s="113"/>
    </row>
    <row r="85" spans="3:26" x14ac:dyDescent="0.2">
      <c r="C85" s="51"/>
      <c r="D85" s="52"/>
      <c r="E85" s="53"/>
      <c r="F85" s="51"/>
      <c r="G85" s="52"/>
      <c r="H85" s="53"/>
      <c r="I85" s="51"/>
      <c r="J85" s="52"/>
      <c r="K85" s="53"/>
      <c r="L85" s="51"/>
      <c r="M85" s="52"/>
      <c r="N85" s="53"/>
      <c r="O85" s="51"/>
      <c r="P85" s="52"/>
      <c r="Q85" s="53"/>
      <c r="R85" s="51"/>
      <c r="S85" s="52"/>
      <c r="T85" s="53"/>
      <c r="U85" s="54"/>
      <c r="V85" s="55"/>
      <c r="W85" s="56"/>
      <c r="X85" s="111"/>
      <c r="Y85" s="112"/>
      <c r="Z85" s="113"/>
    </row>
    <row r="86" spans="3:26" x14ac:dyDescent="0.2">
      <c r="C86" s="51"/>
      <c r="D86" s="52"/>
      <c r="E86" s="53"/>
      <c r="F86" s="51"/>
      <c r="G86" s="52"/>
      <c r="H86" s="53"/>
      <c r="I86" s="51"/>
      <c r="J86" s="52"/>
      <c r="K86" s="53"/>
      <c r="L86" s="51"/>
      <c r="M86" s="52"/>
      <c r="N86" s="53"/>
      <c r="O86" s="51"/>
      <c r="P86" s="52"/>
      <c r="Q86" s="53"/>
      <c r="R86" s="51"/>
      <c r="S86" s="52"/>
      <c r="T86" s="53"/>
      <c r="U86" s="54"/>
      <c r="V86" s="55"/>
      <c r="W86" s="56"/>
      <c r="X86" s="111"/>
      <c r="Y86" s="112"/>
      <c r="Z86" s="113"/>
    </row>
    <row r="87" spans="3:26" x14ac:dyDescent="0.2">
      <c r="C87" s="51"/>
      <c r="D87" s="52"/>
      <c r="E87" s="53"/>
      <c r="F87" s="51"/>
      <c r="G87" s="52"/>
      <c r="H87" s="53"/>
      <c r="I87" s="51"/>
      <c r="J87" s="52"/>
      <c r="K87" s="53"/>
      <c r="L87" s="51"/>
      <c r="M87" s="52"/>
      <c r="N87" s="53"/>
      <c r="O87" s="51"/>
      <c r="P87" s="52"/>
      <c r="Q87" s="53"/>
      <c r="R87" s="51"/>
      <c r="S87" s="52"/>
      <c r="T87" s="53"/>
      <c r="U87" s="54"/>
      <c r="V87" s="55"/>
      <c r="W87" s="56"/>
      <c r="X87" s="111"/>
      <c r="Y87" s="112"/>
      <c r="Z87" s="113"/>
    </row>
    <row r="88" spans="3:26" x14ac:dyDescent="0.2">
      <c r="C88" s="51"/>
      <c r="D88" s="52"/>
      <c r="E88" s="53"/>
      <c r="F88" s="51"/>
      <c r="G88" s="52"/>
      <c r="H88" s="53"/>
      <c r="I88" s="51"/>
      <c r="J88" s="52"/>
      <c r="K88" s="53"/>
      <c r="L88" s="51"/>
      <c r="M88" s="52"/>
      <c r="N88" s="53"/>
      <c r="O88" s="51"/>
      <c r="P88" s="52"/>
      <c r="Q88" s="53"/>
      <c r="R88" s="51"/>
      <c r="S88" s="52"/>
      <c r="T88" s="53"/>
      <c r="U88" s="54"/>
      <c r="V88" s="55"/>
      <c r="W88" s="56"/>
      <c r="X88" s="111"/>
      <c r="Y88" s="112"/>
      <c r="Z88" s="113"/>
    </row>
    <row r="89" spans="3:26" x14ac:dyDescent="0.2">
      <c r="C89" s="51"/>
      <c r="D89" s="52"/>
      <c r="E89" s="53"/>
      <c r="F89" s="51"/>
      <c r="G89" s="52"/>
      <c r="H89" s="53"/>
      <c r="I89" s="51"/>
      <c r="J89" s="52"/>
      <c r="K89" s="53"/>
      <c r="L89" s="51"/>
      <c r="M89" s="52"/>
      <c r="N89" s="53"/>
      <c r="O89" s="51"/>
      <c r="P89" s="52"/>
      <c r="Q89" s="53"/>
      <c r="R89" s="51"/>
      <c r="S89" s="52"/>
      <c r="T89" s="53"/>
      <c r="U89" s="54"/>
      <c r="V89" s="55"/>
      <c r="W89" s="56"/>
      <c r="X89" s="111"/>
      <c r="Y89" s="112"/>
      <c r="Z89" s="113"/>
    </row>
    <row r="90" spans="3:26" x14ac:dyDescent="0.2">
      <c r="C90" s="51"/>
      <c r="D90" s="52"/>
      <c r="E90" s="53"/>
      <c r="F90" s="51"/>
      <c r="G90" s="52"/>
      <c r="H90" s="53"/>
      <c r="I90" s="51"/>
      <c r="J90" s="52"/>
      <c r="K90" s="53"/>
      <c r="L90" s="51"/>
      <c r="M90" s="52"/>
      <c r="N90" s="53"/>
      <c r="O90" s="51"/>
      <c r="P90" s="52"/>
      <c r="Q90" s="53"/>
      <c r="R90" s="51"/>
      <c r="S90" s="52"/>
      <c r="T90" s="53"/>
      <c r="U90" s="54"/>
      <c r="V90" s="55"/>
      <c r="W90" s="56"/>
      <c r="X90" s="111"/>
      <c r="Y90" s="112"/>
      <c r="Z90" s="113"/>
    </row>
    <row r="91" spans="3:26" x14ac:dyDescent="0.2">
      <c r="C91" s="51"/>
      <c r="D91" s="52"/>
      <c r="E91" s="53"/>
      <c r="F91" s="51"/>
      <c r="G91" s="52"/>
      <c r="H91" s="53"/>
      <c r="I91" s="51"/>
      <c r="J91" s="52"/>
      <c r="K91" s="53"/>
      <c r="L91" s="51"/>
      <c r="M91" s="52"/>
      <c r="N91" s="53"/>
      <c r="O91" s="51"/>
      <c r="P91" s="52"/>
      <c r="Q91" s="53"/>
      <c r="R91" s="51"/>
      <c r="S91" s="52"/>
      <c r="T91" s="53"/>
      <c r="U91" s="54"/>
      <c r="V91" s="55"/>
      <c r="W91" s="56"/>
      <c r="X91" s="111"/>
      <c r="Y91" s="112"/>
      <c r="Z91" s="113"/>
    </row>
    <row r="92" spans="3:26" x14ac:dyDescent="0.2">
      <c r="C92" s="51"/>
      <c r="D92" s="52"/>
      <c r="E92" s="53"/>
      <c r="F92" s="51"/>
      <c r="G92" s="52"/>
      <c r="H92" s="53"/>
      <c r="I92" s="51"/>
      <c r="J92" s="52"/>
      <c r="K92" s="53"/>
      <c r="L92" s="51"/>
      <c r="M92" s="52"/>
      <c r="N92" s="53"/>
      <c r="O92" s="51"/>
      <c r="P92" s="52"/>
      <c r="Q92" s="53"/>
      <c r="R92" s="51"/>
      <c r="S92" s="52"/>
      <c r="T92" s="53"/>
      <c r="U92" s="54"/>
      <c r="V92" s="55"/>
      <c r="W92" s="56"/>
      <c r="X92" s="111"/>
      <c r="Y92" s="112"/>
      <c r="Z92" s="113"/>
    </row>
    <row r="93" spans="3:26" x14ac:dyDescent="0.2">
      <c r="C93" s="51"/>
      <c r="D93" s="52"/>
      <c r="E93" s="53"/>
      <c r="F93" s="51"/>
      <c r="G93" s="52"/>
      <c r="H93" s="53"/>
      <c r="I93" s="51"/>
      <c r="J93" s="52"/>
      <c r="K93" s="53"/>
      <c r="L93" s="51"/>
      <c r="M93" s="52"/>
      <c r="N93" s="53"/>
      <c r="O93" s="51"/>
      <c r="P93" s="52"/>
      <c r="Q93" s="53"/>
      <c r="R93" s="51"/>
      <c r="S93" s="52"/>
      <c r="T93" s="53"/>
      <c r="U93" s="54"/>
      <c r="V93" s="55"/>
      <c r="W93" s="56"/>
      <c r="X93" s="111"/>
      <c r="Y93" s="112"/>
      <c r="Z93" s="113"/>
    </row>
    <row r="94" spans="3:26" x14ac:dyDescent="0.2">
      <c r="C94" s="51"/>
      <c r="D94" s="52"/>
      <c r="E94" s="53"/>
      <c r="F94" s="51"/>
      <c r="G94" s="52"/>
      <c r="H94" s="53"/>
      <c r="I94" s="51"/>
      <c r="J94" s="52"/>
      <c r="K94" s="53"/>
      <c r="L94" s="51"/>
      <c r="M94" s="52"/>
      <c r="N94" s="53"/>
      <c r="O94" s="51"/>
      <c r="P94" s="52"/>
      <c r="Q94" s="53"/>
      <c r="R94" s="51"/>
      <c r="S94" s="52"/>
      <c r="T94" s="53"/>
      <c r="U94" s="54"/>
      <c r="V94" s="55"/>
      <c r="W94" s="56"/>
      <c r="X94" s="111"/>
      <c r="Y94" s="112"/>
      <c r="Z94" s="113"/>
    </row>
    <row r="95" spans="3:26" x14ac:dyDescent="0.2">
      <c r="C95" s="51"/>
      <c r="D95" s="52"/>
      <c r="E95" s="53"/>
      <c r="F95" s="51"/>
      <c r="G95" s="52"/>
      <c r="H95" s="53"/>
      <c r="I95" s="51"/>
      <c r="J95" s="52"/>
      <c r="K95" s="53"/>
      <c r="L95" s="51"/>
      <c r="M95" s="52"/>
      <c r="N95" s="53"/>
      <c r="O95" s="51"/>
      <c r="P95" s="52"/>
      <c r="Q95" s="53"/>
      <c r="R95" s="51"/>
      <c r="S95" s="52"/>
      <c r="T95" s="53"/>
      <c r="U95" s="54"/>
      <c r="V95" s="55"/>
      <c r="W95" s="56"/>
      <c r="X95" s="111"/>
      <c r="Y95" s="112"/>
      <c r="Z95" s="113"/>
    </row>
    <row r="96" spans="3:26" x14ac:dyDescent="0.2">
      <c r="C96" s="51"/>
      <c r="D96" s="52"/>
      <c r="E96" s="53"/>
      <c r="F96" s="51"/>
      <c r="G96" s="52"/>
      <c r="H96" s="53"/>
      <c r="I96" s="51"/>
      <c r="J96" s="52"/>
      <c r="K96" s="53"/>
      <c r="L96" s="51"/>
      <c r="M96" s="52"/>
      <c r="N96" s="53"/>
      <c r="O96" s="51"/>
      <c r="P96" s="52"/>
      <c r="Q96" s="53"/>
      <c r="R96" s="51"/>
      <c r="S96" s="52"/>
      <c r="T96" s="53"/>
      <c r="U96" s="54"/>
      <c r="V96" s="55"/>
      <c r="W96" s="56"/>
      <c r="X96" s="111"/>
      <c r="Y96" s="112"/>
      <c r="Z96" s="113"/>
    </row>
    <row r="97" spans="3:26" x14ac:dyDescent="0.2">
      <c r="C97" s="51"/>
      <c r="D97" s="52"/>
      <c r="E97" s="53"/>
      <c r="F97" s="51"/>
      <c r="G97" s="52"/>
      <c r="H97" s="53"/>
      <c r="I97" s="51"/>
      <c r="J97" s="52"/>
      <c r="K97" s="53"/>
      <c r="L97" s="51"/>
      <c r="M97" s="52"/>
      <c r="N97" s="53"/>
      <c r="O97" s="51"/>
      <c r="P97" s="52"/>
      <c r="Q97" s="53"/>
      <c r="R97" s="51"/>
      <c r="S97" s="52"/>
      <c r="T97" s="53"/>
      <c r="U97" s="54"/>
      <c r="V97" s="55"/>
      <c r="W97" s="56"/>
      <c r="X97" s="111"/>
      <c r="Y97" s="112"/>
      <c r="Z97" s="113"/>
    </row>
    <row r="98" spans="3:26" x14ac:dyDescent="0.2">
      <c r="C98" s="51"/>
      <c r="D98" s="52"/>
      <c r="E98" s="53"/>
      <c r="F98" s="51"/>
      <c r="G98" s="52"/>
      <c r="H98" s="53"/>
      <c r="I98" s="51"/>
      <c r="J98" s="52"/>
      <c r="K98" s="53"/>
      <c r="L98" s="51"/>
      <c r="M98" s="52"/>
      <c r="N98" s="53"/>
      <c r="O98" s="51"/>
      <c r="P98" s="52"/>
      <c r="Q98" s="53"/>
      <c r="R98" s="51"/>
      <c r="S98" s="52"/>
      <c r="T98" s="53"/>
      <c r="U98" s="54"/>
      <c r="V98" s="55"/>
      <c r="W98" s="56"/>
      <c r="X98" s="111"/>
      <c r="Y98" s="112"/>
      <c r="Z98" s="113"/>
    </row>
    <row r="99" spans="3:26" x14ac:dyDescent="0.2">
      <c r="C99" s="51"/>
      <c r="D99" s="52"/>
      <c r="E99" s="53"/>
      <c r="F99" s="51"/>
      <c r="G99" s="52"/>
      <c r="H99" s="53"/>
      <c r="I99" s="51"/>
      <c r="J99" s="52"/>
      <c r="K99" s="53"/>
      <c r="L99" s="51"/>
      <c r="M99" s="52"/>
      <c r="N99" s="53"/>
      <c r="O99" s="51"/>
      <c r="P99" s="52"/>
      <c r="Q99" s="53"/>
      <c r="R99" s="51"/>
      <c r="S99" s="52"/>
      <c r="T99" s="53"/>
      <c r="U99" s="54"/>
      <c r="V99" s="55"/>
      <c r="W99" s="56"/>
      <c r="X99" s="111"/>
      <c r="Y99" s="112"/>
      <c r="Z99" s="113"/>
    </row>
    <row r="100" spans="3:26" x14ac:dyDescent="0.2">
      <c r="C100" s="51"/>
      <c r="D100" s="52"/>
      <c r="E100" s="53"/>
      <c r="F100" s="51"/>
      <c r="G100" s="52"/>
      <c r="H100" s="53"/>
      <c r="I100" s="51"/>
      <c r="J100" s="52"/>
      <c r="K100" s="53"/>
      <c r="L100" s="51"/>
      <c r="M100" s="52"/>
      <c r="N100" s="53"/>
      <c r="O100" s="51"/>
      <c r="P100" s="52"/>
      <c r="Q100" s="53"/>
      <c r="R100" s="51"/>
      <c r="S100" s="52"/>
      <c r="T100" s="53"/>
      <c r="U100" s="54"/>
      <c r="V100" s="55"/>
      <c r="W100" s="56"/>
      <c r="X100" s="111"/>
      <c r="Y100" s="112"/>
      <c r="Z100" s="113"/>
    </row>
    <row r="101" spans="3:26" x14ac:dyDescent="0.2">
      <c r="C101" s="51"/>
      <c r="D101" s="52"/>
      <c r="E101" s="53"/>
      <c r="F101" s="51"/>
      <c r="G101" s="52"/>
      <c r="H101" s="53"/>
      <c r="I101" s="51"/>
      <c r="J101" s="52"/>
      <c r="K101" s="53"/>
      <c r="L101" s="51"/>
      <c r="M101" s="52"/>
      <c r="N101" s="53"/>
      <c r="O101" s="51"/>
      <c r="P101" s="52"/>
      <c r="Q101" s="53"/>
      <c r="R101" s="51"/>
      <c r="S101" s="52"/>
      <c r="T101" s="53"/>
      <c r="U101" s="54"/>
      <c r="V101" s="55"/>
      <c r="W101" s="56"/>
      <c r="X101" s="111"/>
      <c r="Y101" s="112"/>
      <c r="Z101" s="113"/>
    </row>
    <row r="102" spans="3:26" x14ac:dyDescent="0.2">
      <c r="C102" s="51"/>
      <c r="D102" s="52"/>
      <c r="E102" s="53"/>
      <c r="F102" s="51"/>
      <c r="G102" s="52"/>
      <c r="H102" s="53"/>
      <c r="I102" s="51"/>
      <c r="J102" s="52"/>
      <c r="K102" s="53"/>
      <c r="L102" s="51"/>
      <c r="M102" s="52"/>
      <c r="N102" s="53"/>
      <c r="O102" s="51"/>
      <c r="P102" s="52"/>
      <c r="Q102" s="53"/>
      <c r="R102" s="51"/>
      <c r="S102" s="52"/>
      <c r="T102" s="53"/>
      <c r="U102" s="54"/>
      <c r="V102" s="55"/>
      <c r="W102" s="56"/>
      <c r="X102" s="111"/>
      <c r="Y102" s="112"/>
      <c r="Z102" s="113"/>
    </row>
    <row r="103" spans="3:26" x14ac:dyDescent="0.2">
      <c r="C103" s="51"/>
      <c r="D103" s="52"/>
      <c r="E103" s="53"/>
      <c r="F103" s="51"/>
      <c r="G103" s="52"/>
      <c r="H103" s="53"/>
      <c r="I103" s="51"/>
      <c r="J103" s="52"/>
      <c r="K103" s="53"/>
      <c r="L103" s="51"/>
      <c r="M103" s="52"/>
      <c r="N103" s="53"/>
      <c r="O103" s="51"/>
      <c r="P103" s="52"/>
      <c r="Q103" s="53"/>
      <c r="R103" s="51"/>
      <c r="S103" s="52"/>
      <c r="T103" s="53"/>
      <c r="U103" s="54"/>
      <c r="V103" s="55"/>
      <c r="W103" s="56"/>
      <c r="X103" s="111"/>
      <c r="Y103" s="112"/>
      <c r="Z103" s="113"/>
    </row>
    <row r="104" spans="3:26" x14ac:dyDescent="0.2">
      <c r="C104" s="51"/>
      <c r="D104" s="52"/>
      <c r="E104" s="53"/>
      <c r="F104" s="51"/>
      <c r="G104" s="52"/>
      <c r="H104" s="53"/>
      <c r="I104" s="51"/>
      <c r="J104" s="52"/>
      <c r="K104" s="53"/>
      <c r="L104" s="51"/>
      <c r="M104" s="52"/>
      <c r="N104" s="53"/>
      <c r="O104" s="51"/>
      <c r="P104" s="52"/>
      <c r="Q104" s="53"/>
      <c r="R104" s="51"/>
      <c r="S104" s="52"/>
      <c r="T104" s="53"/>
      <c r="U104" s="54"/>
      <c r="V104" s="55"/>
      <c r="W104" s="56"/>
      <c r="X104" s="114"/>
      <c r="Y104" s="115"/>
      <c r="Z104" s="116"/>
    </row>
    <row r="105" spans="3:26" x14ac:dyDescent="0.2">
      <c r="C105" s="51"/>
      <c r="D105" s="52"/>
      <c r="E105" s="53"/>
      <c r="F105" s="51"/>
      <c r="G105" s="52"/>
      <c r="H105" s="53"/>
      <c r="I105" s="51"/>
      <c r="J105" s="52"/>
      <c r="K105" s="53"/>
      <c r="L105" s="51"/>
      <c r="M105" s="52"/>
      <c r="N105" s="53"/>
      <c r="O105" s="51"/>
      <c r="P105" s="52"/>
      <c r="Q105" s="53"/>
      <c r="R105" s="51"/>
      <c r="S105" s="52"/>
      <c r="T105" s="53"/>
      <c r="U105" s="54"/>
      <c r="V105" s="55"/>
      <c r="W105" s="56"/>
      <c r="X105" s="114"/>
      <c r="Y105" s="115"/>
      <c r="Z105" s="116"/>
    </row>
    <row r="106" spans="3:26" x14ac:dyDescent="0.2">
      <c r="C106" s="51"/>
      <c r="D106" s="52"/>
      <c r="E106" s="53"/>
      <c r="F106" s="51"/>
      <c r="G106" s="52"/>
      <c r="H106" s="53"/>
      <c r="I106" s="51"/>
      <c r="J106" s="52"/>
      <c r="K106" s="53"/>
      <c r="L106" s="51"/>
      <c r="M106" s="52"/>
      <c r="N106" s="53"/>
      <c r="O106" s="51"/>
      <c r="P106" s="52"/>
      <c r="Q106" s="53"/>
      <c r="R106" s="51"/>
      <c r="S106" s="52"/>
      <c r="T106" s="53"/>
      <c r="U106" s="54"/>
      <c r="V106" s="55"/>
      <c r="W106" s="56"/>
      <c r="X106" s="111"/>
      <c r="Y106" s="112"/>
      <c r="Z106" s="113"/>
    </row>
    <row r="107" spans="3:26" x14ac:dyDescent="0.2">
      <c r="C107" s="51"/>
      <c r="D107" s="52"/>
      <c r="E107" s="53"/>
      <c r="F107" s="51"/>
      <c r="G107" s="52"/>
      <c r="H107" s="53"/>
      <c r="I107" s="51"/>
      <c r="J107" s="52"/>
      <c r="K107" s="53"/>
      <c r="L107" s="51"/>
      <c r="M107" s="52"/>
      <c r="N107" s="53"/>
      <c r="O107" s="51"/>
      <c r="P107" s="52"/>
      <c r="Q107" s="53"/>
      <c r="R107" s="51"/>
      <c r="S107" s="52"/>
      <c r="T107" s="53"/>
      <c r="U107" s="54"/>
      <c r="V107" s="55"/>
      <c r="W107" s="56"/>
      <c r="X107" s="111"/>
      <c r="Y107" s="112"/>
      <c r="Z107" s="113"/>
    </row>
    <row r="108" spans="3:26" x14ac:dyDescent="0.2">
      <c r="C108" s="51"/>
      <c r="D108" s="52"/>
      <c r="E108" s="53"/>
      <c r="F108" s="51"/>
      <c r="G108" s="52"/>
      <c r="H108" s="53"/>
      <c r="I108" s="51"/>
      <c r="J108" s="52"/>
      <c r="K108" s="53"/>
      <c r="L108" s="51"/>
      <c r="M108" s="52"/>
      <c r="N108" s="53"/>
      <c r="O108" s="51"/>
      <c r="P108" s="52"/>
      <c r="Q108" s="53"/>
      <c r="R108" s="51"/>
      <c r="S108" s="52"/>
      <c r="T108" s="53"/>
      <c r="U108" s="54"/>
      <c r="V108" s="55"/>
      <c r="W108" s="56"/>
      <c r="X108" s="114"/>
      <c r="Y108" s="115"/>
      <c r="Z108" s="116"/>
    </row>
    <row r="109" spans="3:26" x14ac:dyDescent="0.2">
      <c r="C109" s="51"/>
      <c r="D109" s="52"/>
      <c r="E109" s="53"/>
      <c r="F109" s="51"/>
      <c r="G109" s="52"/>
      <c r="H109" s="53"/>
      <c r="I109" s="51"/>
      <c r="J109" s="52"/>
      <c r="K109" s="53"/>
      <c r="L109" s="51"/>
      <c r="M109" s="52"/>
      <c r="N109" s="53"/>
      <c r="O109" s="51"/>
      <c r="P109" s="52"/>
      <c r="Q109" s="53"/>
      <c r="R109" s="51"/>
      <c r="S109" s="52"/>
      <c r="T109" s="53"/>
      <c r="U109" s="54"/>
      <c r="V109" s="55"/>
      <c r="W109" s="56"/>
      <c r="X109" s="114"/>
      <c r="Y109" s="115"/>
      <c r="Z109" s="116"/>
    </row>
    <row r="110" spans="3:26" x14ac:dyDescent="0.2">
      <c r="C110" s="51"/>
      <c r="D110" s="52"/>
      <c r="E110" s="53"/>
      <c r="F110" s="51"/>
      <c r="G110" s="52"/>
      <c r="H110" s="53"/>
      <c r="I110" s="51"/>
      <c r="J110" s="52"/>
      <c r="K110" s="53"/>
      <c r="L110" s="51"/>
      <c r="M110" s="52"/>
      <c r="N110" s="53"/>
      <c r="O110" s="51"/>
      <c r="P110" s="52"/>
      <c r="Q110" s="53"/>
      <c r="R110" s="51"/>
      <c r="S110" s="52"/>
      <c r="T110" s="53"/>
      <c r="U110" s="54"/>
      <c r="V110" s="55"/>
      <c r="W110" s="56"/>
      <c r="X110" s="111"/>
      <c r="Y110" s="112"/>
      <c r="Z110" s="113"/>
    </row>
    <row r="111" spans="3:26" x14ac:dyDescent="0.2">
      <c r="C111" s="51"/>
      <c r="D111" s="52"/>
      <c r="E111" s="53"/>
      <c r="F111" s="51"/>
      <c r="G111" s="52"/>
      <c r="H111" s="53"/>
      <c r="I111" s="51"/>
      <c r="J111" s="52"/>
      <c r="K111" s="53"/>
      <c r="L111" s="51"/>
      <c r="M111" s="52"/>
      <c r="N111" s="53"/>
      <c r="O111" s="51"/>
      <c r="P111" s="52"/>
      <c r="Q111" s="53"/>
      <c r="R111" s="51"/>
      <c r="S111" s="52"/>
      <c r="T111" s="53"/>
      <c r="U111" s="54"/>
      <c r="V111" s="55"/>
      <c r="W111" s="56"/>
      <c r="X111" s="114"/>
      <c r="Y111" s="115"/>
      <c r="Z111" s="116"/>
    </row>
    <row r="112" spans="3:26" x14ac:dyDescent="0.2">
      <c r="C112" s="51"/>
      <c r="D112" s="52"/>
      <c r="E112" s="53"/>
      <c r="F112" s="51"/>
      <c r="G112" s="52"/>
      <c r="H112" s="53"/>
      <c r="I112" s="51"/>
      <c r="J112" s="52"/>
      <c r="K112" s="53"/>
      <c r="L112" s="51"/>
      <c r="M112" s="52"/>
      <c r="N112" s="53"/>
      <c r="O112" s="51"/>
      <c r="P112" s="52"/>
      <c r="Q112" s="53"/>
      <c r="R112" s="51"/>
      <c r="S112" s="52"/>
      <c r="T112" s="53"/>
      <c r="U112" s="54"/>
      <c r="V112" s="55"/>
      <c r="W112" s="56"/>
      <c r="X112" s="114"/>
      <c r="Y112" s="115"/>
      <c r="Z112" s="116"/>
    </row>
    <row r="113" spans="3:26" x14ac:dyDescent="0.2">
      <c r="C113" s="51"/>
      <c r="D113" s="52"/>
      <c r="E113" s="53"/>
      <c r="F113" s="51"/>
      <c r="G113" s="52"/>
      <c r="H113" s="53"/>
      <c r="I113" s="51"/>
      <c r="J113" s="52"/>
      <c r="K113" s="53"/>
      <c r="L113" s="51"/>
      <c r="M113" s="52"/>
      <c r="N113" s="53"/>
      <c r="O113" s="51"/>
      <c r="P113" s="52"/>
      <c r="Q113" s="53"/>
      <c r="R113" s="51"/>
      <c r="S113" s="52"/>
      <c r="T113" s="53"/>
      <c r="U113" s="54"/>
      <c r="V113" s="55"/>
      <c r="W113" s="56"/>
      <c r="X113" s="114"/>
      <c r="Y113" s="112"/>
      <c r="Z113" s="113"/>
    </row>
    <row r="114" spans="3:26" x14ac:dyDescent="0.2">
      <c r="C114" s="51"/>
      <c r="D114" s="52"/>
      <c r="E114" s="53"/>
      <c r="F114" s="51"/>
      <c r="G114" s="52"/>
      <c r="H114" s="53"/>
      <c r="I114" s="51"/>
      <c r="J114" s="52"/>
      <c r="K114" s="53"/>
      <c r="L114" s="51"/>
      <c r="M114" s="52"/>
      <c r="N114" s="53"/>
      <c r="O114" s="51"/>
      <c r="P114" s="52"/>
      <c r="Q114" s="53"/>
      <c r="R114" s="51"/>
      <c r="S114" s="52"/>
      <c r="T114" s="53"/>
      <c r="U114" s="54"/>
      <c r="V114" s="55"/>
      <c r="W114" s="56"/>
      <c r="X114" s="111"/>
      <c r="Y114" s="112"/>
      <c r="Z114" s="113"/>
    </row>
    <row r="115" spans="3:26" x14ac:dyDescent="0.2">
      <c r="C115" s="51"/>
      <c r="D115" s="52"/>
      <c r="E115" s="53"/>
      <c r="F115" s="51"/>
      <c r="G115" s="52"/>
      <c r="H115" s="53"/>
      <c r="I115" s="51"/>
      <c r="J115" s="52"/>
      <c r="K115" s="53"/>
      <c r="L115" s="51"/>
      <c r="M115" s="52"/>
      <c r="N115" s="53"/>
      <c r="O115" s="51"/>
      <c r="P115" s="52"/>
      <c r="Q115" s="53"/>
      <c r="R115" s="51"/>
      <c r="S115" s="52"/>
      <c r="T115" s="53"/>
      <c r="U115" s="54"/>
      <c r="V115" s="55"/>
      <c r="W115" s="56"/>
      <c r="X115" s="111"/>
      <c r="Y115" s="112"/>
      <c r="Z115" s="113"/>
    </row>
    <row r="116" spans="3:26" x14ac:dyDescent="0.2">
      <c r="C116" s="51"/>
      <c r="D116" s="52"/>
      <c r="E116" s="53"/>
      <c r="F116" s="51"/>
      <c r="G116" s="52"/>
      <c r="H116" s="53"/>
      <c r="I116" s="51"/>
      <c r="J116" s="52"/>
      <c r="K116" s="53"/>
      <c r="L116" s="51"/>
      <c r="M116" s="52"/>
      <c r="N116" s="53"/>
      <c r="O116" s="51"/>
      <c r="P116" s="52"/>
      <c r="Q116" s="53"/>
      <c r="R116" s="51"/>
      <c r="S116" s="52"/>
      <c r="T116" s="53"/>
      <c r="U116" s="54"/>
      <c r="V116" s="55"/>
      <c r="W116" s="56"/>
      <c r="X116" s="111"/>
      <c r="Y116" s="112"/>
      <c r="Z116" s="113"/>
    </row>
    <row r="117" spans="3:26" x14ac:dyDescent="0.2">
      <c r="C117" s="51"/>
      <c r="D117" s="52"/>
      <c r="E117" s="53"/>
      <c r="F117" s="51"/>
      <c r="G117" s="52"/>
      <c r="H117" s="53"/>
      <c r="I117" s="51"/>
      <c r="J117" s="52"/>
      <c r="K117" s="53"/>
      <c r="L117" s="51"/>
      <c r="M117" s="52"/>
      <c r="N117" s="53"/>
      <c r="O117" s="51"/>
      <c r="P117" s="52"/>
      <c r="Q117" s="53"/>
      <c r="R117" s="51"/>
      <c r="S117" s="52"/>
      <c r="T117" s="53"/>
      <c r="U117" s="54"/>
      <c r="V117" s="55"/>
      <c r="W117" s="56"/>
      <c r="X117" s="111"/>
      <c r="Y117" s="112"/>
      <c r="Z117" s="113"/>
    </row>
    <row r="118" spans="3:26" x14ac:dyDescent="0.2">
      <c r="C118" s="51"/>
      <c r="D118" s="52"/>
      <c r="E118" s="53"/>
      <c r="F118" s="51"/>
      <c r="G118" s="52"/>
      <c r="H118" s="53"/>
      <c r="I118" s="51"/>
      <c r="J118" s="52"/>
      <c r="K118" s="53"/>
      <c r="L118" s="51"/>
      <c r="M118" s="52"/>
      <c r="N118" s="53"/>
      <c r="O118" s="51"/>
      <c r="P118" s="52"/>
      <c r="Q118" s="53"/>
      <c r="R118" s="51"/>
      <c r="S118" s="52"/>
      <c r="T118" s="53"/>
      <c r="U118" s="54"/>
      <c r="V118" s="55"/>
      <c r="W118" s="56"/>
      <c r="X118" s="111"/>
      <c r="Y118" s="112"/>
      <c r="Z118" s="113"/>
    </row>
    <row r="119" spans="3:26" x14ac:dyDescent="0.2">
      <c r="C119" s="51"/>
      <c r="D119" s="52"/>
      <c r="E119" s="53"/>
      <c r="F119" s="51"/>
      <c r="G119" s="52"/>
      <c r="H119" s="53"/>
      <c r="I119" s="51"/>
      <c r="J119" s="52"/>
      <c r="K119" s="53"/>
      <c r="L119" s="51"/>
      <c r="M119" s="52"/>
      <c r="N119" s="53"/>
      <c r="O119" s="51"/>
      <c r="P119" s="52"/>
      <c r="Q119" s="53"/>
      <c r="R119" s="51"/>
      <c r="S119" s="52"/>
      <c r="T119" s="53"/>
      <c r="U119" s="54"/>
      <c r="V119" s="55"/>
      <c r="W119" s="56"/>
      <c r="X119" s="111"/>
      <c r="Y119" s="112"/>
      <c r="Z119" s="113"/>
    </row>
    <row r="120" spans="3:26" x14ac:dyDescent="0.2">
      <c r="C120" s="51"/>
      <c r="D120" s="52"/>
      <c r="E120" s="53"/>
      <c r="F120" s="51"/>
      <c r="G120" s="52"/>
      <c r="H120" s="53"/>
      <c r="I120" s="51"/>
      <c r="J120" s="52"/>
      <c r="K120" s="53"/>
      <c r="L120" s="51"/>
      <c r="M120" s="52"/>
      <c r="N120" s="53"/>
      <c r="O120" s="51"/>
      <c r="P120" s="52"/>
      <c r="Q120" s="53"/>
      <c r="R120" s="51"/>
      <c r="S120" s="52"/>
      <c r="T120" s="53"/>
      <c r="U120" s="54"/>
      <c r="V120" s="55"/>
      <c r="W120" s="56"/>
      <c r="X120" s="111"/>
      <c r="Y120" s="112"/>
      <c r="Z120" s="113"/>
    </row>
    <row r="121" spans="3:26" x14ac:dyDescent="0.2">
      <c r="C121" s="51"/>
      <c r="D121" s="52"/>
      <c r="E121" s="53"/>
      <c r="F121" s="51"/>
      <c r="G121" s="52"/>
      <c r="H121" s="53"/>
      <c r="I121" s="51"/>
      <c r="J121" s="52"/>
      <c r="K121" s="53"/>
      <c r="L121" s="51"/>
      <c r="M121" s="52"/>
      <c r="N121" s="53"/>
      <c r="O121" s="51"/>
      <c r="P121" s="52"/>
      <c r="Q121" s="53"/>
      <c r="R121" s="51"/>
      <c r="S121" s="52"/>
      <c r="T121" s="53"/>
      <c r="U121" s="54"/>
      <c r="V121" s="55"/>
      <c r="W121" s="56"/>
      <c r="X121" s="111"/>
      <c r="Y121" s="112"/>
      <c r="Z121" s="113"/>
    </row>
    <row r="122" spans="3:26" x14ac:dyDescent="0.2">
      <c r="C122" s="51"/>
      <c r="D122" s="52"/>
      <c r="E122" s="53"/>
      <c r="F122" s="51"/>
      <c r="G122" s="52"/>
      <c r="H122" s="53"/>
      <c r="I122" s="51"/>
      <c r="J122" s="52"/>
      <c r="K122" s="53"/>
      <c r="L122" s="51"/>
      <c r="M122" s="52"/>
      <c r="N122" s="53"/>
      <c r="O122" s="51"/>
      <c r="P122" s="52"/>
      <c r="Q122" s="53"/>
      <c r="R122" s="51"/>
      <c r="S122" s="52"/>
      <c r="T122" s="53"/>
      <c r="U122" s="54"/>
      <c r="V122" s="55"/>
      <c r="W122" s="56"/>
      <c r="X122" s="111"/>
      <c r="Y122" s="112"/>
      <c r="Z122" s="113"/>
    </row>
    <row r="123" spans="3:26" x14ac:dyDescent="0.2">
      <c r="C123" s="51"/>
      <c r="D123" s="52"/>
      <c r="E123" s="53"/>
      <c r="F123" s="51"/>
      <c r="G123" s="52"/>
      <c r="H123" s="53"/>
      <c r="I123" s="51"/>
      <c r="J123" s="52"/>
      <c r="K123" s="53"/>
      <c r="L123" s="51"/>
      <c r="M123" s="52"/>
      <c r="N123" s="53"/>
      <c r="O123" s="51"/>
      <c r="P123" s="52"/>
      <c r="Q123" s="53"/>
      <c r="R123" s="51"/>
      <c r="S123" s="52"/>
      <c r="T123" s="53"/>
      <c r="U123" s="54"/>
      <c r="V123" s="55"/>
      <c r="W123" s="56"/>
      <c r="X123" s="111"/>
      <c r="Y123" s="112"/>
      <c r="Z123" s="113"/>
    </row>
    <row r="124" spans="3:26" x14ac:dyDescent="0.2">
      <c r="C124" s="51"/>
      <c r="D124" s="52"/>
      <c r="E124" s="53"/>
      <c r="F124" s="51"/>
      <c r="G124" s="52"/>
      <c r="H124" s="53"/>
      <c r="I124" s="51"/>
      <c r="J124" s="52"/>
      <c r="K124" s="53"/>
      <c r="L124" s="51"/>
      <c r="M124" s="52"/>
      <c r="N124" s="53"/>
      <c r="O124" s="51"/>
      <c r="P124" s="52"/>
      <c r="Q124" s="53"/>
      <c r="R124" s="51"/>
      <c r="S124" s="52"/>
      <c r="T124" s="53"/>
      <c r="U124" s="54"/>
      <c r="V124" s="55"/>
      <c r="W124" s="56"/>
      <c r="X124" s="111"/>
      <c r="Y124" s="112"/>
      <c r="Z124" s="113"/>
    </row>
    <row r="125" spans="3:26" x14ac:dyDescent="0.2">
      <c r="C125" s="51"/>
      <c r="D125" s="52"/>
      <c r="E125" s="53"/>
      <c r="F125" s="51"/>
      <c r="G125" s="52"/>
      <c r="H125" s="53"/>
      <c r="I125" s="51"/>
      <c r="J125" s="52"/>
      <c r="K125" s="53"/>
      <c r="L125" s="51"/>
      <c r="M125" s="52"/>
      <c r="N125" s="53"/>
      <c r="O125" s="51"/>
      <c r="P125" s="52"/>
      <c r="Q125" s="53"/>
      <c r="R125" s="51"/>
      <c r="S125" s="52"/>
      <c r="T125" s="53"/>
      <c r="U125" s="54"/>
      <c r="V125" s="55"/>
      <c r="W125" s="56"/>
      <c r="X125" s="111"/>
      <c r="Y125" s="112"/>
      <c r="Z125" s="113"/>
    </row>
    <row r="126" spans="3:26" x14ac:dyDescent="0.2">
      <c r="C126" s="51"/>
      <c r="D126" s="52"/>
      <c r="E126" s="53"/>
      <c r="F126" s="51"/>
      <c r="G126" s="52"/>
      <c r="H126" s="53"/>
      <c r="I126" s="51"/>
      <c r="J126" s="52"/>
      <c r="K126" s="53"/>
      <c r="L126" s="51"/>
      <c r="M126" s="52"/>
      <c r="N126" s="53"/>
      <c r="O126" s="51"/>
      <c r="P126" s="52"/>
      <c r="Q126" s="53"/>
      <c r="R126" s="51"/>
      <c r="S126" s="52"/>
      <c r="T126" s="53"/>
      <c r="U126" s="54"/>
      <c r="V126" s="55"/>
      <c r="W126" s="56"/>
      <c r="X126" s="111"/>
      <c r="Y126" s="112"/>
      <c r="Z126" s="113"/>
    </row>
    <row r="127" spans="3:26" x14ac:dyDescent="0.2">
      <c r="C127" s="51"/>
      <c r="D127" s="52"/>
      <c r="E127" s="53"/>
      <c r="F127" s="51"/>
      <c r="G127" s="52"/>
      <c r="H127" s="53"/>
      <c r="I127" s="51"/>
      <c r="J127" s="52"/>
      <c r="K127" s="53"/>
      <c r="L127" s="51"/>
      <c r="M127" s="52"/>
      <c r="N127" s="53"/>
      <c r="O127" s="51"/>
      <c r="P127" s="52"/>
      <c r="Q127" s="53"/>
      <c r="R127" s="51"/>
      <c r="S127" s="52"/>
      <c r="T127" s="53"/>
      <c r="U127" s="54"/>
      <c r="V127" s="55"/>
      <c r="W127" s="56"/>
      <c r="X127" s="111"/>
      <c r="Y127" s="112"/>
      <c r="Z127" s="113"/>
    </row>
    <row r="128" spans="3:26" x14ac:dyDescent="0.2">
      <c r="C128" s="51"/>
      <c r="D128" s="52"/>
      <c r="E128" s="53"/>
      <c r="F128" s="51"/>
      <c r="G128" s="52"/>
      <c r="H128" s="53"/>
      <c r="I128" s="51"/>
      <c r="J128" s="52"/>
      <c r="K128" s="53"/>
      <c r="L128" s="51"/>
      <c r="M128" s="52"/>
      <c r="N128" s="53"/>
      <c r="O128" s="51"/>
      <c r="P128" s="52"/>
      <c r="Q128" s="53"/>
      <c r="R128" s="51"/>
      <c r="S128" s="52"/>
      <c r="T128" s="53"/>
      <c r="U128" s="54"/>
      <c r="V128" s="55"/>
      <c r="W128" s="56"/>
      <c r="X128" s="111"/>
      <c r="Y128" s="112"/>
      <c r="Z128" s="113"/>
    </row>
    <row r="129" spans="1:26" x14ac:dyDescent="0.2">
      <c r="C129" s="51"/>
      <c r="D129" s="52"/>
      <c r="E129" s="53"/>
      <c r="F129" s="51"/>
      <c r="G129" s="52"/>
      <c r="H129" s="53"/>
      <c r="I129" s="51"/>
      <c r="J129" s="52"/>
      <c r="K129" s="53"/>
      <c r="L129" s="51"/>
      <c r="M129" s="52"/>
      <c r="N129" s="53"/>
      <c r="O129" s="51"/>
      <c r="P129" s="52"/>
      <c r="Q129" s="53"/>
      <c r="R129" s="51"/>
      <c r="S129" s="52"/>
      <c r="T129" s="53"/>
      <c r="U129" s="54"/>
      <c r="V129" s="55"/>
      <c r="W129" s="56"/>
      <c r="X129" s="111"/>
      <c r="Y129" s="112"/>
      <c r="Z129" s="113"/>
    </row>
    <row r="130" spans="1:26" x14ac:dyDescent="0.2">
      <c r="C130" s="51"/>
      <c r="D130" s="52"/>
      <c r="E130" s="53"/>
      <c r="F130" s="51"/>
      <c r="G130" s="52"/>
      <c r="H130" s="53"/>
      <c r="I130" s="51"/>
      <c r="J130" s="52"/>
      <c r="K130" s="53"/>
      <c r="L130" s="51"/>
      <c r="M130" s="52"/>
      <c r="N130" s="53"/>
      <c r="O130" s="51"/>
      <c r="P130" s="52"/>
      <c r="Q130" s="53"/>
      <c r="R130" s="51"/>
      <c r="S130" s="52"/>
      <c r="T130" s="53"/>
      <c r="U130" s="54"/>
      <c r="V130" s="55"/>
      <c r="W130" s="56"/>
      <c r="X130" s="111"/>
      <c r="Y130" s="112"/>
      <c r="Z130" s="113"/>
    </row>
    <row r="131" spans="1:26" x14ac:dyDescent="0.2">
      <c r="C131" s="51"/>
      <c r="D131" s="52"/>
      <c r="E131" s="53"/>
      <c r="F131" s="51"/>
      <c r="G131" s="52"/>
      <c r="H131" s="53"/>
      <c r="I131" s="51"/>
      <c r="J131" s="52"/>
      <c r="K131" s="53"/>
      <c r="L131" s="51"/>
      <c r="M131" s="52"/>
      <c r="N131" s="53"/>
      <c r="O131" s="51"/>
      <c r="P131" s="52"/>
      <c r="Q131" s="53"/>
      <c r="R131" s="51"/>
      <c r="S131" s="52"/>
      <c r="T131" s="53"/>
      <c r="U131" s="54"/>
      <c r="V131" s="55"/>
      <c r="W131" s="56"/>
      <c r="X131" s="111"/>
      <c r="Y131" s="112"/>
      <c r="Z131" s="113"/>
    </row>
    <row r="132" spans="1:26" x14ac:dyDescent="0.2">
      <c r="C132" s="51"/>
      <c r="D132" s="52"/>
      <c r="E132" s="53"/>
      <c r="F132" s="51"/>
      <c r="G132" s="52"/>
      <c r="H132" s="53"/>
      <c r="I132" s="51"/>
      <c r="J132" s="52"/>
      <c r="K132" s="53"/>
      <c r="L132" s="51"/>
      <c r="M132" s="52"/>
      <c r="N132" s="53"/>
      <c r="O132" s="51"/>
      <c r="P132" s="52"/>
      <c r="Q132" s="53"/>
      <c r="R132" s="51"/>
      <c r="S132" s="52"/>
      <c r="T132" s="53"/>
      <c r="U132" s="54"/>
      <c r="V132" s="55"/>
      <c r="W132" s="56"/>
      <c r="X132" s="111"/>
      <c r="Y132" s="112"/>
      <c r="Z132" s="113"/>
    </row>
    <row r="133" spans="1:26" x14ac:dyDescent="0.2">
      <c r="C133" s="51"/>
      <c r="D133" s="52"/>
      <c r="E133" s="53"/>
      <c r="F133" s="51"/>
      <c r="G133" s="52"/>
      <c r="H133" s="53"/>
      <c r="I133" s="51"/>
      <c r="J133" s="52"/>
      <c r="K133" s="53"/>
      <c r="L133" s="51"/>
      <c r="M133" s="52"/>
      <c r="N133" s="53"/>
      <c r="O133" s="51"/>
      <c r="P133" s="52"/>
      <c r="Q133" s="53"/>
      <c r="R133" s="51"/>
      <c r="S133" s="52"/>
      <c r="T133" s="53"/>
      <c r="U133" s="54"/>
      <c r="V133" s="55"/>
      <c r="W133" s="56"/>
      <c r="X133" s="111"/>
      <c r="Y133" s="112"/>
      <c r="Z133" s="113"/>
    </row>
    <row r="134" spans="1:26" x14ac:dyDescent="0.2">
      <c r="C134" s="51"/>
      <c r="D134" s="52"/>
      <c r="E134" s="53"/>
      <c r="F134" s="51"/>
      <c r="G134" s="52"/>
      <c r="H134" s="53"/>
      <c r="I134" s="51"/>
      <c r="J134" s="52"/>
      <c r="K134" s="53"/>
      <c r="L134" s="51"/>
      <c r="M134" s="52"/>
      <c r="N134" s="53"/>
      <c r="O134" s="51"/>
      <c r="P134" s="52"/>
      <c r="Q134" s="53"/>
      <c r="R134" s="51"/>
      <c r="S134" s="52"/>
      <c r="T134" s="53"/>
      <c r="U134" s="54"/>
      <c r="V134" s="55"/>
      <c r="W134" s="56"/>
      <c r="X134" s="111"/>
      <c r="Y134" s="112"/>
      <c r="Z134" s="113"/>
    </row>
    <row r="135" spans="1:26" x14ac:dyDescent="0.2">
      <c r="C135" s="51"/>
      <c r="D135" s="52"/>
      <c r="E135" s="53"/>
      <c r="F135" s="51"/>
      <c r="G135" s="52"/>
      <c r="H135" s="53"/>
      <c r="I135" s="51"/>
      <c r="J135" s="52"/>
      <c r="K135" s="53"/>
      <c r="L135" s="51"/>
      <c r="M135" s="52"/>
      <c r="N135" s="53"/>
      <c r="O135" s="51"/>
      <c r="P135" s="52"/>
      <c r="Q135" s="53"/>
      <c r="R135" s="51"/>
      <c r="S135" s="52"/>
      <c r="T135" s="53"/>
      <c r="U135" s="54"/>
      <c r="V135" s="55"/>
      <c r="W135" s="56"/>
      <c r="X135" s="111"/>
      <c r="Y135" s="112"/>
      <c r="Z135" s="113"/>
    </row>
    <row r="136" spans="1:26" x14ac:dyDescent="0.2">
      <c r="C136" s="51"/>
      <c r="D136" s="52"/>
      <c r="E136" s="53"/>
      <c r="F136" s="51"/>
      <c r="G136" s="52"/>
      <c r="H136" s="53"/>
      <c r="I136" s="51"/>
      <c r="J136" s="52"/>
      <c r="K136" s="53"/>
      <c r="L136" s="51"/>
      <c r="M136" s="52"/>
      <c r="N136" s="53"/>
      <c r="O136" s="51"/>
      <c r="P136" s="52"/>
      <c r="Q136" s="53"/>
      <c r="R136" s="51"/>
      <c r="S136" s="52"/>
      <c r="T136" s="53"/>
      <c r="U136" s="54"/>
      <c r="V136" s="55"/>
      <c r="W136" s="56"/>
      <c r="X136" s="111"/>
      <c r="Y136" s="112"/>
      <c r="Z136" s="113"/>
    </row>
    <row r="137" spans="1:26" x14ac:dyDescent="0.2">
      <c r="C137" s="51"/>
      <c r="D137" s="52"/>
      <c r="E137" s="53"/>
      <c r="F137" s="51"/>
      <c r="G137" s="52"/>
      <c r="H137" s="53"/>
      <c r="I137" s="51"/>
      <c r="J137" s="52"/>
      <c r="K137" s="53"/>
      <c r="L137" s="51"/>
      <c r="M137" s="52"/>
      <c r="N137" s="53"/>
      <c r="O137" s="51"/>
      <c r="P137" s="52"/>
      <c r="Q137" s="53"/>
      <c r="R137" s="51"/>
      <c r="S137" s="52"/>
      <c r="T137" s="53"/>
      <c r="U137" s="54"/>
      <c r="V137" s="55"/>
      <c r="W137" s="56"/>
      <c r="X137" s="111"/>
      <c r="Y137" s="112"/>
      <c r="Z137" s="113"/>
    </row>
    <row r="138" spans="1:26" x14ac:dyDescent="0.2">
      <c r="C138" s="51"/>
      <c r="D138" s="52"/>
      <c r="E138" s="53"/>
      <c r="F138" s="51"/>
      <c r="G138" s="52"/>
      <c r="H138" s="53"/>
      <c r="I138" s="51"/>
      <c r="J138" s="52"/>
      <c r="K138" s="53"/>
      <c r="L138" s="51"/>
      <c r="M138" s="52"/>
      <c r="N138" s="53"/>
      <c r="O138" s="51"/>
      <c r="P138" s="52"/>
      <c r="Q138" s="53"/>
      <c r="R138" s="51"/>
      <c r="S138" s="52"/>
      <c r="T138" s="53"/>
      <c r="U138" s="54"/>
      <c r="V138" s="55"/>
      <c r="W138" s="56"/>
      <c r="X138" s="111"/>
      <c r="Y138" s="112"/>
      <c r="Z138" s="113"/>
    </row>
    <row r="140" spans="1:26" x14ac:dyDescent="0.2">
      <c r="C140" t="s">
        <v>176</v>
      </c>
    </row>
    <row r="141" spans="1:26" x14ac:dyDescent="0.2">
      <c r="A141" t="s">
        <v>14</v>
      </c>
      <c r="B141" t="s">
        <v>33</v>
      </c>
      <c r="C141" s="51">
        <f t="shared" ref="C141:E160" si="0">C77-C8</f>
        <v>0</v>
      </c>
      <c r="D141" s="52">
        <f t="shared" si="0"/>
        <v>0</v>
      </c>
      <c r="E141" s="53">
        <f t="shared" si="0"/>
        <v>0</v>
      </c>
      <c r="F141" s="51"/>
      <c r="G141" s="52"/>
      <c r="H141" s="53"/>
      <c r="I141" s="51"/>
      <c r="J141" s="52"/>
      <c r="K141" s="53"/>
      <c r="L141" s="51"/>
      <c r="M141" s="52"/>
      <c r="N141" s="53"/>
      <c r="O141" s="51"/>
      <c r="P141" s="52"/>
      <c r="Q141" s="53"/>
      <c r="R141" s="51"/>
      <c r="S141" s="52"/>
      <c r="T141" s="53"/>
      <c r="U141" s="54"/>
      <c r="V141" s="55"/>
      <c r="W141" s="56"/>
      <c r="X141" s="123"/>
      <c r="Y141" s="124"/>
      <c r="Z141" s="125"/>
    </row>
    <row r="142" spans="1:26" x14ac:dyDescent="0.2">
      <c r="B142" t="s">
        <v>37</v>
      </c>
      <c r="C142" s="51">
        <f t="shared" si="0"/>
        <v>0</v>
      </c>
      <c r="D142" s="52">
        <f t="shared" si="0"/>
        <v>0</v>
      </c>
      <c r="E142" s="53">
        <f t="shared" si="0"/>
        <v>0</v>
      </c>
      <c r="F142" s="51"/>
      <c r="G142" s="52"/>
      <c r="H142" s="53"/>
      <c r="I142" s="51"/>
      <c r="J142" s="52"/>
      <c r="K142" s="53"/>
      <c r="L142" s="51"/>
      <c r="M142" s="52"/>
      <c r="N142" s="53"/>
      <c r="O142" s="51"/>
      <c r="P142" s="52"/>
      <c r="Q142" s="53"/>
      <c r="R142" s="51"/>
      <c r="S142" s="52"/>
      <c r="T142" s="53"/>
      <c r="U142" s="54"/>
      <c r="V142" s="55"/>
      <c r="W142" s="56"/>
      <c r="X142" s="123"/>
      <c r="Y142" s="124"/>
      <c r="Z142" s="125"/>
    </row>
    <row r="143" spans="1:26" x14ac:dyDescent="0.2">
      <c r="B143" t="s">
        <v>38</v>
      </c>
      <c r="C143" s="51">
        <f t="shared" si="0"/>
        <v>0</v>
      </c>
      <c r="D143" s="52">
        <f t="shared" si="0"/>
        <v>0</v>
      </c>
      <c r="E143" s="53">
        <f t="shared" si="0"/>
        <v>0</v>
      </c>
      <c r="F143" s="51"/>
      <c r="G143" s="52"/>
      <c r="H143" s="53"/>
      <c r="I143" s="51"/>
      <c r="J143" s="52"/>
      <c r="K143" s="53"/>
      <c r="L143" s="51"/>
      <c r="M143" s="52"/>
      <c r="N143" s="53"/>
      <c r="O143" s="51"/>
      <c r="P143" s="52"/>
      <c r="Q143" s="53"/>
      <c r="R143" s="51"/>
      <c r="S143" s="52"/>
      <c r="T143" s="53"/>
      <c r="U143" s="54"/>
      <c r="V143" s="55"/>
      <c r="W143" s="56"/>
      <c r="X143" s="123"/>
      <c r="Y143" s="124"/>
      <c r="Z143" s="125"/>
    </row>
    <row r="144" spans="1:26" x14ac:dyDescent="0.2">
      <c r="B144" t="s">
        <v>32</v>
      </c>
      <c r="C144" s="51">
        <f t="shared" si="0"/>
        <v>0</v>
      </c>
      <c r="D144" s="52">
        <f t="shared" si="0"/>
        <v>0</v>
      </c>
      <c r="E144" s="53">
        <f t="shared" si="0"/>
        <v>0</v>
      </c>
      <c r="F144" s="51"/>
      <c r="G144" s="52"/>
      <c r="H144" s="53"/>
      <c r="I144" s="51"/>
      <c r="J144" s="52"/>
      <c r="K144" s="53"/>
      <c r="L144" s="51"/>
      <c r="M144" s="52"/>
      <c r="N144" s="53"/>
      <c r="O144" s="51"/>
      <c r="P144" s="52"/>
      <c r="Q144" s="53"/>
      <c r="R144" s="51"/>
      <c r="S144" s="52"/>
      <c r="T144" s="53"/>
      <c r="U144" s="54"/>
      <c r="V144" s="55"/>
      <c r="W144" s="56"/>
      <c r="X144" s="123"/>
      <c r="Y144" s="124"/>
      <c r="Z144" s="125"/>
    </row>
    <row r="145" spans="1:26" x14ac:dyDescent="0.2">
      <c r="B145" t="s">
        <v>15</v>
      </c>
      <c r="C145" s="51">
        <f t="shared" si="0"/>
        <v>0</v>
      </c>
      <c r="D145" s="52">
        <f t="shared" si="0"/>
        <v>0</v>
      </c>
      <c r="E145" s="53">
        <f t="shared" si="0"/>
        <v>0</v>
      </c>
      <c r="F145" s="51"/>
      <c r="G145" s="52"/>
      <c r="H145" s="53"/>
      <c r="I145" s="51"/>
      <c r="J145" s="52"/>
      <c r="K145" s="53"/>
      <c r="L145" s="51"/>
      <c r="M145" s="52"/>
      <c r="N145" s="53"/>
      <c r="O145" s="51"/>
      <c r="P145" s="52"/>
      <c r="Q145" s="53"/>
      <c r="R145" s="51"/>
      <c r="S145" s="52"/>
      <c r="T145" s="53"/>
      <c r="U145" s="54"/>
      <c r="V145" s="55"/>
      <c r="W145" s="56"/>
      <c r="X145" s="123"/>
      <c r="Y145" s="124"/>
      <c r="Z145" s="125"/>
    </row>
    <row r="146" spans="1:26" x14ac:dyDescent="0.2">
      <c r="B146" t="s">
        <v>30</v>
      </c>
      <c r="C146" s="51">
        <f t="shared" si="0"/>
        <v>0</v>
      </c>
      <c r="D146" s="52">
        <f t="shared" si="0"/>
        <v>0</v>
      </c>
      <c r="E146" s="53">
        <f t="shared" si="0"/>
        <v>0</v>
      </c>
      <c r="F146" s="51"/>
      <c r="G146" s="52"/>
      <c r="H146" s="53"/>
      <c r="I146" s="51"/>
      <c r="J146" s="52"/>
      <c r="K146" s="53"/>
      <c r="L146" s="51"/>
      <c r="M146" s="52"/>
      <c r="N146" s="53"/>
      <c r="O146" s="51"/>
      <c r="P146" s="52"/>
      <c r="Q146" s="53"/>
      <c r="R146" s="51"/>
      <c r="S146" s="52"/>
      <c r="T146" s="53"/>
      <c r="U146" s="54"/>
      <c r="V146" s="55"/>
      <c r="W146" s="56"/>
      <c r="X146" s="123"/>
      <c r="Y146" s="124"/>
      <c r="Z146" s="125"/>
    </row>
    <row r="147" spans="1:26" x14ac:dyDescent="0.2">
      <c r="B147" t="s">
        <v>49</v>
      </c>
      <c r="C147" s="51">
        <f t="shared" si="0"/>
        <v>0</v>
      </c>
      <c r="D147" s="52">
        <f t="shared" si="0"/>
        <v>0</v>
      </c>
      <c r="E147" s="53">
        <f t="shared" si="0"/>
        <v>0</v>
      </c>
      <c r="F147" s="51"/>
      <c r="G147" s="52"/>
      <c r="H147" s="53"/>
      <c r="I147" s="51"/>
      <c r="J147" s="52"/>
      <c r="K147" s="53"/>
      <c r="L147" s="51"/>
      <c r="M147" s="52"/>
      <c r="N147" s="53"/>
      <c r="O147" s="51"/>
      <c r="P147" s="52"/>
      <c r="Q147" s="53"/>
      <c r="R147" s="51"/>
      <c r="S147" s="52"/>
      <c r="T147" s="53"/>
      <c r="U147" s="54"/>
      <c r="V147" s="55"/>
      <c r="W147" s="56"/>
      <c r="X147" s="123"/>
      <c r="Y147" s="124"/>
      <c r="Z147" s="125"/>
    </row>
    <row r="148" spans="1:26" x14ac:dyDescent="0.2">
      <c r="A148" t="s">
        <v>93</v>
      </c>
      <c r="B148" t="s">
        <v>94</v>
      </c>
      <c r="C148" s="51">
        <f t="shared" si="0"/>
        <v>0</v>
      </c>
      <c r="D148" s="52">
        <f t="shared" si="0"/>
        <v>0</v>
      </c>
      <c r="E148" s="53">
        <f t="shared" si="0"/>
        <v>0</v>
      </c>
      <c r="F148" s="51"/>
      <c r="G148" s="52"/>
      <c r="H148" s="53"/>
      <c r="I148" s="51"/>
      <c r="J148" s="52"/>
      <c r="K148" s="53"/>
      <c r="L148" s="51"/>
      <c r="M148" s="52"/>
      <c r="N148" s="53"/>
      <c r="O148" s="51"/>
      <c r="P148" s="52"/>
      <c r="Q148" s="53"/>
      <c r="R148" s="51"/>
      <c r="S148" s="52"/>
      <c r="T148" s="53"/>
      <c r="U148" s="54"/>
      <c r="V148" s="55"/>
      <c r="W148" s="56"/>
      <c r="X148" s="123"/>
      <c r="Y148" s="124"/>
      <c r="Z148" s="125"/>
    </row>
    <row r="149" spans="1:26" x14ac:dyDescent="0.2">
      <c r="B149" t="s">
        <v>5</v>
      </c>
      <c r="C149" s="51">
        <f t="shared" si="0"/>
        <v>0</v>
      </c>
      <c r="D149" s="52">
        <f t="shared" si="0"/>
        <v>0</v>
      </c>
      <c r="E149" s="53">
        <f t="shared" si="0"/>
        <v>0</v>
      </c>
      <c r="F149" s="51"/>
      <c r="G149" s="52"/>
      <c r="H149" s="53"/>
      <c r="I149" s="51"/>
      <c r="J149" s="52"/>
      <c r="K149" s="53"/>
      <c r="L149" s="51"/>
      <c r="M149" s="52"/>
      <c r="N149" s="53"/>
      <c r="O149" s="51"/>
      <c r="P149" s="52"/>
      <c r="Q149" s="53"/>
      <c r="R149" s="51"/>
      <c r="S149" s="52"/>
      <c r="T149" s="53"/>
      <c r="U149" s="54"/>
      <c r="V149" s="55"/>
      <c r="W149" s="56"/>
      <c r="X149" s="123"/>
      <c r="Y149" s="124"/>
      <c r="Z149" s="125"/>
    </row>
    <row r="150" spans="1:26" x14ac:dyDescent="0.2">
      <c r="B150" t="s">
        <v>6</v>
      </c>
      <c r="C150" s="51">
        <f t="shared" si="0"/>
        <v>0</v>
      </c>
      <c r="D150" s="52">
        <f t="shared" si="0"/>
        <v>0</v>
      </c>
      <c r="E150" s="53">
        <f t="shared" si="0"/>
        <v>0</v>
      </c>
      <c r="F150" s="51"/>
      <c r="G150" s="52"/>
      <c r="H150" s="53"/>
      <c r="I150" s="51"/>
      <c r="J150" s="52"/>
      <c r="K150" s="53"/>
      <c r="L150" s="51"/>
      <c r="M150" s="52"/>
      <c r="N150" s="53"/>
      <c r="O150" s="51"/>
      <c r="P150" s="52"/>
      <c r="Q150" s="53"/>
      <c r="R150" s="51"/>
      <c r="S150" s="52"/>
      <c r="T150" s="53"/>
      <c r="U150" s="54"/>
      <c r="V150" s="55"/>
      <c r="W150" s="56"/>
      <c r="X150" s="123"/>
      <c r="Y150" s="124"/>
      <c r="Z150" s="125"/>
    </row>
    <row r="151" spans="1:26" x14ac:dyDescent="0.2">
      <c r="B151" t="s">
        <v>39</v>
      </c>
      <c r="C151" s="51">
        <f t="shared" si="0"/>
        <v>0</v>
      </c>
      <c r="D151" s="52">
        <f t="shared" si="0"/>
        <v>0</v>
      </c>
      <c r="E151" s="53">
        <f t="shared" si="0"/>
        <v>0</v>
      </c>
      <c r="F151" s="51"/>
      <c r="G151" s="52"/>
      <c r="H151" s="53"/>
      <c r="I151" s="51"/>
      <c r="J151" s="52"/>
      <c r="K151" s="53"/>
      <c r="L151" s="51"/>
      <c r="M151" s="52"/>
      <c r="N151" s="53"/>
      <c r="O151" s="51"/>
      <c r="P151" s="52"/>
      <c r="Q151" s="53"/>
      <c r="R151" s="51"/>
      <c r="S151" s="52"/>
      <c r="T151" s="53"/>
      <c r="U151" s="54"/>
      <c r="V151" s="55"/>
      <c r="W151" s="56"/>
      <c r="X151" s="123"/>
      <c r="Y151" s="124"/>
      <c r="Z151" s="125"/>
    </row>
    <row r="152" spans="1:26" x14ac:dyDescent="0.2">
      <c r="B152" t="s">
        <v>4</v>
      </c>
      <c r="C152" s="51">
        <f t="shared" si="0"/>
        <v>0</v>
      </c>
      <c r="D152" s="52">
        <f t="shared" si="0"/>
        <v>0</v>
      </c>
      <c r="E152" s="53">
        <f t="shared" si="0"/>
        <v>0</v>
      </c>
      <c r="F152" s="51"/>
      <c r="G152" s="52"/>
      <c r="H152" s="53"/>
      <c r="I152" s="51"/>
      <c r="J152" s="52"/>
      <c r="K152" s="53"/>
      <c r="L152" s="51"/>
      <c r="M152" s="52"/>
      <c r="N152" s="53"/>
      <c r="O152" s="51"/>
      <c r="P152" s="52"/>
      <c r="Q152" s="53"/>
      <c r="R152" s="51"/>
      <c r="S152" s="52"/>
      <c r="T152" s="53"/>
      <c r="U152" s="54"/>
      <c r="V152" s="55"/>
      <c r="W152" s="56"/>
      <c r="X152" s="123"/>
      <c r="Y152" s="124"/>
      <c r="Z152" s="125"/>
    </row>
    <row r="153" spans="1:26" x14ac:dyDescent="0.2">
      <c r="B153" t="s">
        <v>3</v>
      </c>
      <c r="C153" s="51">
        <f t="shared" si="0"/>
        <v>0</v>
      </c>
      <c r="D153" s="52">
        <f t="shared" si="0"/>
        <v>0</v>
      </c>
      <c r="E153" s="53">
        <f t="shared" si="0"/>
        <v>0</v>
      </c>
      <c r="F153" s="51"/>
      <c r="G153" s="52"/>
      <c r="H153" s="53"/>
      <c r="I153" s="51"/>
      <c r="J153" s="52"/>
      <c r="K153" s="53"/>
      <c r="L153" s="51"/>
      <c r="M153" s="52"/>
      <c r="N153" s="53"/>
      <c r="O153" s="51"/>
      <c r="P153" s="52"/>
      <c r="Q153" s="53"/>
      <c r="R153" s="51"/>
      <c r="S153" s="52"/>
      <c r="T153" s="53"/>
      <c r="U153" s="54"/>
      <c r="V153" s="55"/>
      <c r="W153" s="56"/>
      <c r="X153" s="123"/>
      <c r="Y153" s="124"/>
      <c r="Z153" s="125"/>
    </row>
    <row r="154" spans="1:26" x14ac:dyDescent="0.2">
      <c r="B154" t="s">
        <v>57</v>
      </c>
      <c r="C154" s="51">
        <f t="shared" si="0"/>
        <v>0</v>
      </c>
      <c r="D154" s="52">
        <f t="shared" si="0"/>
        <v>0</v>
      </c>
      <c r="E154" s="53">
        <f t="shared" si="0"/>
        <v>0</v>
      </c>
      <c r="F154" s="51"/>
      <c r="G154" s="52"/>
      <c r="H154" s="53"/>
      <c r="I154" s="51"/>
      <c r="J154" s="52"/>
      <c r="K154" s="53"/>
      <c r="L154" s="51"/>
      <c r="M154" s="52"/>
      <c r="N154" s="53"/>
      <c r="O154" s="51"/>
      <c r="P154" s="52"/>
      <c r="Q154" s="53"/>
      <c r="R154" s="51"/>
      <c r="S154" s="52"/>
      <c r="T154" s="53"/>
      <c r="U154" s="54"/>
      <c r="V154" s="55"/>
      <c r="W154" s="56"/>
      <c r="X154" s="123"/>
      <c r="Y154" s="124"/>
      <c r="Z154" s="125"/>
    </row>
    <row r="155" spans="1:26" x14ac:dyDescent="0.2">
      <c r="B155" t="s">
        <v>95</v>
      </c>
      <c r="C155" s="51">
        <f t="shared" si="0"/>
        <v>0</v>
      </c>
      <c r="D155" s="52">
        <f t="shared" si="0"/>
        <v>0</v>
      </c>
      <c r="E155" s="53">
        <f t="shared" si="0"/>
        <v>0</v>
      </c>
      <c r="F155" s="51"/>
      <c r="G155" s="52"/>
      <c r="H155" s="53"/>
      <c r="I155" s="51"/>
      <c r="J155" s="52"/>
      <c r="K155" s="53"/>
      <c r="L155" s="51"/>
      <c r="M155" s="52"/>
      <c r="N155" s="53"/>
      <c r="O155" s="51"/>
      <c r="P155" s="52"/>
      <c r="Q155" s="53"/>
      <c r="R155" s="51"/>
      <c r="S155" s="52"/>
      <c r="T155" s="53"/>
      <c r="U155" s="54"/>
      <c r="V155" s="55"/>
      <c r="W155" s="56"/>
      <c r="X155" s="123"/>
      <c r="Y155" s="124"/>
      <c r="Z155" s="125"/>
    </row>
    <row r="156" spans="1:26" x14ac:dyDescent="0.2">
      <c r="B156" t="s">
        <v>38</v>
      </c>
      <c r="C156" s="51">
        <f t="shared" si="0"/>
        <v>0</v>
      </c>
      <c r="D156" s="52">
        <f t="shared" si="0"/>
        <v>0</v>
      </c>
      <c r="E156" s="53">
        <f t="shared" si="0"/>
        <v>0</v>
      </c>
      <c r="F156" s="51"/>
      <c r="G156" s="52"/>
      <c r="H156" s="53"/>
      <c r="I156" s="51"/>
      <c r="J156" s="52"/>
      <c r="K156" s="53"/>
      <c r="L156" s="51"/>
      <c r="M156" s="52"/>
      <c r="N156" s="53"/>
      <c r="O156" s="51"/>
      <c r="P156" s="52"/>
      <c r="Q156" s="53"/>
      <c r="R156" s="51"/>
      <c r="S156" s="52"/>
      <c r="T156" s="53"/>
      <c r="U156" s="54"/>
      <c r="V156" s="55"/>
      <c r="W156" s="56"/>
      <c r="X156" s="123"/>
      <c r="Y156" s="124"/>
      <c r="Z156" s="125"/>
    </row>
    <row r="157" spans="1:26" x14ac:dyDescent="0.2">
      <c r="B157" t="s">
        <v>1</v>
      </c>
      <c r="C157" s="51">
        <f t="shared" si="0"/>
        <v>0</v>
      </c>
      <c r="D157" s="52">
        <f t="shared" si="0"/>
        <v>0</v>
      </c>
      <c r="E157" s="53">
        <f t="shared" si="0"/>
        <v>0</v>
      </c>
      <c r="F157" s="51"/>
      <c r="G157" s="52"/>
      <c r="H157" s="53"/>
      <c r="I157" s="51"/>
      <c r="J157" s="52"/>
      <c r="K157" s="53"/>
      <c r="L157" s="51"/>
      <c r="M157" s="52"/>
      <c r="N157" s="53"/>
      <c r="O157" s="51"/>
      <c r="P157" s="52"/>
      <c r="Q157" s="53"/>
      <c r="R157" s="51"/>
      <c r="S157" s="52"/>
      <c r="T157" s="53"/>
      <c r="U157" s="54"/>
      <c r="V157" s="55"/>
      <c r="W157" s="56"/>
      <c r="X157" s="123"/>
      <c r="Y157" s="124"/>
      <c r="Z157" s="125"/>
    </row>
    <row r="158" spans="1:26" x14ac:dyDescent="0.2">
      <c r="B158" t="s">
        <v>55</v>
      </c>
      <c r="C158" s="51">
        <f t="shared" si="0"/>
        <v>0</v>
      </c>
      <c r="D158" s="52">
        <f t="shared" si="0"/>
        <v>0</v>
      </c>
      <c r="E158" s="53">
        <f t="shared" si="0"/>
        <v>0</v>
      </c>
      <c r="F158" s="51"/>
      <c r="G158" s="52"/>
      <c r="H158" s="53"/>
      <c r="I158" s="51"/>
      <c r="J158" s="52"/>
      <c r="K158" s="53"/>
      <c r="L158" s="51"/>
      <c r="M158" s="52"/>
      <c r="N158" s="53"/>
      <c r="O158" s="51"/>
      <c r="P158" s="52"/>
      <c r="Q158" s="53"/>
      <c r="R158" s="51"/>
      <c r="S158" s="52"/>
      <c r="T158" s="53"/>
      <c r="U158" s="54"/>
      <c r="V158" s="55"/>
      <c r="W158" s="56"/>
      <c r="X158" s="123"/>
      <c r="Y158" s="124"/>
      <c r="Z158" s="125"/>
    </row>
    <row r="159" spans="1:26" x14ac:dyDescent="0.2">
      <c r="B159" t="s">
        <v>51</v>
      </c>
      <c r="C159" s="51">
        <f t="shared" si="0"/>
        <v>0</v>
      </c>
      <c r="D159" s="52">
        <f t="shared" si="0"/>
        <v>0</v>
      </c>
      <c r="E159" s="53">
        <f t="shared" si="0"/>
        <v>0</v>
      </c>
      <c r="F159" s="51"/>
      <c r="G159" s="52"/>
      <c r="H159" s="53"/>
      <c r="I159" s="51"/>
      <c r="J159" s="52"/>
      <c r="K159" s="53"/>
      <c r="L159" s="51"/>
      <c r="M159" s="52"/>
      <c r="N159" s="53"/>
      <c r="O159" s="51"/>
      <c r="P159" s="52"/>
      <c r="Q159" s="53"/>
      <c r="R159" s="51"/>
      <c r="S159" s="52"/>
      <c r="T159" s="53"/>
      <c r="U159" s="54"/>
      <c r="V159" s="55"/>
      <c r="W159" s="56"/>
      <c r="X159" s="123"/>
      <c r="Y159" s="124"/>
      <c r="Z159" s="125"/>
    </row>
    <row r="160" spans="1:26" x14ac:dyDescent="0.2">
      <c r="B160" t="s">
        <v>56</v>
      </c>
      <c r="C160" s="51">
        <f t="shared" si="0"/>
        <v>0</v>
      </c>
      <c r="D160" s="52">
        <f t="shared" si="0"/>
        <v>0</v>
      </c>
      <c r="E160" s="53">
        <f t="shared" si="0"/>
        <v>0</v>
      </c>
      <c r="F160" s="51"/>
      <c r="G160" s="52"/>
      <c r="H160" s="53"/>
      <c r="I160" s="51"/>
      <c r="J160" s="52"/>
      <c r="K160" s="53"/>
      <c r="L160" s="51"/>
      <c r="M160" s="52"/>
      <c r="N160" s="53"/>
      <c r="O160" s="51"/>
      <c r="P160" s="52"/>
      <c r="Q160" s="53"/>
      <c r="R160" s="51"/>
      <c r="S160" s="52"/>
      <c r="T160" s="53"/>
      <c r="U160" s="54"/>
      <c r="V160" s="55"/>
      <c r="W160" s="56"/>
      <c r="X160" s="123"/>
      <c r="Y160" s="124"/>
      <c r="Z160" s="125"/>
    </row>
    <row r="161" spans="1:26" x14ac:dyDescent="0.2">
      <c r="B161" t="s">
        <v>16</v>
      </c>
      <c r="C161" s="51">
        <f t="shared" ref="C161:E180" si="1">C97-C28</f>
        <v>0</v>
      </c>
      <c r="D161" s="52">
        <f t="shared" si="1"/>
        <v>0</v>
      </c>
      <c r="E161" s="53">
        <f t="shared" si="1"/>
        <v>0</v>
      </c>
      <c r="F161" s="51"/>
      <c r="G161" s="52"/>
      <c r="H161" s="53"/>
      <c r="I161" s="51"/>
      <c r="J161" s="52"/>
      <c r="K161" s="53"/>
      <c r="L161" s="51"/>
      <c r="M161" s="52"/>
      <c r="N161" s="53"/>
      <c r="O161" s="51"/>
      <c r="P161" s="52"/>
      <c r="Q161" s="53"/>
      <c r="R161" s="51"/>
      <c r="S161" s="52"/>
      <c r="T161" s="53"/>
      <c r="U161" s="54"/>
      <c r="V161" s="55"/>
      <c r="W161" s="56"/>
      <c r="X161" s="123"/>
      <c r="Y161" s="124"/>
      <c r="Z161" s="125"/>
    </row>
    <row r="162" spans="1:26" x14ac:dyDescent="0.2">
      <c r="B162" t="s">
        <v>54</v>
      </c>
      <c r="C162" s="51">
        <f t="shared" si="1"/>
        <v>0</v>
      </c>
      <c r="D162" s="52">
        <f t="shared" si="1"/>
        <v>0</v>
      </c>
      <c r="E162" s="53">
        <f t="shared" si="1"/>
        <v>0</v>
      </c>
      <c r="F162" s="51"/>
      <c r="G162" s="52"/>
      <c r="H162" s="53"/>
      <c r="I162" s="51"/>
      <c r="J162" s="52"/>
      <c r="K162" s="53"/>
      <c r="L162" s="51"/>
      <c r="M162" s="52"/>
      <c r="N162" s="53"/>
      <c r="O162" s="51"/>
      <c r="P162" s="52"/>
      <c r="Q162" s="53"/>
      <c r="R162" s="51"/>
      <c r="S162" s="52"/>
      <c r="T162" s="53"/>
      <c r="U162" s="54"/>
      <c r="V162" s="55"/>
      <c r="W162" s="56"/>
      <c r="X162" s="123"/>
      <c r="Y162" s="124"/>
      <c r="Z162" s="125"/>
    </row>
    <row r="163" spans="1:26" x14ac:dyDescent="0.2">
      <c r="B163" t="s">
        <v>53</v>
      </c>
      <c r="C163" s="51">
        <f t="shared" si="1"/>
        <v>0</v>
      </c>
      <c r="D163" s="52">
        <f t="shared" si="1"/>
        <v>0</v>
      </c>
      <c r="E163" s="53">
        <f t="shared" si="1"/>
        <v>0</v>
      </c>
      <c r="F163" s="51"/>
      <c r="G163" s="52"/>
      <c r="H163" s="53"/>
      <c r="I163" s="51"/>
      <c r="J163" s="52"/>
      <c r="K163" s="53"/>
      <c r="L163" s="51"/>
      <c r="M163" s="52"/>
      <c r="N163" s="53"/>
      <c r="O163" s="51"/>
      <c r="P163" s="52"/>
      <c r="Q163" s="53"/>
      <c r="R163" s="51"/>
      <c r="S163" s="52"/>
      <c r="T163" s="53"/>
      <c r="U163" s="54"/>
      <c r="V163" s="55"/>
      <c r="W163" s="56"/>
      <c r="X163" s="123"/>
      <c r="Y163" s="124"/>
      <c r="Z163" s="125"/>
    </row>
    <row r="164" spans="1:26" x14ac:dyDescent="0.2">
      <c r="B164" t="s">
        <v>52</v>
      </c>
      <c r="C164" s="51">
        <f t="shared" si="1"/>
        <v>0</v>
      </c>
      <c r="D164" s="52">
        <f t="shared" si="1"/>
        <v>0</v>
      </c>
      <c r="E164" s="53">
        <f t="shared" si="1"/>
        <v>0</v>
      </c>
      <c r="F164" s="51"/>
      <c r="G164" s="52"/>
      <c r="H164" s="53"/>
      <c r="I164" s="51"/>
      <c r="J164" s="52"/>
      <c r="K164" s="53"/>
      <c r="L164" s="51"/>
      <c r="M164" s="52"/>
      <c r="N164" s="53"/>
      <c r="O164" s="51"/>
      <c r="P164" s="52"/>
      <c r="Q164" s="53"/>
      <c r="R164" s="51"/>
      <c r="S164" s="52"/>
      <c r="T164" s="53"/>
      <c r="U164" s="54"/>
      <c r="V164" s="55"/>
      <c r="W164" s="56"/>
      <c r="X164" s="123"/>
      <c r="Y164" s="124"/>
      <c r="Z164" s="125"/>
    </row>
    <row r="165" spans="1:26" x14ac:dyDescent="0.2">
      <c r="B165" t="s">
        <v>50</v>
      </c>
      <c r="C165" s="51">
        <f t="shared" si="1"/>
        <v>0</v>
      </c>
      <c r="D165" s="52">
        <f t="shared" si="1"/>
        <v>0</v>
      </c>
      <c r="E165" s="53">
        <f t="shared" si="1"/>
        <v>0</v>
      </c>
      <c r="F165" s="51"/>
      <c r="G165" s="52"/>
      <c r="H165" s="53"/>
      <c r="I165" s="51"/>
      <c r="J165" s="52"/>
      <c r="K165" s="53"/>
      <c r="L165" s="51"/>
      <c r="M165" s="52"/>
      <c r="N165" s="53"/>
      <c r="O165" s="51"/>
      <c r="P165" s="52"/>
      <c r="Q165" s="53"/>
      <c r="R165" s="51"/>
      <c r="S165" s="52"/>
      <c r="T165" s="53"/>
      <c r="U165" s="54"/>
      <c r="V165" s="55"/>
      <c r="W165" s="56"/>
      <c r="X165" s="123"/>
      <c r="Y165" s="124"/>
      <c r="Z165" s="125"/>
    </row>
    <row r="166" spans="1:26" x14ac:dyDescent="0.2">
      <c r="B166" t="s">
        <v>40</v>
      </c>
      <c r="C166" s="51">
        <f t="shared" si="1"/>
        <v>0</v>
      </c>
      <c r="D166" s="52">
        <f t="shared" si="1"/>
        <v>0</v>
      </c>
      <c r="E166" s="53">
        <f t="shared" si="1"/>
        <v>0</v>
      </c>
      <c r="F166" s="51"/>
      <c r="G166" s="52"/>
      <c r="H166" s="53"/>
      <c r="I166" s="51"/>
      <c r="J166" s="52"/>
      <c r="K166" s="53"/>
      <c r="L166" s="51"/>
      <c r="M166" s="52"/>
      <c r="N166" s="53"/>
      <c r="O166" s="51"/>
      <c r="P166" s="52"/>
      <c r="Q166" s="53"/>
      <c r="R166" s="51"/>
      <c r="S166" s="52"/>
      <c r="T166" s="53"/>
      <c r="U166" s="54"/>
      <c r="V166" s="55"/>
      <c r="W166" s="56"/>
      <c r="X166" s="123"/>
      <c r="Y166" s="124"/>
      <c r="Z166" s="125"/>
    </row>
    <row r="167" spans="1:26" x14ac:dyDescent="0.2">
      <c r="B167" t="s">
        <v>60</v>
      </c>
      <c r="C167" s="51">
        <f t="shared" si="1"/>
        <v>0</v>
      </c>
      <c r="D167" s="52">
        <f t="shared" si="1"/>
        <v>0</v>
      </c>
      <c r="E167" s="53">
        <f t="shared" si="1"/>
        <v>0</v>
      </c>
      <c r="F167" s="51"/>
      <c r="G167" s="52"/>
      <c r="H167" s="53"/>
      <c r="I167" s="51"/>
      <c r="J167" s="52"/>
      <c r="K167" s="53"/>
      <c r="L167" s="51"/>
      <c r="M167" s="52"/>
      <c r="N167" s="53"/>
      <c r="O167" s="51"/>
      <c r="P167" s="52"/>
      <c r="Q167" s="53"/>
      <c r="R167" s="51"/>
      <c r="S167" s="52"/>
      <c r="T167" s="53"/>
      <c r="U167" s="54"/>
      <c r="V167" s="55"/>
      <c r="W167" s="56"/>
      <c r="X167" s="123"/>
      <c r="Y167" s="124"/>
      <c r="Z167" s="125"/>
    </row>
    <row r="168" spans="1:26" x14ac:dyDescent="0.2">
      <c r="A168" t="s">
        <v>17</v>
      </c>
      <c r="B168" t="s">
        <v>96</v>
      </c>
      <c r="C168" s="51">
        <f t="shared" si="1"/>
        <v>0</v>
      </c>
      <c r="D168" s="52">
        <f t="shared" si="1"/>
        <v>0</v>
      </c>
      <c r="E168" s="53">
        <f t="shared" si="1"/>
        <v>0</v>
      </c>
      <c r="F168" s="51"/>
      <c r="G168" s="52"/>
      <c r="H168" s="53"/>
      <c r="I168" s="51"/>
      <c r="J168" s="52"/>
      <c r="K168" s="53"/>
      <c r="L168" s="51"/>
      <c r="M168" s="52"/>
      <c r="N168" s="53"/>
      <c r="O168" s="51"/>
      <c r="P168" s="52"/>
      <c r="Q168" s="53"/>
      <c r="R168" s="51"/>
      <c r="S168" s="52"/>
      <c r="T168" s="53"/>
      <c r="U168" s="54"/>
      <c r="V168" s="55"/>
      <c r="W168" s="56"/>
      <c r="X168" s="123"/>
      <c r="Y168" s="124"/>
      <c r="Z168" s="125"/>
    </row>
    <row r="169" spans="1:26" x14ac:dyDescent="0.2">
      <c r="B169" t="s">
        <v>97</v>
      </c>
      <c r="C169" s="51">
        <f t="shared" si="1"/>
        <v>0</v>
      </c>
      <c r="D169" s="52">
        <f t="shared" si="1"/>
        <v>0</v>
      </c>
      <c r="E169" s="53">
        <f t="shared" si="1"/>
        <v>0</v>
      </c>
      <c r="F169" s="51"/>
      <c r="G169" s="52"/>
      <c r="H169" s="53"/>
      <c r="I169" s="51"/>
      <c r="J169" s="52"/>
      <c r="K169" s="53"/>
      <c r="L169" s="51"/>
      <c r="M169" s="52"/>
      <c r="N169" s="53"/>
      <c r="O169" s="51"/>
      <c r="P169" s="52"/>
      <c r="Q169" s="53"/>
      <c r="R169" s="51"/>
      <c r="S169" s="52"/>
      <c r="T169" s="53"/>
      <c r="U169" s="54"/>
      <c r="V169" s="55"/>
      <c r="W169" s="56"/>
      <c r="X169" s="123"/>
      <c r="Y169" s="124"/>
      <c r="Z169" s="125"/>
    </row>
    <row r="170" spans="1:26" x14ac:dyDescent="0.2">
      <c r="B170" t="s">
        <v>60</v>
      </c>
      <c r="C170" s="51">
        <f t="shared" si="1"/>
        <v>0</v>
      </c>
      <c r="D170" s="52">
        <f t="shared" si="1"/>
        <v>0</v>
      </c>
      <c r="E170" s="53">
        <f t="shared" si="1"/>
        <v>0</v>
      </c>
      <c r="F170" s="51"/>
      <c r="G170" s="52"/>
      <c r="H170" s="53"/>
      <c r="I170" s="51"/>
      <c r="J170" s="52"/>
      <c r="K170" s="53"/>
      <c r="L170" s="51"/>
      <c r="M170" s="52"/>
      <c r="N170" s="53"/>
      <c r="O170" s="51"/>
      <c r="P170" s="52"/>
      <c r="Q170" s="53"/>
      <c r="R170" s="51"/>
      <c r="S170" s="52"/>
      <c r="T170" s="53"/>
      <c r="U170" s="54"/>
      <c r="V170" s="55"/>
      <c r="W170" s="56"/>
      <c r="X170" s="123"/>
      <c r="Y170" s="124"/>
      <c r="Z170" s="125"/>
    </row>
    <row r="171" spans="1:26" x14ac:dyDescent="0.2">
      <c r="B171" t="s">
        <v>40</v>
      </c>
      <c r="C171" s="51">
        <f t="shared" si="1"/>
        <v>0</v>
      </c>
      <c r="D171" s="52">
        <f t="shared" si="1"/>
        <v>0</v>
      </c>
      <c r="E171" s="53">
        <f t="shared" si="1"/>
        <v>0</v>
      </c>
      <c r="F171" s="51"/>
      <c r="G171" s="52"/>
      <c r="H171" s="53"/>
      <c r="I171" s="51"/>
      <c r="J171" s="52"/>
      <c r="K171" s="53"/>
      <c r="L171" s="51"/>
      <c r="M171" s="52"/>
      <c r="N171" s="53"/>
      <c r="O171" s="51"/>
      <c r="P171" s="52"/>
      <c r="Q171" s="53"/>
      <c r="R171" s="51"/>
      <c r="S171" s="52"/>
      <c r="T171" s="53"/>
      <c r="U171" s="54"/>
      <c r="V171" s="55"/>
      <c r="W171" s="56"/>
      <c r="X171" s="123"/>
      <c r="Y171" s="124"/>
      <c r="Z171" s="125"/>
    </row>
    <row r="172" spans="1:26" x14ac:dyDescent="0.2">
      <c r="A172" t="s">
        <v>98</v>
      </c>
      <c r="B172" t="s">
        <v>43</v>
      </c>
      <c r="C172" s="51">
        <f t="shared" si="1"/>
        <v>0</v>
      </c>
      <c r="D172" s="52">
        <f t="shared" si="1"/>
        <v>0</v>
      </c>
      <c r="E172" s="53">
        <f t="shared" si="1"/>
        <v>0</v>
      </c>
      <c r="F172" s="51"/>
      <c r="G172" s="52"/>
      <c r="H172" s="53"/>
      <c r="I172" s="51"/>
      <c r="J172" s="52"/>
      <c r="K172" s="53"/>
      <c r="L172" s="51"/>
      <c r="M172" s="52"/>
      <c r="N172" s="53"/>
      <c r="O172" s="51"/>
      <c r="P172" s="52"/>
      <c r="Q172" s="53"/>
      <c r="R172" s="51"/>
      <c r="S172" s="52"/>
      <c r="T172" s="53"/>
      <c r="U172" s="54"/>
      <c r="V172" s="55"/>
      <c r="W172" s="56"/>
      <c r="X172" s="123"/>
      <c r="Y172" s="124"/>
      <c r="Z172" s="125"/>
    </row>
    <row r="173" spans="1:26" x14ac:dyDescent="0.2">
      <c r="B173" t="s">
        <v>99</v>
      </c>
      <c r="C173" s="51">
        <f t="shared" si="1"/>
        <v>0</v>
      </c>
      <c r="D173" s="52">
        <f t="shared" si="1"/>
        <v>0</v>
      </c>
      <c r="E173" s="53">
        <f t="shared" si="1"/>
        <v>0</v>
      </c>
      <c r="F173" s="51"/>
      <c r="G173" s="52"/>
      <c r="H173" s="53"/>
      <c r="I173" s="51"/>
      <c r="J173" s="52"/>
      <c r="K173" s="53"/>
      <c r="L173" s="51"/>
      <c r="M173" s="52"/>
      <c r="N173" s="53"/>
      <c r="O173" s="51"/>
      <c r="P173" s="52"/>
      <c r="Q173" s="53"/>
      <c r="R173" s="51"/>
      <c r="S173" s="52"/>
      <c r="T173" s="53"/>
      <c r="U173" s="54"/>
      <c r="V173" s="55"/>
      <c r="W173" s="56"/>
      <c r="X173" s="123"/>
      <c r="Y173" s="124"/>
      <c r="Z173" s="125"/>
    </row>
    <row r="174" spans="1:26" x14ac:dyDescent="0.2">
      <c r="B174" t="s">
        <v>40</v>
      </c>
      <c r="C174" s="51">
        <f t="shared" si="1"/>
        <v>0</v>
      </c>
      <c r="D174" s="52">
        <f t="shared" si="1"/>
        <v>0</v>
      </c>
      <c r="E174" s="53">
        <f t="shared" si="1"/>
        <v>0</v>
      </c>
      <c r="F174" s="51"/>
      <c r="G174" s="52"/>
      <c r="H174" s="53"/>
      <c r="I174" s="51"/>
      <c r="J174" s="52"/>
      <c r="K174" s="53"/>
      <c r="L174" s="51"/>
      <c r="M174" s="52"/>
      <c r="N174" s="53"/>
      <c r="O174" s="51"/>
      <c r="P174" s="52"/>
      <c r="Q174" s="53"/>
      <c r="R174" s="51"/>
      <c r="S174" s="52"/>
      <c r="T174" s="53"/>
      <c r="U174" s="54"/>
      <c r="V174" s="55"/>
      <c r="W174" s="56"/>
      <c r="X174" s="123"/>
      <c r="Y174" s="124"/>
      <c r="Z174" s="125"/>
    </row>
    <row r="175" spans="1:26" x14ac:dyDescent="0.2">
      <c r="A175" t="s">
        <v>100</v>
      </c>
      <c r="B175" t="s">
        <v>83</v>
      </c>
      <c r="C175" s="51">
        <f t="shared" si="1"/>
        <v>0</v>
      </c>
      <c r="D175" s="52">
        <f t="shared" si="1"/>
        <v>0</v>
      </c>
      <c r="E175" s="53">
        <f t="shared" si="1"/>
        <v>0</v>
      </c>
      <c r="F175" s="51"/>
      <c r="G175" s="52"/>
      <c r="H175" s="53"/>
      <c r="I175" s="51"/>
      <c r="J175" s="52"/>
      <c r="K175" s="53"/>
      <c r="L175" s="51"/>
      <c r="M175" s="52"/>
      <c r="N175" s="53"/>
      <c r="O175" s="51"/>
      <c r="P175" s="52"/>
      <c r="Q175" s="53"/>
      <c r="R175" s="51"/>
      <c r="S175" s="52"/>
      <c r="T175" s="53"/>
      <c r="U175" s="54"/>
      <c r="V175" s="55"/>
      <c r="W175" s="56"/>
      <c r="X175" s="123"/>
      <c r="Y175" s="124"/>
      <c r="Z175" s="125"/>
    </row>
    <row r="176" spans="1:26" x14ac:dyDescent="0.2">
      <c r="B176" t="s">
        <v>82</v>
      </c>
      <c r="C176" s="51">
        <f t="shared" si="1"/>
        <v>0</v>
      </c>
      <c r="D176" s="52">
        <f t="shared" si="1"/>
        <v>0</v>
      </c>
      <c r="E176" s="53">
        <f t="shared" si="1"/>
        <v>0</v>
      </c>
      <c r="F176" s="51"/>
      <c r="G176" s="52"/>
      <c r="H176" s="53"/>
      <c r="I176" s="51"/>
      <c r="J176" s="52"/>
      <c r="K176" s="53"/>
      <c r="L176" s="51"/>
      <c r="M176" s="52"/>
      <c r="N176" s="53"/>
      <c r="O176" s="51"/>
      <c r="P176" s="52"/>
      <c r="Q176" s="53"/>
      <c r="R176" s="51"/>
      <c r="S176" s="52"/>
      <c r="T176" s="53"/>
      <c r="U176" s="54"/>
      <c r="V176" s="55"/>
      <c r="W176" s="56"/>
      <c r="X176" s="123"/>
      <c r="Y176" s="124"/>
      <c r="Z176" s="125"/>
    </row>
    <row r="177" spans="1:26" x14ac:dyDescent="0.2">
      <c r="B177" t="s">
        <v>81</v>
      </c>
      <c r="C177" s="51">
        <f t="shared" si="1"/>
        <v>0</v>
      </c>
      <c r="D177" s="52">
        <f t="shared" si="1"/>
        <v>0</v>
      </c>
      <c r="E177" s="53">
        <f t="shared" si="1"/>
        <v>0</v>
      </c>
      <c r="F177" s="51"/>
      <c r="G177" s="52"/>
      <c r="H177" s="53"/>
      <c r="I177" s="51"/>
      <c r="J177" s="52"/>
      <c r="K177" s="53"/>
      <c r="L177" s="51"/>
      <c r="M177" s="52"/>
      <c r="N177" s="53"/>
      <c r="O177" s="51"/>
      <c r="P177" s="52"/>
      <c r="Q177" s="53"/>
      <c r="R177" s="51"/>
      <c r="S177" s="52"/>
      <c r="T177" s="53"/>
      <c r="U177" s="54"/>
      <c r="V177" s="55"/>
      <c r="W177" s="56"/>
      <c r="X177" s="123"/>
      <c r="Y177" s="124"/>
      <c r="Z177" s="125"/>
    </row>
    <row r="178" spans="1:26" x14ac:dyDescent="0.2">
      <c r="B178" t="s">
        <v>40</v>
      </c>
      <c r="C178" s="51">
        <f t="shared" si="1"/>
        <v>0</v>
      </c>
      <c r="D178" s="52">
        <f t="shared" si="1"/>
        <v>0</v>
      </c>
      <c r="E178" s="53">
        <f t="shared" si="1"/>
        <v>0</v>
      </c>
      <c r="F178" s="51"/>
      <c r="G178" s="52"/>
      <c r="H178" s="53"/>
      <c r="I178" s="51"/>
      <c r="J178" s="52"/>
      <c r="K178" s="53"/>
      <c r="L178" s="51"/>
      <c r="M178" s="52"/>
      <c r="N178" s="53"/>
      <c r="O178" s="51"/>
      <c r="P178" s="52"/>
      <c r="Q178" s="53"/>
      <c r="R178" s="51"/>
      <c r="S178" s="52"/>
      <c r="T178" s="53"/>
      <c r="U178" s="54"/>
      <c r="V178" s="55"/>
      <c r="W178" s="56"/>
      <c r="X178" s="123"/>
      <c r="Y178" s="124"/>
      <c r="Z178" s="125"/>
    </row>
    <row r="179" spans="1:26" x14ac:dyDescent="0.2">
      <c r="A179" t="s">
        <v>18</v>
      </c>
      <c r="B179" t="s">
        <v>44</v>
      </c>
      <c r="C179" s="51">
        <f t="shared" si="1"/>
        <v>0</v>
      </c>
      <c r="D179" s="52">
        <f t="shared" si="1"/>
        <v>0</v>
      </c>
      <c r="E179" s="53">
        <f t="shared" si="1"/>
        <v>0</v>
      </c>
      <c r="F179" s="51"/>
      <c r="G179" s="52"/>
      <c r="H179" s="53"/>
      <c r="I179" s="51"/>
      <c r="J179" s="52"/>
      <c r="K179" s="53"/>
      <c r="L179" s="51"/>
      <c r="M179" s="52"/>
      <c r="N179" s="53"/>
      <c r="O179" s="51"/>
      <c r="P179" s="52"/>
      <c r="Q179" s="53"/>
      <c r="R179" s="51"/>
      <c r="S179" s="52"/>
      <c r="T179" s="53"/>
      <c r="U179" s="54"/>
      <c r="V179" s="55"/>
      <c r="W179" s="56"/>
      <c r="X179" s="123"/>
      <c r="Y179" s="124"/>
      <c r="Z179" s="125"/>
    </row>
    <row r="180" spans="1:26" x14ac:dyDescent="0.2">
      <c r="B180" t="s">
        <v>161</v>
      </c>
      <c r="C180" s="51">
        <f t="shared" si="1"/>
        <v>0</v>
      </c>
      <c r="D180" s="52">
        <f t="shared" si="1"/>
        <v>0</v>
      </c>
      <c r="E180" s="53">
        <f t="shared" si="1"/>
        <v>0</v>
      </c>
      <c r="F180" s="51"/>
      <c r="G180" s="52"/>
      <c r="H180" s="53"/>
      <c r="I180" s="51"/>
      <c r="J180" s="52"/>
      <c r="K180" s="53"/>
      <c r="L180" s="51"/>
      <c r="M180" s="52"/>
      <c r="N180" s="53"/>
      <c r="O180" s="51"/>
      <c r="P180" s="52"/>
      <c r="Q180" s="53"/>
      <c r="R180" s="51"/>
      <c r="S180" s="52"/>
      <c r="T180" s="53"/>
      <c r="U180" s="54"/>
      <c r="V180" s="55"/>
      <c r="W180" s="56"/>
      <c r="X180" s="123"/>
      <c r="Y180" s="124"/>
      <c r="Z180" s="125"/>
    </row>
    <row r="181" spans="1:26" x14ac:dyDescent="0.2">
      <c r="C181" s="51">
        <f t="shared" ref="C181:E194" si="2">C117-C50</f>
        <v>0</v>
      </c>
      <c r="D181" s="52">
        <f t="shared" si="2"/>
        <v>0</v>
      </c>
      <c r="E181" s="53">
        <f t="shared" si="2"/>
        <v>0</v>
      </c>
      <c r="F181" s="51"/>
      <c r="G181" s="52"/>
      <c r="H181" s="53"/>
      <c r="I181" s="51"/>
      <c r="J181" s="52"/>
      <c r="K181" s="53"/>
      <c r="L181" s="51"/>
      <c r="M181" s="52"/>
      <c r="N181" s="53"/>
      <c r="O181" s="51"/>
      <c r="P181" s="52"/>
      <c r="Q181" s="53"/>
      <c r="R181" s="51"/>
      <c r="S181" s="52"/>
      <c r="T181" s="53"/>
      <c r="U181" s="54"/>
      <c r="V181" s="55"/>
      <c r="W181" s="56"/>
      <c r="X181" s="123"/>
      <c r="Y181" s="124"/>
      <c r="Z181" s="125"/>
    </row>
    <row r="182" spans="1:26" x14ac:dyDescent="0.2">
      <c r="B182" t="s">
        <v>174</v>
      </c>
      <c r="C182" s="51">
        <f t="shared" si="2"/>
        <v>0</v>
      </c>
      <c r="D182" s="52">
        <f t="shared" si="2"/>
        <v>0</v>
      </c>
      <c r="E182" s="53">
        <f t="shared" si="2"/>
        <v>0</v>
      </c>
      <c r="F182" s="51"/>
      <c r="G182" s="52"/>
      <c r="H182" s="53"/>
      <c r="I182" s="51"/>
      <c r="J182" s="52"/>
      <c r="K182" s="53"/>
      <c r="L182" s="51"/>
      <c r="M182" s="52"/>
      <c r="N182" s="53"/>
      <c r="O182" s="51"/>
      <c r="P182" s="52"/>
      <c r="Q182" s="53"/>
      <c r="R182" s="51"/>
      <c r="S182" s="52"/>
      <c r="T182" s="53"/>
      <c r="U182" s="54"/>
      <c r="V182" s="55"/>
      <c r="W182" s="56"/>
      <c r="X182" s="123"/>
      <c r="Y182" s="124"/>
      <c r="Z182" s="125"/>
    </row>
    <row r="183" spans="1:26" x14ac:dyDescent="0.2">
      <c r="B183" t="s">
        <v>101</v>
      </c>
      <c r="C183" s="51">
        <f t="shared" si="2"/>
        <v>0</v>
      </c>
      <c r="D183" s="52">
        <f t="shared" si="2"/>
        <v>0</v>
      </c>
      <c r="E183" s="53">
        <f t="shared" si="2"/>
        <v>0</v>
      </c>
      <c r="F183" s="51"/>
      <c r="G183" s="52"/>
      <c r="H183" s="53"/>
      <c r="I183" s="51"/>
      <c r="J183" s="52"/>
      <c r="K183" s="53"/>
      <c r="L183" s="51"/>
      <c r="M183" s="52"/>
      <c r="N183" s="53"/>
      <c r="O183" s="51"/>
      <c r="P183" s="52"/>
      <c r="Q183" s="53"/>
      <c r="R183" s="51"/>
      <c r="S183" s="52"/>
      <c r="T183" s="53"/>
      <c r="U183" s="54"/>
      <c r="V183" s="55"/>
      <c r="W183" s="56"/>
      <c r="X183" s="123"/>
      <c r="Y183" s="124"/>
      <c r="Z183" s="125"/>
    </row>
    <row r="184" spans="1:26" x14ac:dyDescent="0.2">
      <c r="B184" t="s">
        <v>40</v>
      </c>
      <c r="C184" s="51">
        <f t="shared" si="2"/>
        <v>0</v>
      </c>
      <c r="D184" s="52">
        <f t="shared" si="2"/>
        <v>0</v>
      </c>
      <c r="E184" s="53">
        <f t="shared" si="2"/>
        <v>0</v>
      </c>
      <c r="F184" s="51"/>
      <c r="G184" s="52"/>
      <c r="H184" s="53"/>
      <c r="I184" s="51"/>
      <c r="J184" s="52"/>
      <c r="K184" s="53"/>
      <c r="L184" s="51"/>
      <c r="M184" s="52"/>
      <c r="N184" s="53"/>
      <c r="O184" s="51"/>
      <c r="P184" s="52"/>
      <c r="Q184" s="53"/>
      <c r="R184" s="51"/>
      <c r="S184" s="52"/>
      <c r="T184" s="53"/>
      <c r="U184" s="54"/>
      <c r="V184" s="55"/>
      <c r="W184" s="56"/>
      <c r="X184" s="123"/>
      <c r="Y184" s="124"/>
      <c r="Z184" s="125"/>
    </row>
    <row r="185" spans="1:26" x14ac:dyDescent="0.2">
      <c r="B185" t="s">
        <v>46</v>
      </c>
      <c r="C185" s="51">
        <f t="shared" si="2"/>
        <v>0</v>
      </c>
      <c r="D185" s="52">
        <f t="shared" si="2"/>
        <v>0</v>
      </c>
      <c r="E185" s="53">
        <f t="shared" si="2"/>
        <v>0</v>
      </c>
      <c r="F185" s="51"/>
      <c r="G185" s="52"/>
      <c r="H185" s="53"/>
      <c r="I185" s="51"/>
      <c r="J185" s="52"/>
      <c r="K185" s="53"/>
      <c r="L185" s="51"/>
      <c r="M185" s="52"/>
      <c r="N185" s="53"/>
      <c r="O185" s="51"/>
      <c r="P185" s="52"/>
      <c r="Q185" s="53"/>
      <c r="R185" s="51"/>
      <c r="S185" s="52"/>
      <c r="T185" s="53"/>
      <c r="U185" s="54"/>
      <c r="V185" s="55"/>
      <c r="W185" s="56"/>
      <c r="X185" s="123"/>
      <c r="Y185" s="124"/>
      <c r="Z185" s="125"/>
    </row>
    <row r="186" spans="1:26" x14ac:dyDescent="0.2">
      <c r="B186" t="s">
        <v>45</v>
      </c>
      <c r="C186" s="51">
        <f t="shared" si="2"/>
        <v>0</v>
      </c>
      <c r="D186" s="52">
        <f t="shared" si="2"/>
        <v>0</v>
      </c>
      <c r="E186" s="53">
        <f t="shared" si="2"/>
        <v>0</v>
      </c>
      <c r="F186" s="51"/>
      <c r="G186" s="52"/>
      <c r="H186" s="53"/>
      <c r="I186" s="51"/>
      <c r="J186" s="52"/>
      <c r="K186" s="53"/>
      <c r="L186" s="51"/>
      <c r="M186" s="52"/>
      <c r="N186" s="53"/>
      <c r="O186" s="51"/>
      <c r="P186" s="52"/>
      <c r="Q186" s="53"/>
      <c r="R186" s="51"/>
      <c r="S186" s="52"/>
      <c r="T186" s="53"/>
      <c r="U186" s="54"/>
      <c r="V186" s="55"/>
      <c r="W186" s="56"/>
      <c r="X186" s="123"/>
      <c r="Y186" s="124"/>
      <c r="Z186" s="125"/>
    </row>
    <row r="187" spans="1:26" x14ac:dyDescent="0.2">
      <c r="A187" t="s">
        <v>162</v>
      </c>
      <c r="B187" t="s">
        <v>104</v>
      </c>
      <c r="C187" s="51">
        <f t="shared" si="2"/>
        <v>0</v>
      </c>
      <c r="D187" s="52">
        <f t="shared" si="2"/>
        <v>0</v>
      </c>
      <c r="E187" s="53">
        <f t="shared" si="2"/>
        <v>0</v>
      </c>
      <c r="F187" s="51"/>
      <c r="G187" s="52"/>
      <c r="H187" s="53"/>
      <c r="I187" s="51"/>
      <c r="J187" s="52"/>
      <c r="K187" s="53"/>
      <c r="L187" s="51"/>
      <c r="M187" s="52"/>
      <c r="N187" s="53"/>
      <c r="O187" s="51"/>
      <c r="P187" s="52"/>
      <c r="Q187" s="53"/>
      <c r="R187" s="51"/>
      <c r="S187" s="52"/>
      <c r="T187" s="53"/>
      <c r="U187" s="54"/>
      <c r="V187" s="55"/>
      <c r="W187" s="56"/>
      <c r="X187" s="123"/>
      <c r="Y187" s="124"/>
      <c r="Z187" s="125"/>
    </row>
    <row r="188" spans="1:26" x14ac:dyDescent="0.2">
      <c r="B188" t="s">
        <v>105</v>
      </c>
      <c r="C188" s="51">
        <f t="shared" si="2"/>
        <v>0</v>
      </c>
      <c r="D188" s="52">
        <f t="shared" si="2"/>
        <v>0</v>
      </c>
      <c r="E188" s="53">
        <f t="shared" si="2"/>
        <v>0</v>
      </c>
      <c r="F188" s="51"/>
      <c r="G188" s="52"/>
      <c r="H188" s="53"/>
      <c r="I188" s="51"/>
      <c r="J188" s="52"/>
      <c r="K188" s="53"/>
      <c r="L188" s="51"/>
      <c r="M188" s="52"/>
      <c r="N188" s="53"/>
      <c r="O188" s="51"/>
      <c r="P188" s="52"/>
      <c r="Q188" s="53"/>
      <c r="R188" s="51"/>
      <c r="S188" s="52"/>
      <c r="T188" s="53"/>
      <c r="U188" s="54"/>
      <c r="V188" s="55"/>
      <c r="W188" s="56"/>
      <c r="X188" s="123"/>
      <c r="Y188" s="124"/>
      <c r="Z188" s="125"/>
    </row>
    <row r="189" spans="1:26" x14ac:dyDescent="0.2">
      <c r="B189" t="s">
        <v>106</v>
      </c>
      <c r="C189" s="51">
        <f t="shared" si="2"/>
        <v>0</v>
      </c>
      <c r="D189" s="52">
        <f t="shared" si="2"/>
        <v>0</v>
      </c>
      <c r="E189" s="53">
        <f t="shared" si="2"/>
        <v>0</v>
      </c>
      <c r="F189" s="51"/>
      <c r="G189" s="52"/>
      <c r="H189" s="53"/>
      <c r="I189" s="51"/>
      <c r="J189" s="52"/>
      <c r="K189" s="53"/>
      <c r="L189" s="51"/>
      <c r="M189" s="52"/>
      <c r="N189" s="53"/>
      <c r="O189" s="51"/>
      <c r="P189" s="52"/>
      <c r="Q189" s="53"/>
      <c r="R189" s="51"/>
      <c r="S189" s="52"/>
      <c r="T189" s="53"/>
      <c r="U189" s="54"/>
      <c r="V189" s="55"/>
      <c r="W189" s="56"/>
      <c r="X189" s="123"/>
      <c r="Y189" s="124"/>
      <c r="Z189" s="125"/>
    </row>
    <row r="190" spans="1:26" x14ac:dyDescent="0.2">
      <c r="B190" t="s">
        <v>107</v>
      </c>
      <c r="C190" s="51">
        <f t="shared" si="2"/>
        <v>0</v>
      </c>
      <c r="D190" s="52">
        <f t="shared" si="2"/>
        <v>0</v>
      </c>
      <c r="E190" s="53">
        <f t="shared" si="2"/>
        <v>0</v>
      </c>
      <c r="F190" s="51"/>
      <c r="G190" s="52"/>
      <c r="H190" s="53"/>
      <c r="I190" s="51"/>
      <c r="J190" s="52"/>
      <c r="K190" s="53"/>
      <c r="L190" s="51"/>
      <c r="M190" s="52"/>
      <c r="N190" s="53"/>
      <c r="O190" s="51"/>
      <c r="P190" s="52"/>
      <c r="Q190" s="53"/>
      <c r="R190" s="51"/>
      <c r="S190" s="52"/>
      <c r="T190" s="53"/>
      <c r="U190" s="54"/>
      <c r="V190" s="55"/>
      <c r="W190" s="56"/>
      <c r="X190" s="123"/>
      <c r="Y190" s="124"/>
      <c r="Z190" s="125"/>
    </row>
    <row r="191" spans="1:26" x14ac:dyDescent="0.2">
      <c r="B191" t="s">
        <v>177</v>
      </c>
      <c r="C191" s="51">
        <f t="shared" si="2"/>
        <v>0</v>
      </c>
      <c r="D191" s="52">
        <f t="shared" si="2"/>
        <v>0</v>
      </c>
      <c r="E191" s="53">
        <f t="shared" si="2"/>
        <v>0</v>
      </c>
      <c r="F191" s="51"/>
      <c r="G191" s="52"/>
      <c r="H191" s="53"/>
      <c r="I191" s="51"/>
      <c r="J191" s="52"/>
      <c r="K191" s="53"/>
      <c r="L191" s="51"/>
      <c r="M191" s="52"/>
      <c r="N191" s="53"/>
      <c r="O191" s="51"/>
      <c r="P191" s="52"/>
      <c r="Q191" s="53"/>
      <c r="R191" s="51"/>
      <c r="S191" s="52"/>
      <c r="T191" s="53"/>
      <c r="U191" s="54"/>
      <c r="V191" s="55"/>
      <c r="W191" s="56"/>
      <c r="X191" s="123"/>
      <c r="Y191" s="124"/>
      <c r="Z191" s="125"/>
    </row>
    <row r="192" spans="1:26" x14ac:dyDescent="0.2">
      <c r="B192" t="s">
        <v>175</v>
      </c>
      <c r="C192" s="51">
        <f t="shared" si="2"/>
        <v>0</v>
      </c>
      <c r="D192" s="52">
        <f t="shared" si="2"/>
        <v>0</v>
      </c>
      <c r="E192" s="53">
        <f t="shared" si="2"/>
        <v>0</v>
      </c>
      <c r="F192" s="51"/>
      <c r="G192" s="52"/>
      <c r="H192" s="53"/>
      <c r="I192" s="51"/>
      <c r="J192" s="52"/>
      <c r="K192" s="53"/>
      <c r="L192" s="51"/>
      <c r="M192" s="52"/>
      <c r="N192" s="53"/>
      <c r="O192" s="51"/>
      <c r="P192" s="52"/>
      <c r="Q192" s="53"/>
      <c r="R192" s="51"/>
      <c r="S192" s="52"/>
      <c r="T192" s="53"/>
      <c r="U192" s="54"/>
      <c r="V192" s="55"/>
      <c r="W192" s="56"/>
      <c r="X192" s="123"/>
      <c r="Y192" s="124"/>
      <c r="Z192" s="125"/>
    </row>
    <row r="193" spans="1:26" x14ac:dyDescent="0.2">
      <c r="B193" t="s">
        <v>110</v>
      </c>
      <c r="C193" s="51">
        <f t="shared" si="2"/>
        <v>0</v>
      </c>
      <c r="D193" s="52">
        <f t="shared" si="2"/>
        <v>0</v>
      </c>
      <c r="E193" s="53">
        <f t="shared" si="2"/>
        <v>0</v>
      </c>
      <c r="F193" s="51"/>
      <c r="G193" s="52"/>
      <c r="H193" s="53"/>
      <c r="I193" s="51"/>
      <c r="J193" s="52"/>
      <c r="K193" s="53"/>
      <c r="L193" s="51"/>
      <c r="M193" s="52"/>
      <c r="N193" s="53"/>
      <c r="O193" s="51"/>
      <c r="P193" s="52"/>
      <c r="Q193" s="53"/>
      <c r="R193" s="51"/>
      <c r="S193" s="52"/>
      <c r="T193" s="53"/>
      <c r="U193" s="54"/>
      <c r="V193" s="55"/>
      <c r="W193" s="56"/>
      <c r="X193" s="123"/>
      <c r="Y193" s="124"/>
      <c r="Z193" s="125"/>
    </row>
    <row r="194" spans="1:26" x14ac:dyDescent="0.2">
      <c r="B194" t="s">
        <v>111</v>
      </c>
      <c r="C194" s="51">
        <f t="shared" si="2"/>
        <v>0</v>
      </c>
      <c r="D194" s="52">
        <f t="shared" si="2"/>
        <v>0</v>
      </c>
      <c r="E194" s="53">
        <f t="shared" si="2"/>
        <v>0</v>
      </c>
      <c r="F194" s="51"/>
      <c r="G194" s="52"/>
      <c r="H194" s="53"/>
      <c r="I194" s="51"/>
      <c r="J194" s="52"/>
      <c r="K194" s="53"/>
      <c r="L194" s="51"/>
      <c r="M194" s="52"/>
      <c r="N194" s="53"/>
      <c r="O194" s="51"/>
      <c r="P194" s="52"/>
      <c r="Q194" s="53"/>
      <c r="R194" s="51"/>
      <c r="S194" s="52"/>
      <c r="T194" s="53"/>
      <c r="U194" s="54"/>
      <c r="V194" s="55"/>
      <c r="W194" s="56"/>
      <c r="X194" s="123"/>
      <c r="Y194" s="124"/>
      <c r="Z194" s="125"/>
    </row>
    <row r="195" spans="1:26" x14ac:dyDescent="0.2">
      <c r="B195" t="s">
        <v>112</v>
      </c>
      <c r="C195" s="51">
        <f t="shared" ref="C195:E198" si="3">C131-C66</f>
        <v>0</v>
      </c>
      <c r="D195" s="52">
        <f t="shared" si="3"/>
        <v>0</v>
      </c>
      <c r="E195" s="53">
        <f t="shared" si="3"/>
        <v>0</v>
      </c>
      <c r="F195" s="51"/>
      <c r="G195" s="52"/>
      <c r="H195" s="53"/>
      <c r="I195" s="51"/>
      <c r="J195" s="52"/>
      <c r="K195" s="53"/>
      <c r="L195" s="51"/>
      <c r="M195" s="52"/>
      <c r="N195" s="53"/>
      <c r="O195" s="51"/>
      <c r="P195" s="52"/>
      <c r="Q195" s="53"/>
      <c r="R195" s="51"/>
      <c r="S195" s="52"/>
      <c r="T195" s="53"/>
      <c r="U195" s="54"/>
      <c r="V195" s="55"/>
      <c r="W195" s="56"/>
      <c r="X195" s="123"/>
      <c r="Y195" s="124"/>
      <c r="Z195" s="125"/>
    </row>
    <row r="196" spans="1:26" x14ac:dyDescent="0.2">
      <c r="B196" t="s">
        <v>113</v>
      </c>
      <c r="C196" s="51">
        <f t="shared" si="3"/>
        <v>0</v>
      </c>
      <c r="D196" s="52">
        <f t="shared" si="3"/>
        <v>0</v>
      </c>
      <c r="E196" s="53">
        <f t="shared" si="3"/>
        <v>0</v>
      </c>
      <c r="F196" s="51"/>
      <c r="G196" s="52"/>
      <c r="H196" s="53"/>
      <c r="I196" s="51"/>
      <c r="J196" s="52"/>
      <c r="K196" s="53"/>
      <c r="L196" s="51"/>
      <c r="M196" s="52"/>
      <c r="N196" s="53"/>
      <c r="O196" s="51"/>
      <c r="P196" s="52"/>
      <c r="Q196" s="53"/>
      <c r="R196" s="51"/>
      <c r="S196" s="52"/>
      <c r="T196" s="53"/>
      <c r="U196" s="54"/>
      <c r="V196" s="55"/>
      <c r="W196" s="56"/>
      <c r="X196" s="123"/>
      <c r="Y196" s="124"/>
      <c r="Z196" s="125"/>
    </row>
    <row r="197" spans="1:26" x14ac:dyDescent="0.2">
      <c r="B197" t="s">
        <v>114</v>
      </c>
      <c r="C197" s="51">
        <f t="shared" si="3"/>
        <v>0</v>
      </c>
      <c r="D197" s="52">
        <f t="shared" si="3"/>
        <v>0</v>
      </c>
      <c r="E197" s="53">
        <f t="shared" si="3"/>
        <v>0</v>
      </c>
      <c r="F197" s="51"/>
      <c r="G197" s="52"/>
      <c r="H197" s="53"/>
      <c r="I197" s="51"/>
      <c r="J197" s="52"/>
      <c r="K197" s="53"/>
      <c r="L197" s="51"/>
      <c r="M197" s="52"/>
      <c r="N197" s="53"/>
      <c r="O197" s="51"/>
      <c r="P197" s="52"/>
      <c r="Q197" s="53"/>
      <c r="R197" s="51"/>
      <c r="S197" s="52"/>
      <c r="T197" s="53"/>
      <c r="U197" s="54"/>
      <c r="V197" s="55"/>
      <c r="W197" s="56"/>
      <c r="X197" s="123"/>
      <c r="Y197" s="124"/>
      <c r="Z197" s="125"/>
    </row>
    <row r="198" spans="1:26" x14ac:dyDescent="0.2">
      <c r="B198" t="s">
        <v>115</v>
      </c>
      <c r="C198" s="51">
        <f t="shared" si="3"/>
        <v>0</v>
      </c>
      <c r="D198" s="52">
        <f t="shared" si="3"/>
        <v>0</v>
      </c>
      <c r="E198" s="53">
        <f t="shared" si="3"/>
        <v>0</v>
      </c>
      <c r="F198" s="51"/>
      <c r="G198" s="52"/>
      <c r="H198" s="53"/>
      <c r="I198" s="51"/>
      <c r="J198" s="52"/>
      <c r="K198" s="53"/>
      <c r="L198" s="51"/>
      <c r="M198" s="52"/>
      <c r="N198" s="53"/>
      <c r="O198" s="51"/>
      <c r="P198" s="52"/>
      <c r="Q198" s="53"/>
      <c r="R198" s="51"/>
      <c r="S198" s="52"/>
      <c r="T198" s="53"/>
      <c r="U198" s="54"/>
      <c r="V198" s="55"/>
      <c r="W198" s="56"/>
      <c r="X198" s="123"/>
      <c r="Y198" s="124"/>
      <c r="Z198" s="125"/>
    </row>
    <row r="199" spans="1:26" x14ac:dyDescent="0.2">
      <c r="B199" t="s">
        <v>164</v>
      </c>
      <c r="C199" s="51"/>
      <c r="D199" s="52"/>
      <c r="E199" s="53"/>
      <c r="F199" s="51"/>
      <c r="G199" s="52"/>
      <c r="H199" s="53"/>
      <c r="I199" s="51"/>
      <c r="J199" s="52"/>
      <c r="K199" s="53"/>
      <c r="L199" s="51"/>
      <c r="M199" s="52"/>
      <c r="N199" s="53"/>
      <c r="O199" s="51"/>
      <c r="P199" s="52"/>
      <c r="Q199" s="53"/>
      <c r="R199" s="51"/>
      <c r="S199" s="52"/>
      <c r="T199" s="53"/>
      <c r="U199" s="54"/>
      <c r="V199" s="55"/>
      <c r="W199" s="56"/>
      <c r="X199" s="123"/>
      <c r="Y199" s="124"/>
      <c r="Z199" s="125"/>
    </row>
    <row r="200" spans="1:26" x14ac:dyDescent="0.2">
      <c r="B200" t="s">
        <v>116</v>
      </c>
      <c r="C200" s="51">
        <f t="shared" ref="C200:E202" si="4">C136-C71</f>
        <v>0</v>
      </c>
      <c r="D200" s="52">
        <f t="shared" si="4"/>
        <v>0</v>
      </c>
      <c r="E200" s="53">
        <f t="shared" si="4"/>
        <v>0</v>
      </c>
      <c r="F200" s="51"/>
      <c r="G200" s="52"/>
      <c r="H200" s="53"/>
      <c r="I200" s="51"/>
      <c r="J200" s="52"/>
      <c r="K200" s="53"/>
      <c r="L200" s="51"/>
      <c r="M200" s="52"/>
      <c r="N200" s="53"/>
      <c r="O200" s="51"/>
      <c r="P200" s="52"/>
      <c r="Q200" s="53"/>
      <c r="R200" s="51"/>
      <c r="S200" s="52"/>
      <c r="T200" s="53"/>
      <c r="U200" s="54"/>
      <c r="V200" s="55"/>
      <c r="W200" s="56"/>
      <c r="X200" s="123"/>
      <c r="Y200" s="124"/>
      <c r="Z200" s="125"/>
    </row>
    <row r="201" spans="1:26" x14ac:dyDescent="0.2">
      <c r="B201" t="s">
        <v>117</v>
      </c>
      <c r="C201" s="51">
        <f t="shared" si="4"/>
        <v>0</v>
      </c>
      <c r="D201" s="52">
        <f t="shared" si="4"/>
        <v>0</v>
      </c>
      <c r="E201" s="53">
        <f t="shared" si="4"/>
        <v>0</v>
      </c>
      <c r="F201" s="51"/>
      <c r="G201" s="52"/>
      <c r="H201" s="53"/>
      <c r="I201" s="51"/>
      <c r="J201" s="52"/>
      <c r="K201" s="53"/>
      <c r="L201" s="51"/>
      <c r="M201" s="52"/>
      <c r="N201" s="53"/>
      <c r="O201" s="51"/>
      <c r="P201" s="52"/>
      <c r="Q201" s="53"/>
      <c r="R201" s="51"/>
      <c r="S201" s="52"/>
      <c r="T201" s="53"/>
      <c r="U201" s="54"/>
      <c r="V201" s="55"/>
      <c r="W201" s="56"/>
      <c r="X201" s="123"/>
      <c r="Y201" s="124"/>
      <c r="Z201" s="125"/>
    </row>
    <row r="202" spans="1:26" x14ac:dyDescent="0.2">
      <c r="B202" t="s">
        <v>49</v>
      </c>
      <c r="C202" s="51">
        <f t="shared" si="4"/>
        <v>0</v>
      </c>
      <c r="D202" s="52">
        <f t="shared" si="4"/>
        <v>0</v>
      </c>
      <c r="E202" s="53">
        <f t="shared" si="4"/>
        <v>0</v>
      </c>
      <c r="F202" s="51"/>
      <c r="G202" s="52"/>
      <c r="H202" s="53"/>
      <c r="I202" s="51"/>
      <c r="J202" s="52"/>
      <c r="K202" s="53"/>
      <c r="L202" s="51"/>
      <c r="M202" s="52"/>
      <c r="N202" s="53"/>
      <c r="O202" s="51"/>
      <c r="P202" s="52"/>
      <c r="Q202" s="53"/>
      <c r="R202" s="51"/>
      <c r="S202" s="52"/>
      <c r="T202" s="53"/>
      <c r="U202" s="54"/>
      <c r="V202" s="55"/>
      <c r="W202" s="56"/>
      <c r="X202" s="123"/>
      <c r="Y202" s="124"/>
      <c r="Z202" s="125"/>
    </row>
    <row r="203" spans="1:26" x14ac:dyDescent="0.2">
      <c r="C203" s="51"/>
      <c r="D203" s="52"/>
      <c r="E203" s="53"/>
      <c r="F203" s="51"/>
      <c r="G203" s="52"/>
      <c r="H203" s="53"/>
      <c r="I203" s="51"/>
      <c r="J203" s="52"/>
      <c r="K203" s="53"/>
      <c r="L203" s="51"/>
      <c r="M203" s="52"/>
      <c r="N203" s="53"/>
      <c r="O203" s="51"/>
      <c r="P203" s="52"/>
      <c r="Q203" s="53"/>
      <c r="R203" s="51"/>
      <c r="S203" s="52"/>
      <c r="T203" s="53"/>
      <c r="U203" s="54"/>
      <c r="V203" s="55"/>
      <c r="W203" s="56"/>
      <c r="X203" s="123"/>
      <c r="Y203" s="124"/>
      <c r="Z203" s="125"/>
    </row>
    <row r="205" spans="1:26" x14ac:dyDescent="0.2">
      <c r="C205" t="s">
        <v>176</v>
      </c>
    </row>
    <row r="206" spans="1:26" x14ac:dyDescent="0.2">
      <c r="A206" t="s">
        <v>14</v>
      </c>
      <c r="B206" t="s">
        <v>33</v>
      </c>
      <c r="C206">
        <f t="shared" ref="C206:E225" si="5">IF(ISERROR(C141),"x",C141)</f>
        <v>0</v>
      </c>
      <c r="D206">
        <f t="shared" si="5"/>
        <v>0</v>
      </c>
      <c r="E206">
        <f t="shared" si="5"/>
        <v>0</v>
      </c>
    </row>
    <row r="207" spans="1:26" x14ac:dyDescent="0.2">
      <c r="B207" t="s">
        <v>37</v>
      </c>
      <c r="C207">
        <f t="shared" si="5"/>
        <v>0</v>
      </c>
      <c r="D207">
        <f t="shared" si="5"/>
        <v>0</v>
      </c>
      <c r="E207">
        <f t="shared" si="5"/>
        <v>0</v>
      </c>
    </row>
    <row r="208" spans="1:26" x14ac:dyDescent="0.2">
      <c r="B208" t="s">
        <v>38</v>
      </c>
      <c r="C208">
        <f t="shared" si="5"/>
        <v>0</v>
      </c>
      <c r="D208">
        <f t="shared" si="5"/>
        <v>0</v>
      </c>
      <c r="E208">
        <f t="shared" si="5"/>
        <v>0</v>
      </c>
    </row>
    <row r="209" spans="1:5" x14ac:dyDescent="0.2">
      <c r="B209" t="s">
        <v>32</v>
      </c>
      <c r="C209">
        <f t="shared" si="5"/>
        <v>0</v>
      </c>
      <c r="D209">
        <f t="shared" si="5"/>
        <v>0</v>
      </c>
      <c r="E209">
        <f t="shared" si="5"/>
        <v>0</v>
      </c>
    </row>
    <row r="210" spans="1:5" x14ac:dyDescent="0.2">
      <c r="B210" t="s">
        <v>15</v>
      </c>
      <c r="C210">
        <f t="shared" si="5"/>
        <v>0</v>
      </c>
      <c r="D210">
        <f t="shared" si="5"/>
        <v>0</v>
      </c>
      <c r="E210">
        <f t="shared" si="5"/>
        <v>0</v>
      </c>
    </row>
    <row r="211" spans="1:5" x14ac:dyDescent="0.2">
      <c r="B211" t="s">
        <v>30</v>
      </c>
      <c r="C211">
        <f t="shared" si="5"/>
        <v>0</v>
      </c>
      <c r="D211">
        <f t="shared" si="5"/>
        <v>0</v>
      </c>
      <c r="E211">
        <f t="shared" si="5"/>
        <v>0</v>
      </c>
    </row>
    <row r="212" spans="1:5" x14ac:dyDescent="0.2">
      <c r="B212" t="s">
        <v>49</v>
      </c>
      <c r="C212">
        <f t="shared" si="5"/>
        <v>0</v>
      </c>
      <c r="D212">
        <f t="shared" si="5"/>
        <v>0</v>
      </c>
      <c r="E212">
        <f t="shared" si="5"/>
        <v>0</v>
      </c>
    </row>
    <row r="213" spans="1:5" x14ac:dyDescent="0.2">
      <c r="A213" t="s">
        <v>93</v>
      </c>
      <c r="B213" t="s">
        <v>94</v>
      </c>
      <c r="C213">
        <f t="shared" si="5"/>
        <v>0</v>
      </c>
      <c r="D213">
        <f t="shared" si="5"/>
        <v>0</v>
      </c>
      <c r="E213">
        <f t="shared" si="5"/>
        <v>0</v>
      </c>
    </row>
    <row r="214" spans="1:5" x14ac:dyDescent="0.2">
      <c r="B214" t="s">
        <v>5</v>
      </c>
      <c r="C214">
        <f t="shared" si="5"/>
        <v>0</v>
      </c>
      <c r="D214">
        <f t="shared" si="5"/>
        <v>0</v>
      </c>
      <c r="E214">
        <f t="shared" si="5"/>
        <v>0</v>
      </c>
    </row>
    <row r="215" spans="1:5" x14ac:dyDescent="0.2">
      <c r="B215" t="s">
        <v>6</v>
      </c>
      <c r="C215">
        <f t="shared" si="5"/>
        <v>0</v>
      </c>
      <c r="D215">
        <f t="shared" si="5"/>
        <v>0</v>
      </c>
      <c r="E215">
        <f t="shared" si="5"/>
        <v>0</v>
      </c>
    </row>
    <row r="216" spans="1:5" x14ac:dyDescent="0.2">
      <c r="B216" t="s">
        <v>39</v>
      </c>
      <c r="C216">
        <f t="shared" si="5"/>
        <v>0</v>
      </c>
      <c r="D216">
        <f t="shared" si="5"/>
        <v>0</v>
      </c>
      <c r="E216">
        <f t="shared" si="5"/>
        <v>0</v>
      </c>
    </row>
    <row r="217" spans="1:5" x14ac:dyDescent="0.2">
      <c r="B217" t="s">
        <v>4</v>
      </c>
      <c r="C217">
        <f t="shared" si="5"/>
        <v>0</v>
      </c>
      <c r="D217">
        <f t="shared" si="5"/>
        <v>0</v>
      </c>
      <c r="E217">
        <f t="shared" si="5"/>
        <v>0</v>
      </c>
    </row>
    <row r="218" spans="1:5" x14ac:dyDescent="0.2">
      <c r="B218" t="s">
        <v>3</v>
      </c>
      <c r="C218">
        <f t="shared" si="5"/>
        <v>0</v>
      </c>
      <c r="D218">
        <f t="shared" si="5"/>
        <v>0</v>
      </c>
      <c r="E218">
        <f t="shared" si="5"/>
        <v>0</v>
      </c>
    </row>
    <row r="219" spans="1:5" x14ac:dyDescent="0.2">
      <c r="B219" t="s">
        <v>57</v>
      </c>
      <c r="C219">
        <f t="shared" si="5"/>
        <v>0</v>
      </c>
      <c r="D219">
        <f t="shared" si="5"/>
        <v>0</v>
      </c>
      <c r="E219">
        <f t="shared" si="5"/>
        <v>0</v>
      </c>
    </row>
    <row r="220" spans="1:5" x14ac:dyDescent="0.2">
      <c r="B220" t="s">
        <v>95</v>
      </c>
      <c r="C220">
        <f t="shared" si="5"/>
        <v>0</v>
      </c>
      <c r="D220">
        <f t="shared" si="5"/>
        <v>0</v>
      </c>
      <c r="E220">
        <f t="shared" si="5"/>
        <v>0</v>
      </c>
    </row>
    <row r="221" spans="1:5" x14ac:dyDescent="0.2">
      <c r="B221" t="s">
        <v>38</v>
      </c>
      <c r="C221">
        <f t="shared" si="5"/>
        <v>0</v>
      </c>
      <c r="D221">
        <f t="shared" si="5"/>
        <v>0</v>
      </c>
      <c r="E221">
        <f t="shared" si="5"/>
        <v>0</v>
      </c>
    </row>
    <row r="222" spans="1:5" x14ac:dyDescent="0.2">
      <c r="B222" t="s">
        <v>1</v>
      </c>
      <c r="C222">
        <f t="shared" si="5"/>
        <v>0</v>
      </c>
      <c r="D222">
        <f t="shared" si="5"/>
        <v>0</v>
      </c>
      <c r="E222">
        <f t="shared" si="5"/>
        <v>0</v>
      </c>
    </row>
    <row r="223" spans="1:5" x14ac:dyDescent="0.2">
      <c r="B223" t="s">
        <v>55</v>
      </c>
      <c r="C223">
        <f t="shared" si="5"/>
        <v>0</v>
      </c>
      <c r="D223">
        <f t="shared" si="5"/>
        <v>0</v>
      </c>
      <c r="E223">
        <f t="shared" si="5"/>
        <v>0</v>
      </c>
    </row>
    <row r="224" spans="1:5" x14ac:dyDescent="0.2">
      <c r="B224" t="s">
        <v>51</v>
      </c>
      <c r="C224">
        <f t="shared" si="5"/>
        <v>0</v>
      </c>
      <c r="D224">
        <f t="shared" si="5"/>
        <v>0</v>
      </c>
      <c r="E224">
        <f t="shared" si="5"/>
        <v>0</v>
      </c>
    </row>
    <row r="225" spans="1:5" x14ac:dyDescent="0.2">
      <c r="B225" t="s">
        <v>56</v>
      </c>
      <c r="C225">
        <f t="shared" si="5"/>
        <v>0</v>
      </c>
      <c r="D225">
        <f t="shared" si="5"/>
        <v>0</v>
      </c>
      <c r="E225">
        <f t="shared" si="5"/>
        <v>0</v>
      </c>
    </row>
    <row r="226" spans="1:5" x14ac:dyDescent="0.2">
      <c r="B226" t="s">
        <v>16</v>
      </c>
      <c r="C226">
        <f t="shared" ref="C226:E245" si="6">IF(ISERROR(C161),"x",C161)</f>
        <v>0</v>
      </c>
      <c r="D226">
        <f t="shared" si="6"/>
        <v>0</v>
      </c>
      <c r="E226">
        <f t="shared" si="6"/>
        <v>0</v>
      </c>
    </row>
    <row r="227" spans="1:5" x14ac:dyDescent="0.2">
      <c r="B227" t="s">
        <v>54</v>
      </c>
      <c r="C227">
        <f t="shared" si="6"/>
        <v>0</v>
      </c>
      <c r="D227">
        <f t="shared" si="6"/>
        <v>0</v>
      </c>
      <c r="E227">
        <f t="shared" si="6"/>
        <v>0</v>
      </c>
    </row>
    <row r="228" spans="1:5" x14ac:dyDescent="0.2">
      <c r="B228" t="s">
        <v>53</v>
      </c>
      <c r="C228">
        <f t="shared" si="6"/>
        <v>0</v>
      </c>
      <c r="D228">
        <f t="shared" si="6"/>
        <v>0</v>
      </c>
      <c r="E228">
        <f t="shared" si="6"/>
        <v>0</v>
      </c>
    </row>
    <row r="229" spans="1:5" x14ac:dyDescent="0.2">
      <c r="B229" t="s">
        <v>52</v>
      </c>
      <c r="C229">
        <f t="shared" si="6"/>
        <v>0</v>
      </c>
      <c r="D229">
        <f t="shared" si="6"/>
        <v>0</v>
      </c>
      <c r="E229">
        <f t="shared" si="6"/>
        <v>0</v>
      </c>
    </row>
    <row r="230" spans="1:5" x14ac:dyDescent="0.2">
      <c r="B230" t="s">
        <v>50</v>
      </c>
      <c r="C230">
        <f t="shared" si="6"/>
        <v>0</v>
      </c>
      <c r="D230">
        <f t="shared" si="6"/>
        <v>0</v>
      </c>
      <c r="E230">
        <f t="shared" si="6"/>
        <v>0</v>
      </c>
    </row>
    <row r="231" spans="1:5" x14ac:dyDescent="0.2">
      <c r="B231" t="s">
        <v>40</v>
      </c>
      <c r="C231">
        <f t="shared" si="6"/>
        <v>0</v>
      </c>
      <c r="D231">
        <f t="shared" si="6"/>
        <v>0</v>
      </c>
      <c r="E231">
        <f t="shared" si="6"/>
        <v>0</v>
      </c>
    </row>
    <row r="232" spans="1:5" x14ac:dyDescent="0.2">
      <c r="B232" t="s">
        <v>60</v>
      </c>
      <c r="C232">
        <f t="shared" si="6"/>
        <v>0</v>
      </c>
      <c r="D232">
        <f t="shared" si="6"/>
        <v>0</v>
      </c>
      <c r="E232">
        <f t="shared" si="6"/>
        <v>0</v>
      </c>
    </row>
    <row r="233" spans="1:5" x14ac:dyDescent="0.2">
      <c r="A233" t="s">
        <v>17</v>
      </c>
      <c r="B233" t="s">
        <v>96</v>
      </c>
      <c r="C233">
        <f t="shared" si="6"/>
        <v>0</v>
      </c>
      <c r="D233">
        <f t="shared" si="6"/>
        <v>0</v>
      </c>
      <c r="E233">
        <f t="shared" si="6"/>
        <v>0</v>
      </c>
    </row>
    <row r="234" spans="1:5" x14ac:dyDescent="0.2">
      <c r="B234" t="s">
        <v>97</v>
      </c>
      <c r="C234">
        <f t="shared" si="6"/>
        <v>0</v>
      </c>
      <c r="D234">
        <f t="shared" si="6"/>
        <v>0</v>
      </c>
      <c r="E234">
        <f t="shared" si="6"/>
        <v>0</v>
      </c>
    </row>
    <row r="235" spans="1:5" x14ac:dyDescent="0.2">
      <c r="B235" t="s">
        <v>60</v>
      </c>
      <c r="C235">
        <f t="shared" si="6"/>
        <v>0</v>
      </c>
      <c r="D235">
        <f t="shared" si="6"/>
        <v>0</v>
      </c>
      <c r="E235">
        <f t="shared" si="6"/>
        <v>0</v>
      </c>
    </row>
    <row r="236" spans="1:5" x14ac:dyDescent="0.2">
      <c r="B236" t="s">
        <v>40</v>
      </c>
      <c r="C236">
        <f t="shared" si="6"/>
        <v>0</v>
      </c>
      <c r="D236">
        <f t="shared" si="6"/>
        <v>0</v>
      </c>
      <c r="E236">
        <f t="shared" si="6"/>
        <v>0</v>
      </c>
    </row>
    <row r="237" spans="1:5" x14ac:dyDescent="0.2">
      <c r="A237" t="s">
        <v>98</v>
      </c>
      <c r="B237" t="s">
        <v>43</v>
      </c>
      <c r="C237">
        <f t="shared" si="6"/>
        <v>0</v>
      </c>
      <c r="D237">
        <f t="shared" si="6"/>
        <v>0</v>
      </c>
      <c r="E237">
        <f t="shared" si="6"/>
        <v>0</v>
      </c>
    </row>
    <row r="238" spans="1:5" x14ac:dyDescent="0.2">
      <c r="B238" t="s">
        <v>99</v>
      </c>
      <c r="C238">
        <f t="shared" si="6"/>
        <v>0</v>
      </c>
      <c r="D238">
        <f t="shared" si="6"/>
        <v>0</v>
      </c>
      <c r="E238">
        <f t="shared" si="6"/>
        <v>0</v>
      </c>
    </row>
    <row r="239" spans="1:5" x14ac:dyDescent="0.2">
      <c r="B239" t="s">
        <v>40</v>
      </c>
      <c r="C239">
        <f t="shared" si="6"/>
        <v>0</v>
      </c>
      <c r="D239">
        <f t="shared" si="6"/>
        <v>0</v>
      </c>
      <c r="E239">
        <f t="shared" si="6"/>
        <v>0</v>
      </c>
    </row>
    <row r="240" spans="1:5" x14ac:dyDescent="0.2">
      <c r="A240" t="s">
        <v>100</v>
      </c>
      <c r="B240" t="s">
        <v>83</v>
      </c>
      <c r="C240">
        <f t="shared" si="6"/>
        <v>0</v>
      </c>
      <c r="D240">
        <f t="shared" si="6"/>
        <v>0</v>
      </c>
      <c r="E240">
        <f t="shared" si="6"/>
        <v>0</v>
      </c>
    </row>
    <row r="241" spans="1:5" x14ac:dyDescent="0.2">
      <c r="B241" t="s">
        <v>82</v>
      </c>
      <c r="C241">
        <f t="shared" si="6"/>
        <v>0</v>
      </c>
      <c r="D241">
        <f t="shared" si="6"/>
        <v>0</v>
      </c>
      <c r="E241">
        <f t="shared" si="6"/>
        <v>0</v>
      </c>
    </row>
    <row r="242" spans="1:5" x14ac:dyDescent="0.2">
      <c r="B242" t="s">
        <v>81</v>
      </c>
      <c r="C242">
        <f t="shared" si="6"/>
        <v>0</v>
      </c>
      <c r="D242">
        <f t="shared" si="6"/>
        <v>0</v>
      </c>
      <c r="E242">
        <f t="shared" si="6"/>
        <v>0</v>
      </c>
    </row>
    <row r="243" spans="1:5" x14ac:dyDescent="0.2">
      <c r="B243" t="s">
        <v>40</v>
      </c>
      <c r="C243">
        <f t="shared" si="6"/>
        <v>0</v>
      </c>
      <c r="D243">
        <f t="shared" si="6"/>
        <v>0</v>
      </c>
      <c r="E243">
        <f t="shared" si="6"/>
        <v>0</v>
      </c>
    </row>
    <row r="244" spans="1:5" x14ac:dyDescent="0.2">
      <c r="A244" t="s">
        <v>18</v>
      </c>
      <c r="B244" t="s">
        <v>44</v>
      </c>
      <c r="C244">
        <f t="shared" si="6"/>
        <v>0</v>
      </c>
      <c r="D244">
        <f t="shared" si="6"/>
        <v>0</v>
      </c>
      <c r="E244">
        <f t="shared" si="6"/>
        <v>0</v>
      </c>
    </row>
    <row r="245" spans="1:5" x14ac:dyDescent="0.2">
      <c r="B245" t="s">
        <v>8</v>
      </c>
      <c r="C245">
        <f t="shared" si="6"/>
        <v>0</v>
      </c>
      <c r="D245">
        <f t="shared" si="6"/>
        <v>0</v>
      </c>
      <c r="E245">
        <f t="shared" si="6"/>
        <v>0</v>
      </c>
    </row>
    <row r="246" spans="1:5" x14ac:dyDescent="0.2">
      <c r="B246" t="s">
        <v>9</v>
      </c>
      <c r="C246">
        <f t="shared" ref="C246:E263" si="7">IF(ISERROR(C181),"x",C181)</f>
        <v>0</v>
      </c>
      <c r="D246">
        <f t="shared" si="7"/>
        <v>0</v>
      </c>
      <c r="E246">
        <f t="shared" si="7"/>
        <v>0</v>
      </c>
    </row>
    <row r="247" spans="1:5" x14ac:dyDescent="0.2">
      <c r="B247" t="s">
        <v>47</v>
      </c>
      <c r="C247">
        <f t="shared" si="7"/>
        <v>0</v>
      </c>
      <c r="D247">
        <f t="shared" si="7"/>
        <v>0</v>
      </c>
      <c r="E247">
        <f t="shared" si="7"/>
        <v>0</v>
      </c>
    </row>
    <row r="248" spans="1:5" x14ac:dyDescent="0.2">
      <c r="B248" t="s">
        <v>101</v>
      </c>
      <c r="C248">
        <f t="shared" si="7"/>
        <v>0</v>
      </c>
      <c r="D248">
        <f t="shared" si="7"/>
        <v>0</v>
      </c>
      <c r="E248">
        <f t="shared" si="7"/>
        <v>0</v>
      </c>
    </row>
    <row r="249" spans="1:5" x14ac:dyDescent="0.2">
      <c r="B249" t="s">
        <v>40</v>
      </c>
      <c r="C249">
        <f t="shared" si="7"/>
        <v>0</v>
      </c>
      <c r="D249">
        <f t="shared" si="7"/>
        <v>0</v>
      </c>
      <c r="E249">
        <f t="shared" si="7"/>
        <v>0</v>
      </c>
    </row>
    <row r="250" spans="1:5" x14ac:dyDescent="0.2">
      <c r="B250" t="s">
        <v>46</v>
      </c>
      <c r="C250">
        <f t="shared" si="7"/>
        <v>0</v>
      </c>
      <c r="D250">
        <f t="shared" si="7"/>
        <v>0</v>
      </c>
      <c r="E250">
        <f t="shared" si="7"/>
        <v>0</v>
      </c>
    </row>
    <row r="251" spans="1:5" x14ac:dyDescent="0.2">
      <c r="B251" t="s">
        <v>45</v>
      </c>
      <c r="C251">
        <f t="shared" si="7"/>
        <v>0</v>
      </c>
      <c r="D251">
        <f t="shared" si="7"/>
        <v>0</v>
      </c>
      <c r="E251">
        <f t="shared" si="7"/>
        <v>0</v>
      </c>
    </row>
    <row r="252" spans="1:5" x14ac:dyDescent="0.2">
      <c r="A252" t="s">
        <v>162</v>
      </c>
      <c r="B252" t="s">
        <v>104</v>
      </c>
      <c r="C252">
        <f t="shared" si="7"/>
        <v>0</v>
      </c>
      <c r="D252">
        <f t="shared" si="7"/>
        <v>0</v>
      </c>
      <c r="E252">
        <f t="shared" si="7"/>
        <v>0</v>
      </c>
    </row>
    <row r="253" spans="1:5" x14ac:dyDescent="0.2">
      <c r="B253" t="s">
        <v>105</v>
      </c>
      <c r="C253">
        <f t="shared" si="7"/>
        <v>0</v>
      </c>
      <c r="D253">
        <f t="shared" si="7"/>
        <v>0</v>
      </c>
      <c r="E253">
        <f t="shared" si="7"/>
        <v>0</v>
      </c>
    </row>
    <row r="254" spans="1:5" x14ac:dyDescent="0.2">
      <c r="B254" t="s">
        <v>106</v>
      </c>
      <c r="C254">
        <f t="shared" si="7"/>
        <v>0</v>
      </c>
      <c r="D254">
        <f t="shared" si="7"/>
        <v>0</v>
      </c>
      <c r="E254">
        <f t="shared" si="7"/>
        <v>0</v>
      </c>
    </row>
    <row r="255" spans="1:5" x14ac:dyDescent="0.2">
      <c r="B255" t="s">
        <v>107</v>
      </c>
      <c r="C255">
        <f t="shared" si="7"/>
        <v>0</v>
      </c>
      <c r="D255">
        <f t="shared" si="7"/>
        <v>0</v>
      </c>
      <c r="E255">
        <f t="shared" si="7"/>
        <v>0</v>
      </c>
    </row>
    <row r="256" spans="1:5" x14ac:dyDescent="0.2">
      <c r="B256" t="s">
        <v>177</v>
      </c>
      <c r="C256">
        <f t="shared" si="7"/>
        <v>0</v>
      </c>
      <c r="D256">
        <f t="shared" si="7"/>
        <v>0</v>
      </c>
      <c r="E256">
        <f t="shared" si="7"/>
        <v>0</v>
      </c>
    </row>
    <row r="257" spans="2:5" x14ac:dyDescent="0.2">
      <c r="B257" t="s">
        <v>175</v>
      </c>
      <c r="C257">
        <f t="shared" si="7"/>
        <v>0</v>
      </c>
      <c r="D257">
        <f t="shared" si="7"/>
        <v>0</v>
      </c>
      <c r="E257">
        <f t="shared" si="7"/>
        <v>0</v>
      </c>
    </row>
    <row r="258" spans="2:5" x14ac:dyDescent="0.2">
      <c r="B258" t="s">
        <v>110</v>
      </c>
      <c r="C258">
        <f t="shared" si="7"/>
        <v>0</v>
      </c>
      <c r="D258">
        <f t="shared" si="7"/>
        <v>0</v>
      </c>
      <c r="E258">
        <f t="shared" si="7"/>
        <v>0</v>
      </c>
    </row>
    <row r="259" spans="2:5" x14ac:dyDescent="0.2">
      <c r="B259" t="s">
        <v>111</v>
      </c>
      <c r="C259">
        <f t="shared" si="7"/>
        <v>0</v>
      </c>
      <c r="D259">
        <f t="shared" si="7"/>
        <v>0</v>
      </c>
      <c r="E259">
        <f t="shared" si="7"/>
        <v>0</v>
      </c>
    </row>
    <row r="260" spans="2:5" x14ac:dyDescent="0.2">
      <c r="B260" t="s">
        <v>112</v>
      </c>
      <c r="C260">
        <f t="shared" si="7"/>
        <v>0</v>
      </c>
      <c r="D260">
        <f t="shared" si="7"/>
        <v>0</v>
      </c>
      <c r="E260">
        <f t="shared" si="7"/>
        <v>0</v>
      </c>
    </row>
    <row r="261" spans="2:5" x14ac:dyDescent="0.2">
      <c r="B261" t="s">
        <v>113</v>
      </c>
      <c r="C261">
        <f t="shared" si="7"/>
        <v>0</v>
      </c>
      <c r="D261">
        <f t="shared" si="7"/>
        <v>0</v>
      </c>
      <c r="E261">
        <f t="shared" si="7"/>
        <v>0</v>
      </c>
    </row>
    <row r="262" spans="2:5" x14ac:dyDescent="0.2">
      <c r="B262" t="s">
        <v>114</v>
      </c>
      <c r="C262">
        <f t="shared" si="7"/>
        <v>0</v>
      </c>
      <c r="D262">
        <f t="shared" si="7"/>
        <v>0</v>
      </c>
      <c r="E262">
        <f t="shared" si="7"/>
        <v>0</v>
      </c>
    </row>
    <row r="263" spans="2:5" x14ac:dyDescent="0.2">
      <c r="B263" t="s">
        <v>115</v>
      </c>
      <c r="C263">
        <f t="shared" si="7"/>
        <v>0</v>
      </c>
      <c r="D263">
        <f t="shared" si="7"/>
        <v>0</v>
      </c>
      <c r="E263">
        <f t="shared" si="7"/>
        <v>0</v>
      </c>
    </row>
    <row r="264" spans="2:5" x14ac:dyDescent="0.2">
      <c r="B264" t="s">
        <v>164</v>
      </c>
    </row>
    <row r="265" spans="2:5" x14ac:dyDescent="0.2">
      <c r="B265" t="s">
        <v>116</v>
      </c>
      <c r="C265">
        <f t="shared" ref="C265:E267" si="8">IF(ISERROR(C200),"x",C200)</f>
        <v>0</v>
      </c>
      <c r="D265">
        <f t="shared" si="8"/>
        <v>0</v>
      </c>
      <c r="E265">
        <f t="shared" si="8"/>
        <v>0</v>
      </c>
    </row>
    <row r="266" spans="2:5" x14ac:dyDescent="0.2">
      <c r="B266" t="s">
        <v>117</v>
      </c>
      <c r="C266">
        <f t="shared" si="8"/>
        <v>0</v>
      </c>
      <c r="D266">
        <f t="shared" si="8"/>
        <v>0</v>
      </c>
      <c r="E266">
        <f t="shared" si="8"/>
        <v>0</v>
      </c>
    </row>
    <row r="267" spans="2:5" x14ac:dyDescent="0.2">
      <c r="B267" t="s">
        <v>40</v>
      </c>
      <c r="C267">
        <f t="shared" si="8"/>
        <v>0</v>
      </c>
      <c r="D267">
        <f t="shared" si="8"/>
        <v>0</v>
      </c>
      <c r="E267">
        <f t="shared" si="8"/>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6">
    <tabColor indexed="44"/>
  </sheetPr>
  <dimension ref="A1:IV203"/>
  <sheetViews>
    <sheetView workbookViewId="0">
      <selection sqref="A1:XFD1048576"/>
    </sheetView>
  </sheetViews>
  <sheetFormatPr defaultRowHeight="12.75" x14ac:dyDescent="0.2"/>
  <cols>
    <col min="2" max="2" width="44" customWidth="1"/>
    <col min="21" max="21" width="9.140625" customWidth="1"/>
    <col min="24" max="24" width="9.42578125" bestFit="1" customWidth="1"/>
    <col min="25" max="25" width="11.5703125" bestFit="1" customWidth="1"/>
    <col min="26" max="26" width="9.42578125" bestFit="1" customWidth="1"/>
  </cols>
  <sheetData>
    <row r="1" spans="1:26" ht="15.75" x14ac:dyDescent="0.25">
      <c r="A1" s="45" t="s">
        <v>20</v>
      </c>
    </row>
    <row r="2" spans="1:26" ht="15" x14ac:dyDescent="0.25">
      <c r="A2" s="109"/>
      <c r="B2" s="50">
        <v>1</v>
      </c>
      <c r="C2" s="50">
        <v>2</v>
      </c>
      <c r="D2" s="50">
        <v>3</v>
      </c>
      <c r="E2" s="50">
        <v>4</v>
      </c>
      <c r="F2" s="50">
        <v>5</v>
      </c>
      <c r="G2" s="50">
        <v>6</v>
      </c>
      <c r="H2" s="50">
        <v>7</v>
      </c>
      <c r="I2" s="50">
        <v>8</v>
      </c>
      <c r="J2" s="50">
        <v>9</v>
      </c>
      <c r="K2" s="50">
        <v>10</v>
      </c>
      <c r="L2" s="50">
        <v>11</v>
      </c>
      <c r="M2" s="50">
        <v>12</v>
      </c>
      <c r="N2" s="50">
        <v>13</v>
      </c>
      <c r="O2" s="50">
        <v>14</v>
      </c>
      <c r="P2" s="50">
        <v>15</v>
      </c>
      <c r="Q2" s="50">
        <v>16</v>
      </c>
      <c r="R2" s="50">
        <v>17</v>
      </c>
      <c r="S2" s="50">
        <v>18</v>
      </c>
      <c r="T2" s="50">
        <v>19</v>
      </c>
      <c r="U2" s="50">
        <v>20</v>
      </c>
      <c r="V2" s="50">
        <v>21</v>
      </c>
      <c r="W2" s="50">
        <v>22</v>
      </c>
      <c r="X2" s="50">
        <v>23</v>
      </c>
      <c r="Y2" s="50">
        <v>24</v>
      </c>
      <c r="Z2" s="50">
        <v>25</v>
      </c>
    </row>
    <row r="3" spans="1:26" x14ac:dyDescent="0.2">
      <c r="A3" s="44" t="s">
        <v>11</v>
      </c>
      <c r="B3" t="s">
        <v>11</v>
      </c>
      <c r="C3" t="s">
        <v>87</v>
      </c>
      <c r="L3" t="s">
        <v>88</v>
      </c>
      <c r="U3" t="s">
        <v>89</v>
      </c>
      <c r="X3" t="s">
        <v>90</v>
      </c>
    </row>
    <row r="4" spans="1:26" x14ac:dyDescent="0.2">
      <c r="C4">
        <v>0</v>
      </c>
      <c r="F4">
        <v>1</v>
      </c>
      <c r="I4" t="s">
        <v>49</v>
      </c>
      <c r="L4">
        <v>0</v>
      </c>
      <c r="O4">
        <v>1</v>
      </c>
      <c r="R4" t="s">
        <v>49</v>
      </c>
      <c r="U4" t="s">
        <v>91</v>
      </c>
    </row>
    <row r="5" spans="1:26" x14ac:dyDescent="0.2">
      <c r="C5" t="s">
        <v>91</v>
      </c>
      <c r="F5" t="s">
        <v>91</v>
      </c>
      <c r="I5" t="s">
        <v>91</v>
      </c>
      <c r="L5" t="s">
        <v>91</v>
      </c>
      <c r="O5" t="s">
        <v>91</v>
      </c>
      <c r="R5" t="s">
        <v>91</v>
      </c>
      <c r="U5" s="51" t="s">
        <v>58</v>
      </c>
      <c r="V5" s="52" t="s">
        <v>12</v>
      </c>
      <c r="W5" s="53" t="s">
        <v>49</v>
      </c>
      <c r="X5" s="44"/>
      <c r="Y5" s="44"/>
      <c r="Z5" s="44"/>
    </row>
    <row r="6" spans="1:26" x14ac:dyDescent="0.2">
      <c r="C6" s="51" t="s">
        <v>58</v>
      </c>
      <c r="D6" s="52" t="s">
        <v>12</v>
      </c>
      <c r="E6" s="53" t="s">
        <v>49</v>
      </c>
      <c r="F6" s="51" t="s">
        <v>58</v>
      </c>
      <c r="G6" s="52" t="s">
        <v>12</v>
      </c>
      <c r="H6" s="53" t="s">
        <v>49</v>
      </c>
      <c r="I6" s="51" t="s">
        <v>58</v>
      </c>
      <c r="J6" s="52" t="s">
        <v>12</v>
      </c>
      <c r="K6" s="53" t="s">
        <v>49</v>
      </c>
      <c r="L6" s="51" t="s">
        <v>58</v>
      </c>
      <c r="M6" s="52" t="s">
        <v>12</v>
      </c>
      <c r="N6" s="53" t="s">
        <v>49</v>
      </c>
      <c r="O6" s="51" t="s">
        <v>58</v>
      </c>
      <c r="P6" s="52" t="s">
        <v>12</v>
      </c>
      <c r="Q6" s="53" t="s">
        <v>49</v>
      </c>
      <c r="R6" s="51" t="s">
        <v>58</v>
      </c>
      <c r="S6" s="52" t="s">
        <v>12</v>
      </c>
      <c r="T6" s="53" t="s">
        <v>49</v>
      </c>
      <c r="U6" s="51" t="s">
        <v>92</v>
      </c>
      <c r="V6" s="52" t="s">
        <v>92</v>
      </c>
      <c r="W6" s="53" t="s">
        <v>92</v>
      </c>
      <c r="X6" s="51" t="s">
        <v>58</v>
      </c>
      <c r="Y6" s="52" t="s">
        <v>12</v>
      </c>
      <c r="Z6" s="53" t="s">
        <v>49</v>
      </c>
    </row>
    <row r="7" spans="1:26" x14ac:dyDescent="0.2">
      <c r="C7" s="51" t="s">
        <v>13</v>
      </c>
      <c r="D7" s="52" t="s">
        <v>13</v>
      </c>
      <c r="E7" s="53" t="s">
        <v>13</v>
      </c>
      <c r="F7" s="51" t="s">
        <v>13</v>
      </c>
      <c r="G7" s="52" t="s">
        <v>13</v>
      </c>
      <c r="H7" s="53" t="s">
        <v>13</v>
      </c>
      <c r="I7" s="51" t="s">
        <v>13</v>
      </c>
      <c r="J7" s="52" t="s">
        <v>13</v>
      </c>
      <c r="K7" s="53" t="s">
        <v>13</v>
      </c>
      <c r="L7" s="51" t="s">
        <v>13</v>
      </c>
      <c r="M7" s="52" t="s">
        <v>13</v>
      </c>
      <c r="N7" s="53" t="s">
        <v>13</v>
      </c>
      <c r="O7" s="51" t="s">
        <v>13</v>
      </c>
      <c r="P7" s="52" t="s">
        <v>13</v>
      </c>
      <c r="Q7" s="53" t="s">
        <v>13</v>
      </c>
      <c r="R7" s="51" t="s">
        <v>13</v>
      </c>
      <c r="S7" s="52" t="s">
        <v>13</v>
      </c>
      <c r="T7" s="53" t="s">
        <v>13</v>
      </c>
      <c r="U7" s="51" t="s">
        <v>13</v>
      </c>
      <c r="V7" s="52" t="s">
        <v>13</v>
      </c>
      <c r="W7" s="53" t="s">
        <v>13</v>
      </c>
      <c r="X7" s="51" t="s">
        <v>13</v>
      </c>
      <c r="Y7" s="52" t="s">
        <v>13</v>
      </c>
      <c r="Z7" s="53" t="s">
        <v>13</v>
      </c>
    </row>
    <row r="8" spans="1:26" x14ac:dyDescent="0.2">
      <c r="A8" t="s">
        <v>14</v>
      </c>
      <c r="B8" t="s">
        <v>33</v>
      </c>
      <c r="C8" s="51"/>
      <c r="D8" s="52"/>
      <c r="E8" s="53"/>
      <c r="F8" s="110">
        <v>75</v>
      </c>
      <c r="G8" s="110">
        <v>59</v>
      </c>
      <c r="H8" s="110">
        <v>67</v>
      </c>
      <c r="I8" s="51">
        <v>34393</v>
      </c>
      <c r="J8" s="52">
        <v>35987</v>
      </c>
      <c r="K8" s="53">
        <v>70380</v>
      </c>
      <c r="L8" s="51"/>
      <c r="M8" s="52"/>
      <c r="N8" s="53"/>
      <c r="O8" s="110">
        <v>77</v>
      </c>
      <c r="P8" s="110">
        <v>62</v>
      </c>
      <c r="Q8" s="110">
        <v>69</v>
      </c>
      <c r="R8" s="51">
        <v>34393</v>
      </c>
      <c r="S8" s="52">
        <v>35987</v>
      </c>
      <c r="T8" s="53">
        <v>70380</v>
      </c>
      <c r="U8" s="54">
        <v>34.9</v>
      </c>
      <c r="V8" s="55">
        <v>32.200000000000003</v>
      </c>
      <c r="W8" s="56">
        <v>33.5</v>
      </c>
      <c r="X8" s="111">
        <v>-1</v>
      </c>
      <c r="Y8" s="112">
        <v>-1.5</v>
      </c>
      <c r="Z8" s="113">
        <v>-1.3</v>
      </c>
    </row>
    <row r="9" spans="1:26" x14ac:dyDescent="0.2">
      <c r="B9" t="s">
        <v>37</v>
      </c>
      <c r="C9" s="51"/>
      <c r="D9" s="52"/>
      <c r="E9" s="53"/>
      <c r="F9" s="110">
        <v>76</v>
      </c>
      <c r="G9" s="110">
        <v>59</v>
      </c>
      <c r="H9" s="110">
        <v>68</v>
      </c>
      <c r="I9" s="51">
        <v>16415</v>
      </c>
      <c r="J9" s="52">
        <v>16913</v>
      </c>
      <c r="K9" s="53">
        <v>33328</v>
      </c>
      <c r="L9" s="51"/>
      <c r="M9" s="52"/>
      <c r="N9" s="53"/>
      <c r="O9" s="110">
        <v>78</v>
      </c>
      <c r="P9" s="110">
        <v>62</v>
      </c>
      <c r="Q9" s="110">
        <v>70</v>
      </c>
      <c r="R9" s="51">
        <v>16415</v>
      </c>
      <c r="S9" s="52">
        <v>16913</v>
      </c>
      <c r="T9" s="53">
        <v>33328</v>
      </c>
      <c r="U9" s="54">
        <v>35</v>
      </c>
      <c r="V9" s="55">
        <v>32.1</v>
      </c>
      <c r="W9" s="56">
        <v>33.6</v>
      </c>
      <c r="X9" s="111">
        <v>0</v>
      </c>
      <c r="Y9" s="112">
        <v>-2.2999999999999998</v>
      </c>
      <c r="Z9" s="113">
        <v>-1.1000000000000001</v>
      </c>
    </row>
    <row r="10" spans="1:26" x14ac:dyDescent="0.2">
      <c r="B10" t="s">
        <v>38</v>
      </c>
      <c r="C10" s="51"/>
      <c r="D10" s="52"/>
      <c r="E10" s="53"/>
      <c r="F10" s="110">
        <v>78</v>
      </c>
      <c r="G10" s="110">
        <v>65</v>
      </c>
      <c r="H10" s="110">
        <v>72</v>
      </c>
      <c r="I10" s="51">
        <v>1605</v>
      </c>
      <c r="J10" s="52">
        <v>1729</v>
      </c>
      <c r="K10" s="53">
        <v>3334</v>
      </c>
      <c r="L10" s="51"/>
      <c r="M10" s="52"/>
      <c r="N10" s="53"/>
      <c r="O10" s="110">
        <v>80</v>
      </c>
      <c r="P10" s="110">
        <v>69</v>
      </c>
      <c r="Q10" s="110">
        <v>74</v>
      </c>
      <c r="R10" s="51">
        <v>1605</v>
      </c>
      <c r="S10" s="52">
        <v>1729</v>
      </c>
      <c r="T10" s="53">
        <v>3334</v>
      </c>
      <c r="U10" s="54">
        <v>36</v>
      </c>
      <c r="V10" s="55">
        <v>33.5</v>
      </c>
      <c r="W10" s="56">
        <v>34.700000000000003</v>
      </c>
      <c r="X10" s="111">
        <v>2.6</v>
      </c>
      <c r="Y10" s="112">
        <v>4.9000000000000004</v>
      </c>
      <c r="Z10" s="113">
        <v>3.7</v>
      </c>
    </row>
    <row r="11" spans="1:26" x14ac:dyDescent="0.2">
      <c r="B11" t="s">
        <v>32</v>
      </c>
      <c r="C11" s="51"/>
      <c r="D11" s="52"/>
      <c r="E11" s="53"/>
      <c r="F11" s="110">
        <v>78</v>
      </c>
      <c r="G11" s="110">
        <v>64</v>
      </c>
      <c r="H11" s="110">
        <v>71</v>
      </c>
      <c r="I11" s="51">
        <v>20103</v>
      </c>
      <c r="J11" s="52">
        <v>21298</v>
      </c>
      <c r="K11" s="53">
        <v>41401</v>
      </c>
      <c r="L11" s="51"/>
      <c r="M11" s="52"/>
      <c r="N11" s="53"/>
      <c r="O11" s="110">
        <v>80</v>
      </c>
      <c r="P11" s="110">
        <v>66</v>
      </c>
      <c r="Q11" s="110">
        <v>73</v>
      </c>
      <c r="R11" s="51">
        <v>20103</v>
      </c>
      <c r="S11" s="52">
        <v>21298</v>
      </c>
      <c r="T11" s="53">
        <v>41401</v>
      </c>
      <c r="U11" s="54">
        <v>36.1</v>
      </c>
      <c r="V11" s="55">
        <v>33.700000000000003</v>
      </c>
      <c r="W11" s="56">
        <v>34.799999999999997</v>
      </c>
      <c r="X11" s="111">
        <v>2</v>
      </c>
      <c r="Y11" s="112">
        <v>2</v>
      </c>
      <c r="Z11" s="113">
        <v>2</v>
      </c>
    </row>
    <row r="12" spans="1:26" x14ac:dyDescent="0.2">
      <c r="B12" t="s">
        <v>15</v>
      </c>
      <c r="C12" s="51"/>
      <c r="D12" s="52"/>
      <c r="E12" s="53"/>
      <c r="F12" s="110">
        <v>64</v>
      </c>
      <c r="G12" s="110">
        <v>51</v>
      </c>
      <c r="H12" s="110">
        <v>57</v>
      </c>
      <c r="I12" s="51">
        <v>15145</v>
      </c>
      <c r="J12" s="52">
        <v>15886</v>
      </c>
      <c r="K12" s="53">
        <v>31031</v>
      </c>
      <c r="L12" s="51"/>
      <c r="M12" s="52"/>
      <c r="N12" s="53"/>
      <c r="O12" s="110">
        <v>65</v>
      </c>
      <c r="P12" s="110">
        <v>53</v>
      </c>
      <c r="Q12" s="110">
        <v>59</v>
      </c>
      <c r="R12" s="51">
        <v>15145</v>
      </c>
      <c r="S12" s="52">
        <v>15886</v>
      </c>
      <c r="T12" s="53">
        <v>31031</v>
      </c>
      <c r="U12" s="54">
        <v>34</v>
      </c>
      <c r="V12" s="55">
        <v>31.7</v>
      </c>
      <c r="W12" s="56">
        <v>32.799999999999997</v>
      </c>
      <c r="X12" s="111">
        <v>-12.4</v>
      </c>
      <c r="Y12" s="112">
        <v>-11.2</v>
      </c>
      <c r="Z12" s="113">
        <v>-11.8</v>
      </c>
    </row>
    <row r="13" spans="1:26" x14ac:dyDescent="0.2">
      <c r="B13" t="s">
        <v>30</v>
      </c>
      <c r="C13" s="51"/>
      <c r="D13" s="52"/>
      <c r="E13" s="53"/>
      <c r="F13" s="110">
        <v>77</v>
      </c>
      <c r="G13" s="110">
        <v>63</v>
      </c>
      <c r="H13" s="110">
        <v>70</v>
      </c>
      <c r="I13" s="51">
        <v>239166</v>
      </c>
      <c r="J13" s="52">
        <v>251224</v>
      </c>
      <c r="K13" s="53">
        <v>490390</v>
      </c>
      <c r="L13" s="51"/>
      <c r="M13" s="52"/>
      <c r="N13" s="53"/>
      <c r="O13" s="110">
        <v>78</v>
      </c>
      <c r="P13" s="110">
        <v>65</v>
      </c>
      <c r="Q13" s="110">
        <v>72</v>
      </c>
      <c r="R13" s="51">
        <v>239166</v>
      </c>
      <c r="S13" s="52">
        <v>251224</v>
      </c>
      <c r="T13" s="53">
        <v>490390</v>
      </c>
      <c r="U13" s="54">
        <v>35.9</v>
      </c>
      <c r="V13" s="55">
        <v>33.6</v>
      </c>
      <c r="W13" s="56">
        <v>34.700000000000003</v>
      </c>
      <c r="X13" s="111">
        <v>0.7</v>
      </c>
      <c r="Y13" s="112">
        <v>0.9</v>
      </c>
      <c r="Z13" s="113">
        <v>0.8</v>
      </c>
    </row>
    <row r="14" spans="1:26" x14ac:dyDescent="0.2">
      <c r="B14" t="s">
        <v>49</v>
      </c>
      <c r="C14" s="51"/>
      <c r="D14" s="52"/>
      <c r="E14" s="53"/>
      <c r="F14" s="110">
        <v>77</v>
      </c>
      <c r="G14" s="110">
        <v>62</v>
      </c>
      <c r="H14" s="110">
        <v>69</v>
      </c>
      <c r="I14" s="51">
        <v>326827</v>
      </c>
      <c r="J14" s="52">
        <v>343037</v>
      </c>
      <c r="K14" s="53">
        <v>669864</v>
      </c>
      <c r="L14" s="51"/>
      <c r="M14" s="52"/>
      <c r="N14" s="53"/>
      <c r="O14" s="110">
        <v>78</v>
      </c>
      <c r="P14" s="110">
        <v>64</v>
      </c>
      <c r="Q14" s="110">
        <v>71</v>
      </c>
      <c r="R14" s="51">
        <v>326827</v>
      </c>
      <c r="S14" s="52">
        <v>343037</v>
      </c>
      <c r="T14" s="53">
        <v>669864</v>
      </c>
      <c r="U14" s="54">
        <v>35.700000000000003</v>
      </c>
      <c r="V14" s="55">
        <v>33.299999999999997</v>
      </c>
      <c r="W14" s="56">
        <v>34.5</v>
      </c>
      <c r="X14" s="111"/>
      <c r="Y14" s="112"/>
      <c r="Z14" s="113"/>
    </row>
    <row r="15" spans="1:26" x14ac:dyDescent="0.2">
      <c r="A15" t="s">
        <v>93</v>
      </c>
      <c r="B15" t="s">
        <v>94</v>
      </c>
      <c r="C15" s="51"/>
      <c r="D15" s="52"/>
      <c r="E15" s="53"/>
      <c r="F15" s="110">
        <v>77</v>
      </c>
      <c r="G15" s="110">
        <v>60</v>
      </c>
      <c r="H15" s="110">
        <v>68</v>
      </c>
      <c r="I15" s="51">
        <v>11073</v>
      </c>
      <c r="J15" s="52">
        <v>11469</v>
      </c>
      <c r="K15" s="53">
        <v>22542</v>
      </c>
      <c r="L15" s="51"/>
      <c r="M15" s="52"/>
      <c r="N15" s="53"/>
      <c r="O15" s="110">
        <v>78</v>
      </c>
      <c r="P15" s="110">
        <v>63</v>
      </c>
      <c r="Q15" s="110">
        <v>70</v>
      </c>
      <c r="R15" s="51">
        <v>11073</v>
      </c>
      <c r="S15" s="52">
        <v>11469</v>
      </c>
      <c r="T15" s="53">
        <v>22542</v>
      </c>
      <c r="U15" s="54">
        <v>35.1</v>
      </c>
      <c r="V15" s="55">
        <v>32.1</v>
      </c>
      <c r="W15" s="56">
        <v>33.6</v>
      </c>
      <c r="X15" s="111">
        <v>0.7</v>
      </c>
      <c r="Y15" s="112">
        <v>-1.3</v>
      </c>
      <c r="Z15" s="113">
        <v>-0.3</v>
      </c>
    </row>
    <row r="16" spans="1:26" x14ac:dyDescent="0.2">
      <c r="B16" t="s">
        <v>5</v>
      </c>
      <c r="C16" s="51"/>
      <c r="D16" s="52"/>
      <c r="E16" s="53"/>
      <c r="F16" s="110">
        <v>75</v>
      </c>
      <c r="G16" s="110">
        <v>60</v>
      </c>
      <c r="H16" s="110">
        <v>67</v>
      </c>
      <c r="I16" s="51">
        <v>5542</v>
      </c>
      <c r="J16" s="52">
        <v>6030</v>
      </c>
      <c r="K16" s="53">
        <v>11572</v>
      </c>
      <c r="L16" s="51"/>
      <c r="M16" s="52"/>
      <c r="N16" s="53"/>
      <c r="O16" s="110">
        <v>77</v>
      </c>
      <c r="P16" s="110">
        <v>64</v>
      </c>
      <c r="Q16" s="110">
        <v>70</v>
      </c>
      <c r="R16" s="51">
        <v>5542</v>
      </c>
      <c r="S16" s="52">
        <v>6030</v>
      </c>
      <c r="T16" s="53">
        <v>11572</v>
      </c>
      <c r="U16" s="54">
        <v>35</v>
      </c>
      <c r="V16" s="55">
        <v>32.4</v>
      </c>
      <c r="W16" s="56">
        <v>33.6</v>
      </c>
      <c r="X16" s="111">
        <v>-1</v>
      </c>
      <c r="Y16" s="112">
        <v>-0.4</v>
      </c>
      <c r="Z16" s="113">
        <v>-0.8</v>
      </c>
    </row>
    <row r="17" spans="2:26" x14ac:dyDescent="0.2">
      <c r="B17" t="s">
        <v>6</v>
      </c>
      <c r="C17" s="51"/>
      <c r="D17" s="52"/>
      <c r="E17" s="53"/>
      <c r="F17" s="110">
        <v>74</v>
      </c>
      <c r="G17" s="110">
        <v>58</v>
      </c>
      <c r="H17" s="110">
        <v>66</v>
      </c>
      <c r="I17" s="51">
        <v>2371</v>
      </c>
      <c r="J17" s="52">
        <v>2451</v>
      </c>
      <c r="K17" s="53">
        <v>4822</v>
      </c>
      <c r="L17" s="51"/>
      <c r="M17" s="52"/>
      <c r="N17" s="53"/>
      <c r="O17" s="110">
        <v>75</v>
      </c>
      <c r="P17" s="110">
        <v>61</v>
      </c>
      <c r="Q17" s="110">
        <v>68</v>
      </c>
      <c r="R17" s="51">
        <v>2371</v>
      </c>
      <c r="S17" s="52">
        <v>2451</v>
      </c>
      <c r="T17" s="53">
        <v>4822</v>
      </c>
      <c r="U17" s="54">
        <v>34.799999999999997</v>
      </c>
      <c r="V17" s="55">
        <v>31.9</v>
      </c>
      <c r="W17" s="56">
        <v>33.299999999999997</v>
      </c>
      <c r="X17" s="111">
        <v>-2.5</v>
      </c>
      <c r="Y17" s="112">
        <v>-3.5</v>
      </c>
      <c r="Z17" s="113">
        <v>-3</v>
      </c>
    </row>
    <row r="18" spans="2:26" x14ac:dyDescent="0.2">
      <c r="B18" t="s">
        <v>39</v>
      </c>
      <c r="C18" s="51"/>
      <c r="D18" s="52"/>
      <c r="E18" s="53"/>
      <c r="F18" s="110">
        <v>69</v>
      </c>
      <c r="G18" s="110">
        <v>54</v>
      </c>
      <c r="H18" s="110">
        <v>61</v>
      </c>
      <c r="I18" s="51">
        <v>5745</v>
      </c>
      <c r="J18" s="52">
        <v>6079</v>
      </c>
      <c r="K18" s="53">
        <v>11824</v>
      </c>
      <c r="L18" s="51"/>
      <c r="M18" s="52"/>
      <c r="N18" s="53"/>
      <c r="O18" s="110">
        <v>71</v>
      </c>
      <c r="P18" s="110">
        <v>57</v>
      </c>
      <c r="Q18" s="110">
        <v>63</v>
      </c>
      <c r="R18" s="51">
        <v>5745</v>
      </c>
      <c r="S18" s="52">
        <v>6079</v>
      </c>
      <c r="T18" s="53">
        <v>11824</v>
      </c>
      <c r="U18" s="54">
        <v>33.799999999999997</v>
      </c>
      <c r="V18" s="55">
        <v>31.2</v>
      </c>
      <c r="W18" s="56">
        <v>32.5</v>
      </c>
      <c r="X18" s="111">
        <v>-7.2</v>
      </c>
      <c r="Y18" s="112">
        <v>-7.2</v>
      </c>
      <c r="Z18" s="113">
        <v>-7.2</v>
      </c>
    </row>
    <row r="19" spans="2:26" x14ac:dyDescent="0.2">
      <c r="B19" t="s">
        <v>4</v>
      </c>
      <c r="C19" s="51"/>
      <c r="D19" s="52"/>
      <c r="E19" s="53"/>
      <c r="F19" s="110">
        <v>79</v>
      </c>
      <c r="G19" s="110">
        <v>65</v>
      </c>
      <c r="H19" s="110">
        <v>72</v>
      </c>
      <c r="I19" s="51">
        <v>7312</v>
      </c>
      <c r="J19" s="52">
        <v>7789</v>
      </c>
      <c r="K19" s="53">
        <v>15101</v>
      </c>
      <c r="L19" s="51"/>
      <c r="M19" s="52"/>
      <c r="N19" s="53"/>
      <c r="O19" s="110">
        <v>80</v>
      </c>
      <c r="P19" s="110">
        <v>67</v>
      </c>
      <c r="Q19" s="110">
        <v>73</v>
      </c>
      <c r="R19" s="51">
        <v>7312</v>
      </c>
      <c r="S19" s="52">
        <v>7789</v>
      </c>
      <c r="T19" s="53">
        <v>15101</v>
      </c>
      <c r="U19" s="54">
        <v>36.200000000000003</v>
      </c>
      <c r="V19" s="55">
        <v>33.6</v>
      </c>
      <c r="W19" s="56">
        <v>34.9</v>
      </c>
      <c r="X19" s="111">
        <v>2.6</v>
      </c>
      <c r="Y19" s="112">
        <v>2.7</v>
      </c>
      <c r="Z19" s="113">
        <v>2.6</v>
      </c>
    </row>
    <row r="20" spans="2:26" x14ac:dyDescent="0.2">
      <c r="B20" t="s">
        <v>3</v>
      </c>
      <c r="C20" s="51"/>
      <c r="D20" s="52"/>
      <c r="E20" s="53"/>
      <c r="F20" s="110">
        <v>69</v>
      </c>
      <c r="G20" s="110">
        <v>55</v>
      </c>
      <c r="H20" s="110">
        <v>62</v>
      </c>
      <c r="I20" s="51">
        <v>22619</v>
      </c>
      <c r="J20" s="52">
        <v>23617</v>
      </c>
      <c r="K20" s="53">
        <v>46236</v>
      </c>
      <c r="L20" s="51"/>
      <c r="M20" s="52"/>
      <c r="N20" s="53"/>
      <c r="O20" s="110">
        <v>71</v>
      </c>
      <c r="P20" s="110">
        <v>57</v>
      </c>
      <c r="Q20" s="110">
        <v>64</v>
      </c>
      <c r="R20" s="51">
        <v>22619</v>
      </c>
      <c r="S20" s="52">
        <v>23617</v>
      </c>
      <c r="T20" s="53">
        <v>46236</v>
      </c>
      <c r="U20" s="54">
        <v>34.1</v>
      </c>
      <c r="V20" s="55">
        <v>31.7</v>
      </c>
      <c r="W20" s="56">
        <v>32.799999999999997</v>
      </c>
      <c r="X20" s="111">
        <v>-7.1</v>
      </c>
      <c r="Y20" s="112">
        <v>-6.5</v>
      </c>
      <c r="Z20" s="113">
        <v>-6.8</v>
      </c>
    </row>
    <row r="21" spans="2:26" x14ac:dyDescent="0.2">
      <c r="B21" t="s">
        <v>57</v>
      </c>
      <c r="C21" s="51"/>
      <c r="D21" s="52"/>
      <c r="E21" s="53"/>
      <c r="F21" s="110">
        <v>73</v>
      </c>
      <c r="G21" s="110">
        <v>56</v>
      </c>
      <c r="H21" s="110">
        <v>64</v>
      </c>
      <c r="I21" s="51">
        <v>5058</v>
      </c>
      <c r="J21" s="52">
        <v>5305</v>
      </c>
      <c r="K21" s="53">
        <v>10363</v>
      </c>
      <c r="L21" s="51"/>
      <c r="M21" s="52"/>
      <c r="N21" s="53"/>
      <c r="O21" s="110">
        <v>75</v>
      </c>
      <c r="P21" s="110">
        <v>60</v>
      </c>
      <c r="Q21" s="110">
        <v>67</v>
      </c>
      <c r="R21" s="51">
        <v>5058</v>
      </c>
      <c r="S21" s="52">
        <v>5305</v>
      </c>
      <c r="T21" s="53">
        <v>10363</v>
      </c>
      <c r="U21" s="54">
        <v>34.5</v>
      </c>
      <c r="V21" s="55">
        <v>31.5</v>
      </c>
      <c r="W21" s="56">
        <v>32.9</v>
      </c>
      <c r="X21" s="111">
        <v>-2.8</v>
      </c>
      <c r="Y21" s="112">
        <v>-4.4000000000000004</v>
      </c>
      <c r="Z21" s="113">
        <v>-3.6</v>
      </c>
    </row>
    <row r="22" spans="2:26" x14ac:dyDescent="0.2">
      <c r="B22" t="s">
        <v>95</v>
      </c>
      <c r="C22" s="51"/>
      <c r="D22" s="52"/>
      <c r="E22" s="53"/>
      <c r="F22" s="110">
        <v>76</v>
      </c>
      <c r="G22" s="110">
        <v>57</v>
      </c>
      <c r="H22" s="110">
        <v>67</v>
      </c>
      <c r="I22" s="51">
        <v>2971</v>
      </c>
      <c r="J22" s="52">
        <v>2993</v>
      </c>
      <c r="K22" s="53">
        <v>5964</v>
      </c>
      <c r="L22" s="54"/>
      <c r="M22" s="54"/>
      <c r="N22" s="54"/>
      <c r="O22" s="110">
        <v>77</v>
      </c>
      <c r="P22" s="110">
        <v>59</v>
      </c>
      <c r="Q22" s="110">
        <v>68</v>
      </c>
      <c r="R22" s="51">
        <v>2971</v>
      </c>
      <c r="S22" s="52">
        <v>2993</v>
      </c>
      <c r="T22" s="53">
        <v>5964</v>
      </c>
      <c r="U22" s="54">
        <v>35.200000000000003</v>
      </c>
      <c r="V22" s="54">
        <v>32.299999999999997</v>
      </c>
      <c r="W22" s="54">
        <v>33.700000000000003</v>
      </c>
      <c r="X22" s="54">
        <v>-0.3</v>
      </c>
      <c r="Y22" s="54">
        <v>-5.0999999999999996</v>
      </c>
      <c r="Z22" s="54">
        <v>-2.6</v>
      </c>
    </row>
    <row r="23" spans="2:26" x14ac:dyDescent="0.2">
      <c r="B23" t="s">
        <v>38</v>
      </c>
      <c r="C23" s="51"/>
      <c r="D23" s="52"/>
      <c r="E23" s="53"/>
      <c r="F23" s="110">
        <v>78</v>
      </c>
      <c r="G23" s="110">
        <v>65</v>
      </c>
      <c r="H23" s="110">
        <v>72</v>
      </c>
      <c r="I23" s="51">
        <v>1605</v>
      </c>
      <c r="J23" s="52">
        <v>1729</v>
      </c>
      <c r="K23" s="53">
        <v>3334</v>
      </c>
      <c r="L23" s="51"/>
      <c r="M23" s="52"/>
      <c r="N23" s="53"/>
      <c r="O23" s="110">
        <v>80</v>
      </c>
      <c r="P23" s="110">
        <v>69</v>
      </c>
      <c r="Q23" s="110">
        <v>74</v>
      </c>
      <c r="R23" s="51">
        <v>1605</v>
      </c>
      <c r="S23" s="52">
        <v>1729</v>
      </c>
      <c r="T23" s="53">
        <v>3334</v>
      </c>
      <c r="U23" s="54">
        <v>36</v>
      </c>
      <c r="V23" s="55">
        <v>33.5</v>
      </c>
      <c r="W23" s="56">
        <v>34.700000000000003</v>
      </c>
      <c r="X23" s="111">
        <v>2.6</v>
      </c>
      <c r="Y23" s="112">
        <v>4.9000000000000004</v>
      </c>
      <c r="Z23" s="113">
        <v>3.7</v>
      </c>
    </row>
    <row r="24" spans="2:26" x14ac:dyDescent="0.2">
      <c r="B24" t="s">
        <v>1</v>
      </c>
      <c r="C24" s="51"/>
      <c r="D24" s="52"/>
      <c r="E24" s="53"/>
      <c r="F24" s="110">
        <v>36</v>
      </c>
      <c r="G24" s="110">
        <v>24</v>
      </c>
      <c r="H24" s="110">
        <v>30</v>
      </c>
      <c r="I24" s="51">
        <v>1010</v>
      </c>
      <c r="J24" s="52">
        <v>987</v>
      </c>
      <c r="K24" s="53">
        <v>1997</v>
      </c>
      <c r="L24" s="51"/>
      <c r="M24" s="52"/>
      <c r="N24" s="53"/>
      <c r="O24" s="110">
        <v>37</v>
      </c>
      <c r="P24" s="110">
        <v>25</v>
      </c>
      <c r="Q24" s="110">
        <v>31</v>
      </c>
      <c r="R24" s="51">
        <v>1010</v>
      </c>
      <c r="S24" s="52">
        <v>987</v>
      </c>
      <c r="T24" s="53">
        <v>1997</v>
      </c>
      <c r="U24" s="54">
        <v>28.7</v>
      </c>
      <c r="V24" s="55">
        <v>26.9</v>
      </c>
      <c r="W24" s="56">
        <v>27.8</v>
      </c>
      <c r="X24" s="111">
        <v>-40.299999999999997</v>
      </c>
      <c r="Y24" s="112">
        <v>-38.799999999999997</v>
      </c>
      <c r="Z24" s="113">
        <v>-39.299999999999997</v>
      </c>
    </row>
    <row r="25" spans="2:26" x14ac:dyDescent="0.2">
      <c r="B25" t="s">
        <v>55</v>
      </c>
      <c r="C25" s="51"/>
      <c r="D25" s="52"/>
      <c r="E25" s="53"/>
      <c r="F25" s="110">
        <v>83</v>
      </c>
      <c r="G25" s="110">
        <v>68</v>
      </c>
      <c r="H25" s="110">
        <v>75</v>
      </c>
      <c r="I25" s="51">
        <v>9956</v>
      </c>
      <c r="J25" s="52">
        <v>10558</v>
      </c>
      <c r="K25" s="53">
        <v>20514</v>
      </c>
      <c r="L25" s="51"/>
      <c r="M25" s="52"/>
      <c r="N25" s="53"/>
      <c r="O25" s="110">
        <v>84</v>
      </c>
      <c r="P25" s="110">
        <v>71</v>
      </c>
      <c r="Q25" s="110">
        <v>77</v>
      </c>
      <c r="R25" s="51">
        <v>9956</v>
      </c>
      <c r="S25" s="52">
        <v>10558</v>
      </c>
      <c r="T25" s="53">
        <v>20514</v>
      </c>
      <c r="U25" s="54">
        <v>36.6</v>
      </c>
      <c r="V25" s="55">
        <v>33.9</v>
      </c>
      <c r="W25" s="56">
        <v>35.200000000000003</v>
      </c>
      <c r="X25" s="111">
        <v>6.2</v>
      </c>
      <c r="Y25" s="112">
        <v>7</v>
      </c>
      <c r="Z25" s="113">
        <v>6.6</v>
      </c>
    </row>
    <row r="26" spans="2:26" x14ac:dyDescent="0.2">
      <c r="B26" t="s">
        <v>51</v>
      </c>
      <c r="C26" s="51"/>
      <c r="D26" s="52"/>
      <c r="E26" s="53"/>
      <c r="F26" s="110">
        <v>81</v>
      </c>
      <c r="G26" s="110">
        <v>68</v>
      </c>
      <c r="H26" s="110">
        <v>74</v>
      </c>
      <c r="I26" s="51">
        <v>831</v>
      </c>
      <c r="J26" s="52">
        <v>784</v>
      </c>
      <c r="K26" s="53">
        <v>1615</v>
      </c>
      <c r="L26" s="51"/>
      <c r="M26" s="52"/>
      <c r="N26" s="53"/>
      <c r="O26" s="110">
        <v>82</v>
      </c>
      <c r="P26" s="110">
        <v>69</v>
      </c>
      <c r="Q26" s="110">
        <v>76</v>
      </c>
      <c r="R26" s="51">
        <v>831</v>
      </c>
      <c r="S26" s="52">
        <v>784</v>
      </c>
      <c r="T26" s="53">
        <v>1615</v>
      </c>
      <c r="U26" s="54">
        <v>36.9</v>
      </c>
      <c r="V26" s="55">
        <v>35</v>
      </c>
      <c r="W26" s="56">
        <v>36</v>
      </c>
      <c r="X26" s="111">
        <v>4.2</v>
      </c>
      <c r="Y26" s="112">
        <v>5.0999999999999996</v>
      </c>
      <c r="Z26" s="113">
        <v>5</v>
      </c>
    </row>
    <row r="27" spans="2:26" x14ac:dyDescent="0.2">
      <c r="B27" t="s">
        <v>56</v>
      </c>
      <c r="C27" s="51"/>
      <c r="D27" s="52"/>
      <c r="E27" s="53"/>
      <c r="F27" s="110">
        <v>70</v>
      </c>
      <c r="G27" s="110">
        <v>53</v>
      </c>
      <c r="H27" s="110">
        <v>61</v>
      </c>
      <c r="I27" s="51">
        <v>13837</v>
      </c>
      <c r="J27" s="52">
        <v>14094</v>
      </c>
      <c r="K27" s="53">
        <v>27931</v>
      </c>
      <c r="L27" s="51"/>
      <c r="M27" s="52"/>
      <c r="N27" s="53"/>
      <c r="O27" s="110">
        <v>72</v>
      </c>
      <c r="P27" s="110">
        <v>57</v>
      </c>
      <c r="Q27" s="110">
        <v>64</v>
      </c>
      <c r="R27" s="51">
        <v>13837</v>
      </c>
      <c r="S27" s="52">
        <v>14094</v>
      </c>
      <c r="T27" s="53">
        <v>27931</v>
      </c>
      <c r="U27" s="54">
        <v>33.799999999999997</v>
      </c>
      <c r="V27" s="55">
        <v>31.1</v>
      </c>
      <c r="W27" s="56">
        <v>32.4</v>
      </c>
      <c r="X27" s="111">
        <v>-5.6</v>
      </c>
      <c r="Y27" s="112">
        <v>-7.4</v>
      </c>
      <c r="Z27" s="113">
        <v>-6.4</v>
      </c>
    </row>
    <row r="28" spans="2:26" x14ac:dyDescent="0.2">
      <c r="B28" t="s">
        <v>16</v>
      </c>
      <c r="C28" s="51"/>
      <c r="D28" s="52"/>
      <c r="E28" s="53"/>
      <c r="F28" s="110">
        <v>44</v>
      </c>
      <c r="G28" s="110">
        <v>30</v>
      </c>
      <c r="H28" s="110">
        <v>37</v>
      </c>
      <c r="I28" s="51">
        <v>334</v>
      </c>
      <c r="J28" s="52">
        <v>322</v>
      </c>
      <c r="K28" s="53">
        <v>656</v>
      </c>
      <c r="L28" s="51"/>
      <c r="M28" s="52"/>
      <c r="N28" s="53"/>
      <c r="O28" s="110">
        <v>46</v>
      </c>
      <c r="P28" s="110">
        <v>31</v>
      </c>
      <c r="Q28" s="110">
        <v>39</v>
      </c>
      <c r="R28" s="51">
        <v>334</v>
      </c>
      <c r="S28" s="52">
        <v>322</v>
      </c>
      <c r="T28" s="53">
        <v>656</v>
      </c>
      <c r="U28" s="54">
        <v>31</v>
      </c>
      <c r="V28" s="55">
        <v>28.7</v>
      </c>
      <c r="W28" s="56">
        <v>29.9</v>
      </c>
      <c r="X28" s="111">
        <v>-31.9</v>
      </c>
      <c r="Y28" s="112">
        <v>-32.6</v>
      </c>
      <c r="Z28" s="113">
        <v>-32</v>
      </c>
    </row>
    <row r="29" spans="2:26" x14ac:dyDescent="0.2">
      <c r="B29" t="s">
        <v>54</v>
      </c>
      <c r="C29" s="51"/>
      <c r="D29" s="52"/>
      <c r="E29" s="53"/>
      <c r="F29" s="110">
        <v>82</v>
      </c>
      <c r="G29" s="110">
        <v>69</v>
      </c>
      <c r="H29" s="110">
        <v>75</v>
      </c>
      <c r="I29" s="51">
        <v>4979</v>
      </c>
      <c r="J29" s="52">
        <v>5234</v>
      </c>
      <c r="K29" s="53">
        <v>10213</v>
      </c>
      <c r="L29" s="51"/>
      <c r="M29" s="52"/>
      <c r="N29" s="53"/>
      <c r="O29" s="110">
        <v>83</v>
      </c>
      <c r="P29" s="110">
        <v>71</v>
      </c>
      <c r="Q29" s="110">
        <v>77</v>
      </c>
      <c r="R29" s="51">
        <v>4979</v>
      </c>
      <c r="S29" s="52">
        <v>5234</v>
      </c>
      <c r="T29" s="53">
        <v>10213</v>
      </c>
      <c r="U29" s="54">
        <v>36.799999999999997</v>
      </c>
      <c r="V29" s="55">
        <v>34.6</v>
      </c>
      <c r="W29" s="56">
        <v>35.700000000000003</v>
      </c>
      <c r="X29" s="111">
        <v>5.0999999999999996</v>
      </c>
      <c r="Y29" s="112">
        <v>7.2</v>
      </c>
      <c r="Z29" s="113">
        <v>6.2</v>
      </c>
    </row>
    <row r="30" spans="2:26" x14ac:dyDescent="0.2">
      <c r="B30" t="s">
        <v>53</v>
      </c>
      <c r="C30" s="51"/>
      <c r="D30" s="52"/>
      <c r="E30" s="53"/>
      <c r="F30" s="110">
        <v>78</v>
      </c>
      <c r="G30" s="110">
        <v>62</v>
      </c>
      <c r="H30" s="110">
        <v>70</v>
      </c>
      <c r="I30" s="51">
        <v>2770</v>
      </c>
      <c r="J30" s="52">
        <v>2928</v>
      </c>
      <c r="K30" s="53">
        <v>5698</v>
      </c>
      <c r="L30" s="51"/>
      <c r="M30" s="52"/>
      <c r="N30" s="53"/>
      <c r="O30" s="110">
        <v>79</v>
      </c>
      <c r="P30" s="110">
        <v>65</v>
      </c>
      <c r="Q30" s="110">
        <v>72</v>
      </c>
      <c r="R30" s="51">
        <v>2770</v>
      </c>
      <c r="S30" s="52">
        <v>2928</v>
      </c>
      <c r="T30" s="53">
        <v>5698</v>
      </c>
      <c r="U30" s="54">
        <v>35.9</v>
      </c>
      <c r="V30" s="55">
        <v>33.5</v>
      </c>
      <c r="W30" s="56">
        <v>34.700000000000003</v>
      </c>
      <c r="X30" s="111">
        <v>1.6</v>
      </c>
      <c r="Y30" s="112">
        <v>0.8</v>
      </c>
      <c r="Z30" s="113">
        <v>1.2</v>
      </c>
    </row>
    <row r="31" spans="2:26" x14ac:dyDescent="0.2">
      <c r="B31" t="s">
        <v>52</v>
      </c>
      <c r="C31" s="51"/>
      <c r="D31" s="52"/>
      <c r="E31" s="53"/>
      <c r="F31" s="110">
        <v>75</v>
      </c>
      <c r="G31" s="110">
        <v>59</v>
      </c>
      <c r="H31" s="110">
        <v>66</v>
      </c>
      <c r="I31" s="51">
        <v>5042</v>
      </c>
      <c r="J31" s="52">
        <v>5347</v>
      </c>
      <c r="K31" s="53">
        <v>10389</v>
      </c>
      <c r="L31" s="51"/>
      <c r="M31" s="52"/>
      <c r="N31" s="53"/>
      <c r="O31" s="110">
        <v>76</v>
      </c>
      <c r="P31" s="110">
        <v>61</v>
      </c>
      <c r="Q31" s="110">
        <v>68</v>
      </c>
      <c r="R31" s="51">
        <v>5042</v>
      </c>
      <c r="S31" s="52">
        <v>5347</v>
      </c>
      <c r="T31" s="53">
        <v>10389</v>
      </c>
      <c r="U31" s="54">
        <v>35.299999999999997</v>
      </c>
      <c r="V31" s="55">
        <v>32.9</v>
      </c>
      <c r="W31" s="56">
        <v>34.1</v>
      </c>
      <c r="X31" s="111">
        <v>-1.7</v>
      </c>
      <c r="Y31" s="112">
        <v>-3.5</v>
      </c>
      <c r="Z31" s="113">
        <v>-2.7</v>
      </c>
    </row>
    <row r="32" spans="2:26" x14ac:dyDescent="0.2">
      <c r="B32" t="s">
        <v>50</v>
      </c>
      <c r="C32" s="51"/>
      <c r="D32" s="52"/>
      <c r="E32" s="53"/>
      <c r="F32" s="110">
        <v>79</v>
      </c>
      <c r="G32" s="110">
        <v>64</v>
      </c>
      <c r="H32" s="110">
        <v>71</v>
      </c>
      <c r="I32" s="51">
        <v>214372</v>
      </c>
      <c r="J32" s="52">
        <v>225514</v>
      </c>
      <c r="K32" s="53">
        <v>439886</v>
      </c>
      <c r="L32" s="51"/>
      <c r="M32" s="52"/>
      <c r="N32" s="53"/>
      <c r="O32" s="110">
        <v>80</v>
      </c>
      <c r="P32" s="110">
        <v>66</v>
      </c>
      <c r="Q32" s="110">
        <v>73</v>
      </c>
      <c r="R32" s="51">
        <v>214372</v>
      </c>
      <c r="S32" s="52">
        <v>225514</v>
      </c>
      <c r="T32" s="53">
        <v>439886</v>
      </c>
      <c r="U32" s="54">
        <v>36.1</v>
      </c>
      <c r="V32" s="55">
        <v>33.799999999999997</v>
      </c>
      <c r="W32" s="56">
        <v>35</v>
      </c>
      <c r="X32" s="111">
        <v>1.8</v>
      </c>
      <c r="Y32" s="112">
        <v>1.9</v>
      </c>
      <c r="Z32" s="113">
        <v>1.8</v>
      </c>
    </row>
    <row r="33" spans="1:26" x14ac:dyDescent="0.2">
      <c r="B33" t="s">
        <v>40</v>
      </c>
      <c r="C33" s="51"/>
      <c r="D33" s="52"/>
      <c r="E33" s="53"/>
      <c r="F33" s="110">
        <v>77</v>
      </c>
      <c r="G33" s="110">
        <v>62</v>
      </c>
      <c r="H33" s="110">
        <v>69</v>
      </c>
      <c r="I33" s="51">
        <v>326827</v>
      </c>
      <c r="J33" s="52">
        <v>343037</v>
      </c>
      <c r="K33" s="53">
        <v>669864</v>
      </c>
      <c r="L33" s="51"/>
      <c r="M33" s="52"/>
      <c r="N33" s="53"/>
      <c r="O33" s="110">
        <v>78</v>
      </c>
      <c r="P33" s="110">
        <v>64</v>
      </c>
      <c r="Q33" s="110">
        <v>71</v>
      </c>
      <c r="R33" s="51">
        <v>326827</v>
      </c>
      <c r="S33" s="52">
        <v>343037</v>
      </c>
      <c r="T33" s="53">
        <v>669864</v>
      </c>
      <c r="U33" s="54">
        <v>35.700000000000003</v>
      </c>
      <c r="V33" s="55">
        <v>33.299999999999997</v>
      </c>
      <c r="W33" s="56">
        <v>34.5</v>
      </c>
      <c r="X33" s="111"/>
      <c r="Y33" s="112"/>
      <c r="Z33" s="113"/>
    </row>
    <row r="34" spans="1:26" x14ac:dyDescent="0.2">
      <c r="B34" t="s">
        <v>60</v>
      </c>
      <c r="C34" s="51"/>
      <c r="D34" s="52"/>
      <c r="E34" s="53"/>
      <c r="F34" s="110">
        <v>61</v>
      </c>
      <c r="G34" s="110">
        <v>49</v>
      </c>
      <c r="H34" s="110">
        <v>55</v>
      </c>
      <c r="I34" s="51">
        <v>9400</v>
      </c>
      <c r="J34" s="52">
        <v>9807</v>
      </c>
      <c r="K34" s="53">
        <v>19207</v>
      </c>
      <c r="L34" s="51"/>
      <c r="M34" s="52"/>
      <c r="N34" s="53"/>
      <c r="O34" s="110">
        <v>62</v>
      </c>
      <c r="P34" s="110">
        <v>50</v>
      </c>
      <c r="Q34" s="110">
        <v>56</v>
      </c>
      <c r="R34" s="51">
        <v>9400</v>
      </c>
      <c r="S34" s="52">
        <v>9807</v>
      </c>
      <c r="T34" s="53">
        <v>19207</v>
      </c>
      <c r="U34" s="54">
        <v>34.1</v>
      </c>
      <c r="V34" s="55">
        <v>32</v>
      </c>
      <c r="W34" s="56">
        <v>33</v>
      </c>
      <c r="X34" s="111">
        <v>-15.5</v>
      </c>
      <c r="Y34" s="112">
        <v>-13.6</v>
      </c>
      <c r="Z34" s="113">
        <v>-14.5</v>
      </c>
    </row>
    <row r="35" spans="1:26" x14ac:dyDescent="0.2">
      <c r="A35" t="s">
        <v>17</v>
      </c>
      <c r="B35" t="s">
        <v>96</v>
      </c>
      <c r="C35" s="51"/>
      <c r="D35" s="52"/>
      <c r="E35" s="53"/>
      <c r="F35" s="110">
        <v>79</v>
      </c>
      <c r="G35" s="110">
        <v>64</v>
      </c>
      <c r="H35" s="110">
        <v>71</v>
      </c>
      <c r="I35" s="51">
        <v>255819</v>
      </c>
      <c r="J35" s="52">
        <v>268307</v>
      </c>
      <c r="K35" s="53">
        <v>524126</v>
      </c>
      <c r="L35" s="51"/>
      <c r="M35" s="52"/>
      <c r="N35" s="53"/>
      <c r="O35" s="110">
        <v>80</v>
      </c>
      <c r="P35" s="110">
        <v>66</v>
      </c>
      <c r="Q35" s="110">
        <v>73</v>
      </c>
      <c r="R35" s="51">
        <v>255819</v>
      </c>
      <c r="S35" s="52">
        <v>268307</v>
      </c>
      <c r="T35" s="53">
        <v>524126</v>
      </c>
      <c r="U35" s="54">
        <v>36.1</v>
      </c>
      <c r="V35" s="55">
        <v>33.799999999999997</v>
      </c>
      <c r="W35" s="56">
        <v>34.9</v>
      </c>
      <c r="X35" s="114">
        <v>7.4</v>
      </c>
      <c r="Y35" s="115">
        <v>7.6</v>
      </c>
      <c r="Z35" s="116">
        <v>7.5</v>
      </c>
    </row>
    <row r="36" spans="1:26" x14ac:dyDescent="0.2">
      <c r="B36" t="s">
        <v>97</v>
      </c>
      <c r="C36" s="51"/>
      <c r="D36" s="52"/>
      <c r="E36" s="53"/>
      <c r="F36" s="110">
        <v>70</v>
      </c>
      <c r="G36" s="110">
        <v>55</v>
      </c>
      <c r="H36" s="110">
        <v>63</v>
      </c>
      <c r="I36" s="51">
        <v>64483</v>
      </c>
      <c r="J36" s="52">
        <v>67930</v>
      </c>
      <c r="K36" s="53">
        <v>132413</v>
      </c>
      <c r="L36" s="51"/>
      <c r="M36" s="52"/>
      <c r="N36" s="53"/>
      <c r="O36" s="110">
        <v>72</v>
      </c>
      <c r="P36" s="110">
        <v>58</v>
      </c>
      <c r="Q36" s="110">
        <v>65</v>
      </c>
      <c r="R36" s="51">
        <v>64483</v>
      </c>
      <c r="S36" s="52">
        <v>67930</v>
      </c>
      <c r="T36" s="53">
        <v>132413</v>
      </c>
      <c r="U36" s="54">
        <v>34.1</v>
      </c>
      <c r="V36" s="55">
        <v>31.5</v>
      </c>
      <c r="W36" s="56">
        <v>32.799999999999997</v>
      </c>
      <c r="X36" s="114"/>
      <c r="Y36" s="115"/>
      <c r="Z36" s="116"/>
    </row>
    <row r="37" spans="1:26" x14ac:dyDescent="0.2">
      <c r="B37" t="s">
        <v>60</v>
      </c>
      <c r="C37" s="51"/>
      <c r="D37" s="52"/>
      <c r="E37" s="53"/>
      <c r="F37" s="110">
        <v>55</v>
      </c>
      <c r="G37" s="110">
        <v>44</v>
      </c>
      <c r="H37" s="110">
        <v>50</v>
      </c>
      <c r="I37" s="51">
        <v>6525</v>
      </c>
      <c r="J37" s="52">
        <v>6800</v>
      </c>
      <c r="K37" s="53">
        <v>13325</v>
      </c>
      <c r="L37" s="51"/>
      <c r="M37" s="52"/>
      <c r="N37" s="53"/>
      <c r="O37" s="110">
        <v>56</v>
      </c>
      <c r="P37" s="110">
        <v>46</v>
      </c>
      <c r="Q37" s="110">
        <v>51</v>
      </c>
      <c r="R37" s="51">
        <v>6525</v>
      </c>
      <c r="S37" s="52">
        <v>6800</v>
      </c>
      <c r="T37" s="53">
        <v>13325</v>
      </c>
      <c r="U37" s="54">
        <v>33.5</v>
      </c>
      <c r="V37" s="55">
        <v>31.4</v>
      </c>
      <c r="W37" s="56">
        <v>32.5</v>
      </c>
      <c r="X37" s="111"/>
      <c r="Y37" s="112"/>
      <c r="Z37" s="113"/>
    </row>
    <row r="38" spans="1:26" x14ac:dyDescent="0.2">
      <c r="B38" t="s">
        <v>40</v>
      </c>
      <c r="C38" s="51"/>
      <c r="D38" s="52"/>
      <c r="E38" s="53"/>
      <c r="F38" s="110">
        <v>77</v>
      </c>
      <c r="G38" s="110">
        <v>62</v>
      </c>
      <c r="H38" s="110">
        <v>69</v>
      </c>
      <c r="I38" s="51">
        <v>326827</v>
      </c>
      <c r="J38" s="52">
        <v>343037</v>
      </c>
      <c r="K38" s="53">
        <v>669864</v>
      </c>
      <c r="L38" s="51"/>
      <c r="M38" s="52"/>
      <c r="N38" s="53"/>
      <c r="O38" s="110">
        <v>78</v>
      </c>
      <c r="P38" s="110">
        <v>64</v>
      </c>
      <c r="Q38" s="110">
        <v>71</v>
      </c>
      <c r="R38" s="51">
        <v>326827</v>
      </c>
      <c r="S38" s="52">
        <v>343037</v>
      </c>
      <c r="T38" s="53">
        <v>669864</v>
      </c>
      <c r="U38" s="54">
        <v>35.700000000000003</v>
      </c>
      <c r="V38" s="55">
        <v>33.299999999999997</v>
      </c>
      <c r="W38" s="56">
        <v>34.5</v>
      </c>
      <c r="X38" s="111"/>
      <c r="Y38" s="112"/>
      <c r="Z38" s="113"/>
    </row>
    <row r="39" spans="1:26" x14ac:dyDescent="0.2">
      <c r="A39" t="s">
        <v>98</v>
      </c>
      <c r="B39" t="s">
        <v>43</v>
      </c>
      <c r="C39" s="51"/>
      <c r="D39" s="52"/>
      <c r="E39" s="53"/>
      <c r="F39" s="110">
        <v>63</v>
      </c>
      <c r="G39" s="110">
        <v>46</v>
      </c>
      <c r="H39" s="110">
        <v>54</v>
      </c>
      <c r="I39" s="51">
        <v>44391</v>
      </c>
      <c r="J39" s="52">
        <v>47250</v>
      </c>
      <c r="K39" s="53">
        <v>91641</v>
      </c>
      <c r="L39" s="51"/>
      <c r="M39" s="52"/>
      <c r="N39" s="53"/>
      <c r="O39" s="110">
        <v>64</v>
      </c>
      <c r="P39" s="110">
        <v>48</v>
      </c>
      <c r="Q39" s="110">
        <v>56</v>
      </c>
      <c r="R39" s="51">
        <v>44391</v>
      </c>
      <c r="S39" s="52">
        <v>47250</v>
      </c>
      <c r="T39" s="53">
        <v>91641</v>
      </c>
      <c r="U39" s="54">
        <v>32.799999999999997</v>
      </c>
      <c r="V39" s="55">
        <v>30.2</v>
      </c>
      <c r="W39" s="56">
        <v>31.5</v>
      </c>
      <c r="X39" s="114">
        <v>15.5</v>
      </c>
      <c r="Y39" s="115">
        <v>18.399999999999999</v>
      </c>
      <c r="Z39" s="116">
        <v>17</v>
      </c>
    </row>
    <row r="40" spans="1:26" x14ac:dyDescent="0.2">
      <c r="B40" t="s">
        <v>99</v>
      </c>
      <c r="C40" s="51"/>
      <c r="D40" s="52"/>
      <c r="E40" s="53"/>
      <c r="F40" s="110">
        <v>79</v>
      </c>
      <c r="G40" s="110">
        <v>64</v>
      </c>
      <c r="H40" s="110">
        <v>71</v>
      </c>
      <c r="I40" s="51">
        <v>282436</v>
      </c>
      <c r="J40" s="52">
        <v>295787</v>
      </c>
      <c r="K40" s="53">
        <v>578223</v>
      </c>
      <c r="L40" s="51"/>
      <c r="M40" s="52"/>
      <c r="N40" s="53"/>
      <c r="O40" s="110">
        <v>80</v>
      </c>
      <c r="P40" s="110">
        <v>67</v>
      </c>
      <c r="Q40" s="110">
        <v>73</v>
      </c>
      <c r="R40" s="51">
        <v>282436</v>
      </c>
      <c r="S40" s="52">
        <v>295787</v>
      </c>
      <c r="T40" s="53">
        <v>578223</v>
      </c>
      <c r="U40" s="54">
        <v>36.1</v>
      </c>
      <c r="V40" s="55">
        <v>33.799999999999997</v>
      </c>
      <c r="W40" s="56">
        <v>34.9</v>
      </c>
      <c r="X40" s="114"/>
      <c r="Y40" s="115"/>
      <c r="Z40" s="116"/>
    </row>
    <row r="41" spans="1:26" x14ac:dyDescent="0.2">
      <c r="B41" t="s">
        <v>40</v>
      </c>
      <c r="C41" s="51"/>
      <c r="D41" s="52"/>
      <c r="E41" s="53"/>
      <c r="F41" s="110">
        <v>77</v>
      </c>
      <c r="G41" s="110">
        <v>62</v>
      </c>
      <c r="H41" s="110">
        <v>69</v>
      </c>
      <c r="I41" s="51">
        <v>326827</v>
      </c>
      <c r="J41" s="52">
        <v>343037</v>
      </c>
      <c r="K41" s="53">
        <v>669864</v>
      </c>
      <c r="L41" s="51"/>
      <c r="M41" s="52"/>
      <c r="N41" s="53"/>
      <c r="O41" s="110">
        <v>78</v>
      </c>
      <c r="P41" s="110">
        <v>64</v>
      </c>
      <c r="Q41" s="110">
        <v>71</v>
      </c>
      <c r="R41" s="51">
        <v>326827</v>
      </c>
      <c r="S41" s="52">
        <v>343037</v>
      </c>
      <c r="T41" s="53">
        <v>669864</v>
      </c>
      <c r="U41" s="54">
        <v>35.700000000000003</v>
      </c>
      <c r="V41" s="55">
        <v>33.299999999999997</v>
      </c>
      <c r="W41" s="56">
        <v>34.5</v>
      </c>
      <c r="X41" s="111"/>
      <c r="Y41" s="112"/>
      <c r="Z41" s="113"/>
    </row>
    <row r="42" spans="1:26" x14ac:dyDescent="0.2">
      <c r="A42" t="s">
        <v>100</v>
      </c>
      <c r="B42" t="s">
        <v>83</v>
      </c>
      <c r="C42" s="51"/>
      <c r="D42" s="52"/>
      <c r="E42" s="53"/>
      <c r="F42" s="110">
        <v>85</v>
      </c>
      <c r="G42" s="110">
        <v>72</v>
      </c>
      <c r="H42" s="110">
        <v>79</v>
      </c>
      <c r="I42" s="51">
        <v>109318</v>
      </c>
      <c r="J42" s="52">
        <v>115041</v>
      </c>
      <c r="K42" s="53">
        <v>224359</v>
      </c>
      <c r="L42" s="51"/>
      <c r="M42" s="52"/>
      <c r="N42" s="53"/>
      <c r="O42" s="110">
        <v>86</v>
      </c>
      <c r="P42" s="110">
        <v>74</v>
      </c>
      <c r="Q42" s="110">
        <v>80</v>
      </c>
      <c r="R42" s="51">
        <v>109318</v>
      </c>
      <c r="S42" s="52">
        <v>115041</v>
      </c>
      <c r="T42" s="53">
        <v>224359</v>
      </c>
      <c r="U42" s="54">
        <v>37.799999999999997</v>
      </c>
      <c r="V42" s="55">
        <v>35.4</v>
      </c>
      <c r="W42" s="56">
        <v>36.6</v>
      </c>
      <c r="X42" s="114">
        <v>17.3</v>
      </c>
      <c r="Y42" s="115">
        <v>21.4</v>
      </c>
      <c r="Z42" s="116">
        <v>19.399999999999999</v>
      </c>
    </row>
    <row r="43" spans="1:26" x14ac:dyDescent="0.2">
      <c r="B43" t="s">
        <v>82</v>
      </c>
      <c r="C43" s="51"/>
      <c r="D43" s="52"/>
      <c r="E43" s="53"/>
      <c r="F43" s="110">
        <v>77</v>
      </c>
      <c r="G43" s="110">
        <v>63</v>
      </c>
      <c r="H43" s="110">
        <v>70</v>
      </c>
      <c r="I43" s="51">
        <v>106583</v>
      </c>
      <c r="J43" s="52">
        <v>111505</v>
      </c>
      <c r="K43" s="53">
        <v>218088</v>
      </c>
      <c r="L43" s="51"/>
      <c r="M43" s="52"/>
      <c r="N43" s="53"/>
      <c r="O43" s="110">
        <v>79</v>
      </c>
      <c r="P43" s="110">
        <v>65</v>
      </c>
      <c r="Q43" s="110">
        <v>72</v>
      </c>
      <c r="R43" s="51">
        <v>106583</v>
      </c>
      <c r="S43" s="52">
        <v>111505</v>
      </c>
      <c r="T43" s="53">
        <v>218088</v>
      </c>
      <c r="U43" s="54">
        <v>35.6</v>
      </c>
      <c r="V43" s="55">
        <v>33.299999999999997</v>
      </c>
      <c r="W43" s="56">
        <v>34.4</v>
      </c>
      <c r="X43" s="114"/>
      <c r="Y43" s="115"/>
      <c r="Z43" s="116"/>
    </row>
    <row r="44" spans="1:26" x14ac:dyDescent="0.2">
      <c r="B44" t="s">
        <v>81</v>
      </c>
      <c r="C44" s="51"/>
      <c r="D44" s="52"/>
      <c r="E44" s="53"/>
      <c r="F44" s="110">
        <v>67</v>
      </c>
      <c r="G44" s="110">
        <v>51</v>
      </c>
      <c r="H44" s="110">
        <v>59</v>
      </c>
      <c r="I44" s="51">
        <v>110926</v>
      </c>
      <c r="J44" s="52">
        <v>116491</v>
      </c>
      <c r="K44" s="53">
        <v>227417</v>
      </c>
      <c r="L44" s="51"/>
      <c r="M44" s="52"/>
      <c r="N44" s="53"/>
      <c r="O44" s="110">
        <v>69</v>
      </c>
      <c r="P44" s="110">
        <v>53</v>
      </c>
      <c r="Q44" s="110">
        <v>61</v>
      </c>
      <c r="R44" s="51">
        <v>110926</v>
      </c>
      <c r="S44" s="52">
        <v>116491</v>
      </c>
      <c r="T44" s="53">
        <v>227417</v>
      </c>
      <c r="U44" s="54">
        <v>33.6</v>
      </c>
      <c r="V44" s="55">
        <v>31.2</v>
      </c>
      <c r="W44" s="56">
        <v>32.4</v>
      </c>
      <c r="X44" s="114"/>
      <c r="Y44" s="112"/>
      <c r="Z44" s="113"/>
    </row>
    <row r="45" spans="1:26" x14ac:dyDescent="0.2">
      <c r="B45" t="s">
        <v>40</v>
      </c>
      <c r="C45" s="51"/>
      <c r="D45" s="52"/>
      <c r="E45" s="53"/>
      <c r="F45" s="110">
        <v>77</v>
      </c>
      <c r="G45" s="110">
        <v>62</v>
      </c>
      <c r="H45" s="110">
        <v>69</v>
      </c>
      <c r="I45" s="51">
        <v>326827</v>
      </c>
      <c r="J45" s="52">
        <v>343037</v>
      </c>
      <c r="K45" s="53">
        <v>669864</v>
      </c>
      <c r="L45" s="51"/>
      <c r="M45" s="52"/>
      <c r="N45" s="53"/>
      <c r="O45" s="110">
        <v>78</v>
      </c>
      <c r="P45" s="110">
        <v>64</v>
      </c>
      <c r="Q45" s="110">
        <v>71</v>
      </c>
      <c r="R45" s="51">
        <v>326827</v>
      </c>
      <c r="S45" s="52">
        <v>343037</v>
      </c>
      <c r="T45" s="53">
        <v>669864</v>
      </c>
      <c r="U45" s="54">
        <v>35.700000000000003</v>
      </c>
      <c r="V45" s="55">
        <v>33.299999999999997</v>
      </c>
      <c r="W45" s="56">
        <v>34.5</v>
      </c>
      <c r="X45" s="111"/>
      <c r="Y45" s="112"/>
      <c r="Z45" s="113"/>
    </row>
    <row r="46" spans="1:26" x14ac:dyDescent="0.2">
      <c r="A46" t="s">
        <v>18</v>
      </c>
      <c r="B46" t="s">
        <v>44</v>
      </c>
      <c r="C46" s="51"/>
      <c r="D46" s="52"/>
      <c r="E46" s="53"/>
      <c r="F46" s="110">
        <v>80</v>
      </c>
      <c r="G46" s="110">
        <v>68</v>
      </c>
      <c r="H46" s="110">
        <v>74</v>
      </c>
      <c r="I46" s="51">
        <v>303055</v>
      </c>
      <c r="J46" s="52">
        <v>294089</v>
      </c>
      <c r="K46" s="53">
        <v>597144</v>
      </c>
      <c r="L46" s="51"/>
      <c r="M46" s="52"/>
      <c r="N46" s="53"/>
      <c r="O46" s="110">
        <v>81</v>
      </c>
      <c r="P46" s="110">
        <v>71</v>
      </c>
      <c r="Q46" s="110">
        <v>76</v>
      </c>
      <c r="R46" s="51">
        <v>303055</v>
      </c>
      <c r="S46" s="52">
        <v>294089</v>
      </c>
      <c r="T46" s="53">
        <v>597144</v>
      </c>
      <c r="U46" s="54">
        <v>36.299999999999997</v>
      </c>
      <c r="V46" s="55">
        <v>34.5</v>
      </c>
      <c r="W46" s="56">
        <v>35.4</v>
      </c>
      <c r="X46" s="111">
        <v>52.8</v>
      </c>
      <c r="Y46" s="112">
        <v>49.2</v>
      </c>
      <c r="Z46" s="113">
        <v>52.5</v>
      </c>
    </row>
    <row r="47" spans="1:26" x14ac:dyDescent="0.2">
      <c r="B47" t="s">
        <v>161</v>
      </c>
      <c r="C47" s="51"/>
      <c r="D47" s="52"/>
      <c r="E47" s="53"/>
      <c r="F47" s="110">
        <v>31</v>
      </c>
      <c r="G47" s="110">
        <v>23</v>
      </c>
      <c r="H47" s="110">
        <v>25</v>
      </c>
      <c r="I47" s="51">
        <v>15088</v>
      </c>
      <c r="J47" s="52">
        <v>35774</v>
      </c>
      <c r="K47" s="53">
        <v>50862</v>
      </c>
      <c r="L47" s="51"/>
      <c r="M47" s="52"/>
      <c r="N47" s="53"/>
      <c r="O47" s="110">
        <v>32</v>
      </c>
      <c r="P47" s="110">
        <v>25</v>
      </c>
      <c r="Q47" s="110">
        <v>27</v>
      </c>
      <c r="R47" s="51">
        <v>15088</v>
      </c>
      <c r="S47" s="52">
        <v>35774</v>
      </c>
      <c r="T47" s="53">
        <v>50862</v>
      </c>
      <c r="U47" s="54">
        <v>27.6</v>
      </c>
      <c r="V47" s="55">
        <v>26.2</v>
      </c>
      <c r="W47" s="56">
        <v>26.6</v>
      </c>
      <c r="X47" s="111"/>
      <c r="Y47" s="112"/>
      <c r="Z47" s="113"/>
    </row>
    <row r="48" spans="1:26" x14ac:dyDescent="0.2">
      <c r="B48" s="79" t="s">
        <v>8</v>
      </c>
      <c r="C48" s="51"/>
      <c r="D48" s="52"/>
      <c r="E48" s="53"/>
      <c r="F48" s="121" t="s">
        <v>19</v>
      </c>
      <c r="G48" s="121" t="s">
        <v>19</v>
      </c>
      <c r="H48" s="121" t="s">
        <v>19</v>
      </c>
      <c r="I48" s="121" t="s">
        <v>19</v>
      </c>
      <c r="J48" s="121" t="s">
        <v>19</v>
      </c>
      <c r="K48" s="121" t="s">
        <v>19</v>
      </c>
      <c r="L48" s="121" t="s">
        <v>19</v>
      </c>
      <c r="M48" s="121" t="s">
        <v>19</v>
      </c>
      <c r="N48" s="121" t="s">
        <v>19</v>
      </c>
      <c r="O48" s="121" t="s">
        <v>19</v>
      </c>
      <c r="P48" s="121" t="s">
        <v>19</v>
      </c>
      <c r="Q48" s="121" t="s">
        <v>19</v>
      </c>
      <c r="R48" s="121" t="s">
        <v>19</v>
      </c>
      <c r="S48" s="121" t="s">
        <v>19</v>
      </c>
      <c r="T48" s="121" t="s">
        <v>19</v>
      </c>
      <c r="U48" s="121" t="s">
        <v>19</v>
      </c>
      <c r="V48" s="121" t="s">
        <v>19</v>
      </c>
      <c r="W48" s="121" t="s">
        <v>19</v>
      </c>
      <c r="X48" s="121" t="s">
        <v>19</v>
      </c>
      <c r="Y48" s="121" t="s">
        <v>19</v>
      </c>
      <c r="Z48" s="121" t="s">
        <v>19</v>
      </c>
    </row>
    <row r="49" spans="1:256" x14ac:dyDescent="0.2">
      <c r="B49" s="79" t="s">
        <v>9</v>
      </c>
      <c r="C49" s="51"/>
      <c r="D49" s="52"/>
      <c r="E49" s="53"/>
      <c r="F49" s="121" t="s">
        <v>19</v>
      </c>
      <c r="G49" s="121" t="s">
        <v>19</v>
      </c>
      <c r="H49" s="121" t="s">
        <v>19</v>
      </c>
      <c r="I49" s="121" t="s">
        <v>19</v>
      </c>
      <c r="J49" s="121" t="s">
        <v>19</v>
      </c>
      <c r="K49" s="121" t="s">
        <v>19</v>
      </c>
      <c r="L49" s="121" t="s">
        <v>19</v>
      </c>
      <c r="M49" s="121" t="s">
        <v>19</v>
      </c>
      <c r="N49" s="121" t="s">
        <v>19</v>
      </c>
      <c r="O49" s="121" t="s">
        <v>19</v>
      </c>
      <c r="P49" s="121" t="s">
        <v>19</v>
      </c>
      <c r="Q49" s="121" t="s">
        <v>19</v>
      </c>
      <c r="R49" s="121" t="s">
        <v>19</v>
      </c>
      <c r="S49" s="121" t="s">
        <v>19</v>
      </c>
      <c r="T49" s="121" t="s">
        <v>19</v>
      </c>
      <c r="U49" s="121" t="s">
        <v>19</v>
      </c>
      <c r="V49" s="121" t="s">
        <v>19</v>
      </c>
      <c r="W49" s="121" t="s">
        <v>19</v>
      </c>
      <c r="X49" s="121" t="s">
        <v>19</v>
      </c>
      <c r="Y49" s="121" t="s">
        <v>19</v>
      </c>
      <c r="Z49" s="121" t="s">
        <v>19</v>
      </c>
    </row>
    <row r="50" spans="1:256" x14ac:dyDescent="0.2">
      <c r="B50" s="79" t="s">
        <v>47</v>
      </c>
      <c r="C50" s="51"/>
      <c r="D50" s="52"/>
      <c r="E50" s="53"/>
      <c r="F50" s="121" t="s">
        <v>19</v>
      </c>
      <c r="G50" s="121" t="s">
        <v>19</v>
      </c>
      <c r="H50" s="121" t="s">
        <v>19</v>
      </c>
      <c r="I50" s="121" t="s">
        <v>19</v>
      </c>
      <c r="J50" s="121" t="s">
        <v>19</v>
      </c>
      <c r="K50" s="121" t="s">
        <v>19</v>
      </c>
      <c r="L50" s="121" t="s">
        <v>19</v>
      </c>
      <c r="M50" s="121" t="s">
        <v>19</v>
      </c>
      <c r="N50" s="121" t="s">
        <v>19</v>
      </c>
      <c r="O50" s="121" t="s">
        <v>19</v>
      </c>
      <c r="P50" s="121" t="s">
        <v>19</v>
      </c>
      <c r="Q50" s="121" t="s">
        <v>19</v>
      </c>
      <c r="R50" s="121" t="s">
        <v>19</v>
      </c>
      <c r="S50" s="121" t="s">
        <v>19</v>
      </c>
      <c r="T50" s="121" t="s">
        <v>19</v>
      </c>
      <c r="U50" s="121" t="s">
        <v>19</v>
      </c>
      <c r="V50" s="121" t="s">
        <v>19</v>
      </c>
      <c r="W50" s="121" t="s">
        <v>19</v>
      </c>
      <c r="X50" s="121" t="s">
        <v>19</v>
      </c>
      <c r="Y50" s="121" t="s">
        <v>19</v>
      </c>
      <c r="Z50" s="121" t="s">
        <v>19</v>
      </c>
    </row>
    <row r="51" spans="1:256" x14ac:dyDescent="0.2">
      <c r="B51" t="s">
        <v>168</v>
      </c>
      <c r="C51" s="51"/>
      <c r="D51" s="52"/>
      <c r="E51" s="53"/>
      <c r="F51" s="110">
        <v>5</v>
      </c>
      <c r="G51" s="110">
        <v>3</v>
      </c>
      <c r="H51" s="110">
        <v>4</v>
      </c>
      <c r="I51" s="51">
        <v>2558</v>
      </c>
      <c r="J51" s="52">
        <v>6715</v>
      </c>
      <c r="K51" s="53">
        <v>9273</v>
      </c>
      <c r="L51" s="51"/>
      <c r="M51" s="52"/>
      <c r="N51" s="53"/>
      <c r="O51" s="110">
        <v>5</v>
      </c>
      <c r="P51" s="110">
        <v>4</v>
      </c>
      <c r="Q51" s="110">
        <v>4</v>
      </c>
      <c r="R51" s="51">
        <v>2558</v>
      </c>
      <c r="S51" s="52">
        <v>6715</v>
      </c>
      <c r="T51" s="53">
        <v>9273</v>
      </c>
      <c r="U51" s="54">
        <v>19.7</v>
      </c>
      <c r="V51" s="55">
        <v>19.399999999999999</v>
      </c>
      <c r="W51" s="56">
        <v>19.5</v>
      </c>
      <c r="X51" s="111"/>
      <c r="Y51" s="112"/>
      <c r="Z51" s="113"/>
    </row>
    <row r="52" spans="1:256" x14ac:dyDescent="0.2">
      <c r="B52" t="s">
        <v>101</v>
      </c>
      <c r="C52" s="51"/>
      <c r="D52" s="52"/>
      <c r="E52" s="53"/>
      <c r="F52" s="110">
        <v>52</v>
      </c>
      <c r="G52" s="110">
        <v>42</v>
      </c>
      <c r="H52" s="110">
        <v>47</v>
      </c>
      <c r="I52" s="51">
        <v>6126</v>
      </c>
      <c r="J52" s="52">
        <v>6459</v>
      </c>
      <c r="K52" s="53">
        <v>12585</v>
      </c>
      <c r="L52" s="51"/>
      <c r="M52" s="52"/>
      <c r="N52" s="53"/>
      <c r="O52" s="110">
        <v>53</v>
      </c>
      <c r="P52" s="110">
        <v>43</v>
      </c>
      <c r="Q52" s="110">
        <v>48</v>
      </c>
      <c r="R52" s="51">
        <v>6126</v>
      </c>
      <c r="S52" s="52">
        <v>6459</v>
      </c>
      <c r="T52" s="53">
        <v>12585</v>
      </c>
      <c r="U52" s="54">
        <v>33.200000000000003</v>
      </c>
      <c r="V52" s="55">
        <v>31.1</v>
      </c>
      <c r="W52" s="56">
        <v>32.1</v>
      </c>
      <c r="X52" s="111"/>
      <c r="Y52" s="112"/>
      <c r="Z52" s="113"/>
    </row>
    <row r="53" spans="1:256" x14ac:dyDescent="0.2">
      <c r="B53" t="s">
        <v>40</v>
      </c>
      <c r="C53" s="51"/>
      <c r="D53" s="52"/>
      <c r="E53" s="53"/>
      <c r="F53" s="110">
        <v>77</v>
      </c>
      <c r="G53" s="110">
        <v>62</v>
      </c>
      <c r="H53" s="110">
        <v>69</v>
      </c>
      <c r="I53" s="51">
        <v>326827</v>
      </c>
      <c r="J53" s="52">
        <v>343037</v>
      </c>
      <c r="K53" s="53">
        <v>669864</v>
      </c>
      <c r="L53" s="51"/>
      <c r="M53" s="52"/>
      <c r="N53" s="53"/>
      <c r="O53" s="110">
        <v>78</v>
      </c>
      <c r="P53" s="110">
        <v>64</v>
      </c>
      <c r="Q53" s="110">
        <v>71</v>
      </c>
      <c r="R53" s="51">
        <v>326827</v>
      </c>
      <c r="S53" s="52">
        <v>343037</v>
      </c>
      <c r="T53" s="53">
        <v>669864</v>
      </c>
      <c r="U53" s="54">
        <v>35.700000000000003</v>
      </c>
      <c r="V53" s="55">
        <v>33.299999999999997</v>
      </c>
      <c r="W53" s="56">
        <v>34.5</v>
      </c>
      <c r="X53" s="111"/>
      <c r="Y53" s="112"/>
      <c r="Z53" s="113"/>
    </row>
    <row r="54" spans="1:256" x14ac:dyDescent="0.2">
      <c r="B54" t="s">
        <v>46</v>
      </c>
      <c r="C54" s="51"/>
      <c r="D54" s="52"/>
      <c r="E54" s="53"/>
      <c r="F54" s="121" t="s">
        <v>19</v>
      </c>
      <c r="G54" s="121" t="s">
        <v>19</v>
      </c>
      <c r="H54" s="121" t="s">
        <v>19</v>
      </c>
      <c r="I54" s="121" t="s">
        <v>19</v>
      </c>
      <c r="J54" s="121" t="s">
        <v>19</v>
      </c>
      <c r="K54" s="121" t="s">
        <v>19</v>
      </c>
      <c r="L54" s="121" t="s">
        <v>19</v>
      </c>
      <c r="M54" s="121" t="s">
        <v>19</v>
      </c>
      <c r="N54" s="121" t="s">
        <v>19</v>
      </c>
      <c r="O54" s="121" t="s">
        <v>19</v>
      </c>
      <c r="P54" s="121" t="s">
        <v>19</v>
      </c>
      <c r="Q54" s="121" t="s">
        <v>19</v>
      </c>
      <c r="R54" s="121" t="s">
        <v>19</v>
      </c>
      <c r="S54" s="121" t="s">
        <v>19</v>
      </c>
      <c r="T54" s="121" t="s">
        <v>19</v>
      </c>
      <c r="U54" s="121" t="s">
        <v>19</v>
      </c>
      <c r="V54" s="121" t="s">
        <v>19</v>
      </c>
      <c r="W54" s="121" t="s">
        <v>19</v>
      </c>
      <c r="X54" s="121" t="s">
        <v>19</v>
      </c>
      <c r="Y54" s="121" t="s">
        <v>19</v>
      </c>
      <c r="Z54" s="121" t="s">
        <v>19</v>
      </c>
    </row>
    <row r="55" spans="1:256" x14ac:dyDescent="0.2">
      <c r="B55" t="s">
        <v>45</v>
      </c>
      <c r="C55" s="51"/>
      <c r="D55" s="52"/>
      <c r="E55" s="53"/>
      <c r="F55" s="110">
        <v>27</v>
      </c>
      <c r="G55" s="110">
        <v>20</v>
      </c>
      <c r="H55" s="110">
        <v>22</v>
      </c>
      <c r="I55" s="51">
        <v>17646</v>
      </c>
      <c r="J55" s="52">
        <v>42489</v>
      </c>
      <c r="K55" s="53">
        <v>60135</v>
      </c>
      <c r="L55" s="51"/>
      <c r="M55" s="52"/>
      <c r="N55" s="53"/>
      <c r="O55" s="110">
        <v>28</v>
      </c>
      <c r="P55" s="110">
        <v>21</v>
      </c>
      <c r="Q55" s="110">
        <v>23</v>
      </c>
      <c r="R55" s="51">
        <v>17646</v>
      </c>
      <c r="S55" s="52">
        <v>42489</v>
      </c>
      <c r="T55" s="53">
        <v>60135</v>
      </c>
      <c r="U55" s="54">
        <v>26.4</v>
      </c>
      <c r="V55" s="55">
        <v>25.1</v>
      </c>
      <c r="W55" s="56">
        <v>25.5</v>
      </c>
      <c r="X55" s="111"/>
      <c r="Y55" s="112"/>
      <c r="Z55" s="113"/>
    </row>
    <row r="56" spans="1:256" x14ac:dyDescent="0.2">
      <c r="A56" t="s">
        <v>162</v>
      </c>
      <c r="B56" t="s">
        <v>104</v>
      </c>
      <c r="C56" s="51"/>
      <c r="D56" s="52"/>
      <c r="E56" s="53"/>
      <c r="F56" s="110">
        <v>15</v>
      </c>
      <c r="G56" s="110">
        <v>13</v>
      </c>
      <c r="H56" s="110">
        <v>14</v>
      </c>
      <c r="I56" s="51">
        <v>414</v>
      </c>
      <c r="J56" s="52">
        <v>917</v>
      </c>
      <c r="K56" s="53">
        <v>1331</v>
      </c>
      <c r="L56" s="51"/>
      <c r="M56" s="52"/>
      <c r="N56" s="53"/>
      <c r="O56" s="110">
        <v>16</v>
      </c>
      <c r="P56" s="110">
        <v>15</v>
      </c>
      <c r="Q56" s="110">
        <v>15</v>
      </c>
      <c r="R56" s="51">
        <v>414</v>
      </c>
      <c r="S56" s="52">
        <v>917</v>
      </c>
      <c r="T56" s="53">
        <v>1331</v>
      </c>
      <c r="U56" s="54">
        <v>24.5</v>
      </c>
      <c r="V56" s="55">
        <v>24.3</v>
      </c>
      <c r="W56" s="56">
        <v>24.3</v>
      </c>
      <c r="X56" s="111">
        <v>65.400000000000006</v>
      </c>
      <c r="Y56" s="112">
        <v>55.9</v>
      </c>
      <c r="Z56" s="113">
        <v>60.9</v>
      </c>
    </row>
    <row r="57" spans="1:256" x14ac:dyDescent="0.2">
      <c r="B57" t="s">
        <v>105</v>
      </c>
      <c r="C57" s="51"/>
      <c r="D57" s="52"/>
      <c r="E57" s="53"/>
      <c r="F57" s="110">
        <v>17</v>
      </c>
      <c r="G57" s="110">
        <v>12</v>
      </c>
      <c r="H57" s="110">
        <v>13</v>
      </c>
      <c r="I57" s="51">
        <v>1557</v>
      </c>
      <c r="J57" s="52">
        <v>3200</v>
      </c>
      <c r="K57" s="53">
        <v>4757</v>
      </c>
      <c r="L57" s="51"/>
      <c r="M57" s="52"/>
      <c r="N57" s="53"/>
      <c r="O57" s="110">
        <v>18</v>
      </c>
      <c r="P57" s="110">
        <v>13</v>
      </c>
      <c r="Q57" s="110">
        <v>15</v>
      </c>
      <c r="R57" s="51">
        <v>1557</v>
      </c>
      <c r="S57" s="52">
        <v>3200</v>
      </c>
      <c r="T57" s="53">
        <v>4757</v>
      </c>
      <c r="U57" s="54">
        <v>24.6</v>
      </c>
      <c r="V57" s="55">
        <v>23.5</v>
      </c>
      <c r="W57" s="56">
        <v>23.9</v>
      </c>
      <c r="X57" s="111">
        <v>63.4</v>
      </c>
      <c r="Y57" s="112">
        <v>57.7</v>
      </c>
      <c r="Z57" s="113">
        <v>61.4</v>
      </c>
    </row>
    <row r="58" spans="1:256" x14ac:dyDescent="0.2">
      <c r="B58" t="s">
        <v>106</v>
      </c>
      <c r="C58" s="51"/>
      <c r="D58" s="52"/>
      <c r="E58" s="53"/>
      <c r="F58" s="110" t="s">
        <v>178</v>
      </c>
      <c r="G58" s="110">
        <v>1</v>
      </c>
      <c r="H58" s="110">
        <v>1</v>
      </c>
      <c r="I58" s="51">
        <v>522</v>
      </c>
      <c r="J58" s="52">
        <v>1064</v>
      </c>
      <c r="K58" s="53">
        <v>1586</v>
      </c>
      <c r="L58" s="51"/>
      <c r="M58" s="52"/>
      <c r="N58" s="53"/>
      <c r="O58" s="110" t="s">
        <v>178</v>
      </c>
      <c r="P58" s="110">
        <v>1</v>
      </c>
      <c r="Q58" s="110">
        <v>1</v>
      </c>
      <c r="R58" s="51">
        <v>522</v>
      </c>
      <c r="S58" s="52">
        <v>1064</v>
      </c>
      <c r="T58" s="53">
        <v>1586</v>
      </c>
      <c r="U58" s="54">
        <v>17.600000000000001</v>
      </c>
      <c r="V58" s="55">
        <v>17.7</v>
      </c>
      <c r="W58" s="56">
        <v>17.600000000000001</v>
      </c>
      <c r="X58" s="111" t="s">
        <v>178</v>
      </c>
      <c r="Y58" s="112">
        <v>69.8</v>
      </c>
      <c r="Z58" s="113">
        <v>75.2</v>
      </c>
    </row>
    <row r="59" spans="1:256" x14ac:dyDescent="0.2">
      <c r="B59" t="s">
        <v>107</v>
      </c>
      <c r="C59" s="51"/>
      <c r="D59" s="52"/>
      <c r="E59" s="53"/>
      <c r="F59" s="110" t="s">
        <v>178</v>
      </c>
      <c r="G59" s="110">
        <v>1</v>
      </c>
      <c r="H59" s="110">
        <v>1</v>
      </c>
      <c r="I59" s="51">
        <v>329</v>
      </c>
      <c r="J59" s="52">
        <v>469</v>
      </c>
      <c r="K59" s="53">
        <v>798</v>
      </c>
      <c r="L59" s="51"/>
      <c r="M59" s="52"/>
      <c r="N59" s="53"/>
      <c r="O59" s="110" t="s">
        <v>178</v>
      </c>
      <c r="P59" s="117">
        <v>1</v>
      </c>
      <c r="Q59" s="118">
        <v>1</v>
      </c>
      <c r="R59" s="51">
        <v>329</v>
      </c>
      <c r="S59" s="52">
        <v>469</v>
      </c>
      <c r="T59" s="53">
        <v>798</v>
      </c>
      <c r="U59" s="54">
        <v>17.399999999999999</v>
      </c>
      <c r="V59" s="55">
        <v>17.8</v>
      </c>
      <c r="W59" s="56">
        <v>17.600000000000001</v>
      </c>
      <c r="X59" s="111" t="s">
        <v>178</v>
      </c>
      <c r="Y59" s="112">
        <v>69.8</v>
      </c>
      <c r="Z59" s="113">
        <v>75.3</v>
      </c>
    </row>
    <row r="60" spans="1:256" x14ac:dyDescent="0.2">
      <c r="B60" t="s">
        <v>163</v>
      </c>
      <c r="C60" s="51"/>
      <c r="D60" s="52"/>
      <c r="E60" s="53"/>
      <c r="F60" s="110">
        <v>30</v>
      </c>
      <c r="G60" s="110">
        <v>22</v>
      </c>
      <c r="H60" s="110">
        <v>24</v>
      </c>
      <c r="I60" s="51">
        <v>1486</v>
      </c>
      <c r="J60" s="52">
        <v>5083</v>
      </c>
      <c r="K60" s="53">
        <v>6569</v>
      </c>
      <c r="L60" s="51"/>
      <c r="M60" s="52"/>
      <c r="N60" s="53"/>
      <c r="O60" s="110">
        <v>32</v>
      </c>
      <c r="P60" s="110">
        <v>23</v>
      </c>
      <c r="Q60" s="110">
        <v>25</v>
      </c>
      <c r="R60" s="51">
        <v>1486</v>
      </c>
      <c r="S60" s="52">
        <v>5083</v>
      </c>
      <c r="T60" s="53">
        <v>6569</v>
      </c>
      <c r="U60" s="54">
        <v>28.1</v>
      </c>
      <c r="V60" s="55">
        <v>26.9</v>
      </c>
      <c r="W60" s="56">
        <v>27.2</v>
      </c>
      <c r="X60" s="111">
        <v>49.5</v>
      </c>
      <c r="Y60" s="112">
        <v>47.3</v>
      </c>
      <c r="Z60" s="113">
        <v>50.8</v>
      </c>
    </row>
    <row r="61" spans="1:256" x14ac:dyDescent="0.2">
      <c r="B61" t="s">
        <v>135</v>
      </c>
      <c r="C61" s="51"/>
      <c r="D61" s="52"/>
      <c r="E61" s="53"/>
      <c r="F61" s="110">
        <v>32</v>
      </c>
      <c r="G61" s="110">
        <v>24</v>
      </c>
      <c r="H61" s="110">
        <v>26</v>
      </c>
      <c r="I61" s="51">
        <v>9129</v>
      </c>
      <c r="J61" s="52">
        <v>21801</v>
      </c>
      <c r="K61" s="53">
        <v>30930</v>
      </c>
      <c r="L61" s="51"/>
      <c r="M61" s="52"/>
      <c r="N61" s="53"/>
      <c r="O61" s="110">
        <v>33</v>
      </c>
      <c r="P61" s="110">
        <v>26</v>
      </c>
      <c r="Q61" s="110">
        <v>28</v>
      </c>
      <c r="R61" s="51">
        <v>9129</v>
      </c>
      <c r="S61" s="52">
        <v>21801</v>
      </c>
      <c r="T61" s="53">
        <v>30930</v>
      </c>
      <c r="U61" s="54">
        <v>27.5</v>
      </c>
      <c r="V61" s="55">
        <v>26.1</v>
      </c>
      <c r="W61" s="56">
        <v>26.5</v>
      </c>
      <c r="X61" s="111">
        <v>48.4</v>
      </c>
      <c r="Y61" s="112">
        <v>44.8</v>
      </c>
      <c r="Z61" s="113">
        <v>48.1</v>
      </c>
    </row>
    <row r="62" spans="1:256" x14ac:dyDescent="0.2">
      <c r="B62" t="s">
        <v>110</v>
      </c>
      <c r="C62" s="51"/>
      <c r="D62" s="52"/>
      <c r="E62" s="53"/>
      <c r="F62" s="110">
        <v>40</v>
      </c>
      <c r="G62" s="110">
        <v>26</v>
      </c>
      <c r="H62" s="110">
        <v>32</v>
      </c>
      <c r="I62" s="51">
        <v>514</v>
      </c>
      <c r="J62" s="52">
        <v>591</v>
      </c>
      <c r="K62" s="53">
        <v>1105</v>
      </c>
      <c r="L62" s="51"/>
      <c r="M62" s="52"/>
      <c r="N62" s="53"/>
      <c r="O62" s="110">
        <v>41</v>
      </c>
      <c r="P62" s="110">
        <v>27</v>
      </c>
      <c r="Q62" s="110">
        <v>34</v>
      </c>
      <c r="R62" s="51">
        <v>514</v>
      </c>
      <c r="S62" s="52">
        <v>591</v>
      </c>
      <c r="T62" s="53">
        <v>1105</v>
      </c>
      <c r="U62" s="54">
        <v>29.5</v>
      </c>
      <c r="V62" s="55">
        <v>26.9</v>
      </c>
      <c r="W62" s="56">
        <v>28.1</v>
      </c>
      <c r="X62" s="111">
        <v>39.700000000000003</v>
      </c>
      <c r="Y62" s="112">
        <v>43.2</v>
      </c>
      <c r="Z62" s="113">
        <v>42</v>
      </c>
    </row>
    <row r="63" spans="1:256" x14ac:dyDescent="0.2">
      <c r="B63" t="s">
        <v>111</v>
      </c>
      <c r="C63" s="51"/>
      <c r="D63" s="52"/>
      <c r="E63" s="53"/>
      <c r="F63" s="110">
        <v>51</v>
      </c>
      <c r="G63" s="110">
        <v>40</v>
      </c>
      <c r="H63" s="110">
        <v>45</v>
      </c>
      <c r="I63" s="51">
        <v>289</v>
      </c>
      <c r="J63" s="52">
        <v>321</v>
      </c>
      <c r="K63" s="53">
        <v>610</v>
      </c>
      <c r="L63" s="51"/>
      <c r="M63" s="52"/>
      <c r="N63" s="53"/>
      <c r="O63" s="110">
        <v>52</v>
      </c>
      <c r="P63" s="110">
        <v>41</v>
      </c>
      <c r="Q63" s="110">
        <v>47</v>
      </c>
      <c r="R63" s="51">
        <v>289</v>
      </c>
      <c r="S63" s="52">
        <v>321</v>
      </c>
      <c r="T63" s="53">
        <v>610</v>
      </c>
      <c r="U63" s="54">
        <v>30.9</v>
      </c>
      <c r="V63" s="55">
        <v>29.6</v>
      </c>
      <c r="W63" s="56">
        <v>30.2</v>
      </c>
      <c r="X63" s="111">
        <v>28.9</v>
      </c>
      <c r="Y63" s="112">
        <v>29.2</v>
      </c>
      <c r="Z63" s="113">
        <v>29.4</v>
      </c>
    </row>
    <row r="64" spans="1:256" x14ac:dyDescent="0.2">
      <c r="B64" t="s">
        <v>134</v>
      </c>
      <c r="F64" t="s">
        <v>19</v>
      </c>
      <c r="G64" t="s">
        <v>19</v>
      </c>
      <c r="H64" t="s">
        <v>19</v>
      </c>
      <c r="I64" t="s">
        <v>19</v>
      </c>
      <c r="J64" t="s">
        <v>19</v>
      </c>
      <c r="K64" t="s">
        <v>19</v>
      </c>
      <c r="L64" t="s">
        <v>19</v>
      </c>
      <c r="M64" t="s">
        <v>19</v>
      </c>
      <c r="N64" t="s">
        <v>19</v>
      </c>
      <c r="O64" t="s">
        <v>19</v>
      </c>
      <c r="P64" t="s">
        <v>19</v>
      </c>
      <c r="Q64" t="s">
        <v>19</v>
      </c>
      <c r="R64" t="s">
        <v>19</v>
      </c>
      <c r="S64" t="s">
        <v>19</v>
      </c>
      <c r="T64" t="s">
        <v>19</v>
      </c>
      <c r="U64" t="s">
        <v>19</v>
      </c>
      <c r="V64" t="s">
        <v>19</v>
      </c>
      <c r="W64" t="s">
        <v>19</v>
      </c>
      <c r="X64" t="s">
        <v>19</v>
      </c>
      <c r="Y64" t="s">
        <v>19</v>
      </c>
      <c r="Z64" t="s">
        <v>19</v>
      </c>
      <c r="CO64" t="s">
        <v>134</v>
      </c>
      <c r="CP64" t="s">
        <v>134</v>
      </c>
      <c r="CQ64" t="s">
        <v>134</v>
      </c>
      <c r="CR64" t="s">
        <v>134</v>
      </c>
      <c r="CS64" t="s">
        <v>134</v>
      </c>
      <c r="CT64" t="s">
        <v>134</v>
      </c>
      <c r="CU64" t="s">
        <v>134</v>
      </c>
      <c r="CV64" t="s">
        <v>134</v>
      </c>
      <c r="CW64" t="s">
        <v>134</v>
      </c>
      <c r="CX64" t="s">
        <v>134</v>
      </c>
      <c r="CY64" t="s">
        <v>134</v>
      </c>
      <c r="CZ64" t="s">
        <v>134</v>
      </c>
      <c r="DA64" t="s">
        <v>134</v>
      </c>
      <c r="DB64" t="s">
        <v>134</v>
      </c>
      <c r="DC64" t="s">
        <v>134</v>
      </c>
      <c r="DD64" t="s">
        <v>134</v>
      </c>
      <c r="DE64" t="s">
        <v>134</v>
      </c>
      <c r="DF64" t="s">
        <v>134</v>
      </c>
      <c r="DG64" t="s">
        <v>134</v>
      </c>
      <c r="DH64" t="s">
        <v>134</v>
      </c>
      <c r="DI64" t="s">
        <v>134</v>
      </c>
      <c r="DJ64" t="s">
        <v>134</v>
      </c>
      <c r="DK64" t="s">
        <v>134</v>
      </c>
      <c r="DL64" t="s">
        <v>134</v>
      </c>
      <c r="DM64" t="s">
        <v>134</v>
      </c>
      <c r="DN64" t="s">
        <v>134</v>
      </c>
      <c r="DO64" t="s">
        <v>134</v>
      </c>
      <c r="DP64" t="s">
        <v>134</v>
      </c>
      <c r="DQ64" t="s">
        <v>134</v>
      </c>
      <c r="DR64" t="s">
        <v>134</v>
      </c>
      <c r="DS64" t="s">
        <v>134</v>
      </c>
      <c r="DT64" t="s">
        <v>134</v>
      </c>
      <c r="DU64" t="s">
        <v>134</v>
      </c>
      <c r="DV64" t="s">
        <v>134</v>
      </c>
      <c r="DW64" t="s">
        <v>134</v>
      </c>
      <c r="DX64" t="s">
        <v>134</v>
      </c>
      <c r="DY64" t="s">
        <v>134</v>
      </c>
      <c r="DZ64" t="s">
        <v>134</v>
      </c>
      <c r="EA64" t="s">
        <v>134</v>
      </c>
      <c r="EB64" t="s">
        <v>134</v>
      </c>
      <c r="EC64" t="s">
        <v>134</v>
      </c>
      <c r="ED64" t="s">
        <v>134</v>
      </c>
      <c r="EE64" t="s">
        <v>134</v>
      </c>
      <c r="EF64" t="s">
        <v>134</v>
      </c>
      <c r="EG64" t="s">
        <v>134</v>
      </c>
      <c r="EH64" t="s">
        <v>134</v>
      </c>
      <c r="EI64" t="s">
        <v>134</v>
      </c>
      <c r="EJ64" t="s">
        <v>134</v>
      </c>
      <c r="EK64" t="s">
        <v>134</v>
      </c>
      <c r="EL64" t="s">
        <v>134</v>
      </c>
      <c r="EM64" t="s">
        <v>134</v>
      </c>
      <c r="EN64" t="s">
        <v>134</v>
      </c>
      <c r="EO64" t="s">
        <v>134</v>
      </c>
      <c r="EP64" t="s">
        <v>134</v>
      </c>
      <c r="EQ64" t="s">
        <v>134</v>
      </c>
      <c r="ER64" t="s">
        <v>134</v>
      </c>
      <c r="ES64" t="s">
        <v>134</v>
      </c>
      <c r="ET64" t="s">
        <v>134</v>
      </c>
      <c r="EU64" t="s">
        <v>134</v>
      </c>
      <c r="EV64" t="s">
        <v>134</v>
      </c>
      <c r="EW64" t="s">
        <v>134</v>
      </c>
      <c r="EX64" t="s">
        <v>134</v>
      </c>
      <c r="EY64" t="s">
        <v>134</v>
      </c>
      <c r="EZ64" t="s">
        <v>134</v>
      </c>
      <c r="FA64" t="s">
        <v>134</v>
      </c>
      <c r="FB64" t="s">
        <v>134</v>
      </c>
      <c r="FC64" t="s">
        <v>134</v>
      </c>
      <c r="FD64" t="s">
        <v>134</v>
      </c>
      <c r="FE64" t="s">
        <v>134</v>
      </c>
      <c r="FF64" t="s">
        <v>134</v>
      </c>
      <c r="FG64" t="s">
        <v>134</v>
      </c>
      <c r="FH64" t="s">
        <v>134</v>
      </c>
      <c r="FI64" t="s">
        <v>134</v>
      </c>
      <c r="FJ64" t="s">
        <v>134</v>
      </c>
      <c r="FK64" t="s">
        <v>134</v>
      </c>
      <c r="FL64" t="s">
        <v>134</v>
      </c>
      <c r="FM64" t="s">
        <v>134</v>
      </c>
      <c r="FN64" t="s">
        <v>134</v>
      </c>
      <c r="FO64" t="s">
        <v>134</v>
      </c>
      <c r="FP64" t="s">
        <v>134</v>
      </c>
      <c r="FQ64" t="s">
        <v>134</v>
      </c>
      <c r="FR64" t="s">
        <v>134</v>
      </c>
      <c r="FS64" t="s">
        <v>134</v>
      </c>
      <c r="FT64" t="s">
        <v>134</v>
      </c>
      <c r="FU64" t="s">
        <v>134</v>
      </c>
      <c r="FV64" t="s">
        <v>134</v>
      </c>
      <c r="FW64" t="s">
        <v>134</v>
      </c>
      <c r="FX64" t="s">
        <v>134</v>
      </c>
      <c r="FY64" t="s">
        <v>134</v>
      </c>
      <c r="FZ64" t="s">
        <v>134</v>
      </c>
      <c r="GA64" t="s">
        <v>134</v>
      </c>
      <c r="GB64" t="s">
        <v>134</v>
      </c>
      <c r="GC64" t="s">
        <v>134</v>
      </c>
      <c r="GD64" t="s">
        <v>134</v>
      </c>
      <c r="GE64" t="s">
        <v>134</v>
      </c>
      <c r="GF64" t="s">
        <v>134</v>
      </c>
      <c r="GG64" t="s">
        <v>134</v>
      </c>
      <c r="GH64" t="s">
        <v>134</v>
      </c>
      <c r="GI64" t="s">
        <v>134</v>
      </c>
      <c r="GJ64" t="s">
        <v>134</v>
      </c>
      <c r="GK64" t="s">
        <v>134</v>
      </c>
      <c r="GL64" t="s">
        <v>134</v>
      </c>
      <c r="GM64" t="s">
        <v>134</v>
      </c>
      <c r="GN64" t="s">
        <v>134</v>
      </c>
      <c r="GO64" t="s">
        <v>134</v>
      </c>
      <c r="GP64" t="s">
        <v>134</v>
      </c>
      <c r="GQ64" t="s">
        <v>134</v>
      </c>
      <c r="GR64" t="s">
        <v>134</v>
      </c>
      <c r="GS64" t="s">
        <v>134</v>
      </c>
      <c r="GT64" t="s">
        <v>134</v>
      </c>
      <c r="GU64" t="s">
        <v>134</v>
      </c>
      <c r="GV64" t="s">
        <v>134</v>
      </c>
      <c r="GW64" t="s">
        <v>134</v>
      </c>
      <c r="GX64" t="s">
        <v>134</v>
      </c>
      <c r="GY64" t="s">
        <v>134</v>
      </c>
      <c r="GZ64" t="s">
        <v>134</v>
      </c>
      <c r="HA64" t="s">
        <v>134</v>
      </c>
      <c r="HB64" t="s">
        <v>134</v>
      </c>
      <c r="HC64" t="s">
        <v>134</v>
      </c>
      <c r="HD64" t="s">
        <v>134</v>
      </c>
      <c r="HE64" t="s">
        <v>134</v>
      </c>
      <c r="HF64" t="s">
        <v>134</v>
      </c>
      <c r="HG64" t="s">
        <v>134</v>
      </c>
      <c r="HH64" t="s">
        <v>134</v>
      </c>
      <c r="HI64" t="s">
        <v>134</v>
      </c>
      <c r="HJ64" t="s">
        <v>134</v>
      </c>
      <c r="HK64" t="s">
        <v>134</v>
      </c>
      <c r="HL64" t="s">
        <v>134</v>
      </c>
      <c r="HM64" t="s">
        <v>134</v>
      </c>
      <c r="HN64" t="s">
        <v>134</v>
      </c>
      <c r="HO64" t="s">
        <v>134</v>
      </c>
      <c r="HP64" t="s">
        <v>134</v>
      </c>
      <c r="HQ64" t="s">
        <v>134</v>
      </c>
      <c r="HR64" t="s">
        <v>134</v>
      </c>
      <c r="HS64" t="s">
        <v>134</v>
      </c>
      <c r="HT64" t="s">
        <v>134</v>
      </c>
      <c r="HU64" t="s">
        <v>134</v>
      </c>
      <c r="HV64" t="s">
        <v>134</v>
      </c>
      <c r="HW64" t="s">
        <v>134</v>
      </c>
      <c r="HX64" t="s">
        <v>134</v>
      </c>
      <c r="HY64" t="s">
        <v>134</v>
      </c>
      <c r="HZ64" t="s">
        <v>134</v>
      </c>
      <c r="IA64" t="s">
        <v>134</v>
      </c>
      <c r="IB64" t="s">
        <v>134</v>
      </c>
      <c r="IC64" t="s">
        <v>134</v>
      </c>
      <c r="ID64" t="s">
        <v>134</v>
      </c>
      <c r="IE64" t="s">
        <v>134</v>
      </c>
      <c r="IF64" t="s">
        <v>134</v>
      </c>
      <c r="IG64" t="s">
        <v>134</v>
      </c>
      <c r="IH64" t="s">
        <v>134</v>
      </c>
      <c r="II64" t="s">
        <v>134</v>
      </c>
      <c r="IJ64" t="s">
        <v>134</v>
      </c>
      <c r="IK64" t="s">
        <v>134</v>
      </c>
      <c r="IL64" t="s">
        <v>134</v>
      </c>
      <c r="IM64" t="s">
        <v>134</v>
      </c>
      <c r="IN64" t="s">
        <v>134</v>
      </c>
      <c r="IO64" t="s">
        <v>134</v>
      </c>
      <c r="IP64" t="s">
        <v>134</v>
      </c>
      <c r="IQ64" t="s">
        <v>134</v>
      </c>
      <c r="IR64" t="s">
        <v>134</v>
      </c>
      <c r="IS64" t="s">
        <v>134</v>
      </c>
      <c r="IT64" t="s">
        <v>134</v>
      </c>
      <c r="IU64" t="s">
        <v>134</v>
      </c>
      <c r="IV64" t="s">
        <v>134</v>
      </c>
    </row>
    <row r="66" spans="1:26" x14ac:dyDescent="0.2">
      <c r="B66" t="s">
        <v>112</v>
      </c>
      <c r="C66" s="51"/>
      <c r="D66" s="52"/>
      <c r="E66" s="53"/>
      <c r="F66" s="110">
        <v>37</v>
      </c>
      <c r="G66" s="110">
        <v>24</v>
      </c>
      <c r="H66" s="110">
        <v>29</v>
      </c>
      <c r="I66" s="51">
        <v>82</v>
      </c>
      <c r="J66" s="52">
        <v>139</v>
      </c>
      <c r="K66" s="53">
        <v>221</v>
      </c>
      <c r="L66" s="51"/>
      <c r="M66" s="52"/>
      <c r="N66" s="53"/>
      <c r="O66" s="110">
        <v>38</v>
      </c>
      <c r="P66" s="110">
        <v>25</v>
      </c>
      <c r="Q66" s="110">
        <v>30</v>
      </c>
      <c r="R66" s="51">
        <v>82</v>
      </c>
      <c r="S66" s="52">
        <v>139</v>
      </c>
      <c r="T66" s="53">
        <v>221</v>
      </c>
      <c r="U66" s="54">
        <v>26.8</v>
      </c>
      <c r="V66" s="55">
        <v>25.5</v>
      </c>
      <c r="W66" s="56">
        <v>26</v>
      </c>
      <c r="X66" s="111">
        <v>43.3</v>
      </c>
      <c r="Y66" s="112">
        <v>45.4</v>
      </c>
      <c r="Z66" s="113">
        <v>46.1</v>
      </c>
    </row>
    <row r="67" spans="1:26" x14ac:dyDescent="0.2">
      <c r="B67" t="s">
        <v>113</v>
      </c>
      <c r="C67" s="51"/>
      <c r="D67" s="52"/>
      <c r="E67" s="53"/>
      <c r="F67" s="110">
        <v>31</v>
      </c>
      <c r="G67" s="110">
        <v>24</v>
      </c>
      <c r="H67" s="110">
        <v>27</v>
      </c>
      <c r="I67" s="51">
        <v>993</v>
      </c>
      <c r="J67" s="52">
        <v>1302</v>
      </c>
      <c r="K67" s="53">
        <v>2295</v>
      </c>
      <c r="L67" s="51"/>
      <c r="M67" s="52"/>
      <c r="N67" s="53"/>
      <c r="O67" s="110">
        <v>31</v>
      </c>
      <c r="P67" s="110">
        <v>26</v>
      </c>
      <c r="Q67" s="110">
        <v>28</v>
      </c>
      <c r="R67" s="51">
        <v>993</v>
      </c>
      <c r="S67" s="52">
        <v>1302</v>
      </c>
      <c r="T67" s="53">
        <v>2295</v>
      </c>
      <c r="U67" s="54">
        <v>27.2</v>
      </c>
      <c r="V67" s="55">
        <v>26.6</v>
      </c>
      <c r="W67" s="56">
        <v>26.9</v>
      </c>
      <c r="X67" s="111">
        <v>49.9</v>
      </c>
      <c r="Y67" s="112">
        <v>44.8</v>
      </c>
      <c r="Z67" s="113">
        <v>47.8</v>
      </c>
    </row>
    <row r="68" spans="1:26" x14ac:dyDescent="0.2">
      <c r="B68" t="s">
        <v>114</v>
      </c>
      <c r="C68" s="51"/>
      <c r="D68" s="52"/>
      <c r="E68" s="53"/>
      <c r="F68" s="110">
        <v>11</v>
      </c>
      <c r="G68" s="110">
        <v>8</v>
      </c>
      <c r="H68" s="110">
        <v>8</v>
      </c>
      <c r="I68" s="51">
        <v>1127</v>
      </c>
      <c r="J68" s="52">
        <v>5021</v>
      </c>
      <c r="K68" s="53">
        <v>6148</v>
      </c>
      <c r="L68" s="51"/>
      <c r="M68" s="52"/>
      <c r="N68" s="53"/>
      <c r="O68" s="110">
        <v>11</v>
      </c>
      <c r="P68" s="110">
        <v>9</v>
      </c>
      <c r="Q68" s="110">
        <v>9</v>
      </c>
      <c r="R68" s="51">
        <v>1127</v>
      </c>
      <c r="S68" s="52">
        <v>5021</v>
      </c>
      <c r="T68" s="53">
        <v>6148</v>
      </c>
      <c r="U68" s="54">
        <v>21.6</v>
      </c>
      <c r="V68" s="55">
        <v>21.2</v>
      </c>
      <c r="W68" s="56">
        <v>21.3</v>
      </c>
      <c r="X68" s="111">
        <v>69.7</v>
      </c>
      <c r="Y68" s="112">
        <v>61.7</v>
      </c>
      <c r="Z68" s="113">
        <v>66.599999999999994</v>
      </c>
    </row>
    <row r="69" spans="1:26" x14ac:dyDescent="0.2">
      <c r="B69" t="s">
        <v>115</v>
      </c>
      <c r="C69" s="51"/>
      <c r="D69" s="52"/>
      <c r="E69" s="53"/>
      <c r="F69" s="110">
        <v>32</v>
      </c>
      <c r="G69" s="110">
        <v>26</v>
      </c>
      <c r="H69" s="110">
        <v>28</v>
      </c>
      <c r="I69" s="51">
        <v>741</v>
      </c>
      <c r="J69" s="52">
        <v>1358</v>
      </c>
      <c r="K69" s="53">
        <v>2099</v>
      </c>
      <c r="L69" s="51"/>
      <c r="M69" s="52"/>
      <c r="N69" s="53"/>
      <c r="O69" s="110">
        <v>33</v>
      </c>
      <c r="P69" s="110">
        <v>27</v>
      </c>
      <c r="Q69" s="110">
        <v>29</v>
      </c>
      <c r="R69" s="51">
        <v>741</v>
      </c>
      <c r="S69" s="52">
        <v>1358</v>
      </c>
      <c r="T69" s="53">
        <v>2099</v>
      </c>
      <c r="U69" s="54">
        <v>27.2</v>
      </c>
      <c r="V69" s="55">
        <v>26.5</v>
      </c>
      <c r="W69" s="56">
        <v>26.7</v>
      </c>
      <c r="X69" s="111">
        <v>47.8</v>
      </c>
      <c r="Y69" s="112">
        <v>43.4</v>
      </c>
      <c r="Z69" s="113">
        <v>46.5</v>
      </c>
    </row>
    <row r="70" spans="1:26" x14ac:dyDescent="0.2">
      <c r="B70" t="s">
        <v>164</v>
      </c>
      <c r="C70" s="51"/>
      <c r="D70" s="52"/>
      <c r="E70" s="53"/>
      <c r="F70" s="110">
        <v>24</v>
      </c>
      <c r="G70" s="110">
        <v>18</v>
      </c>
      <c r="H70" s="110">
        <v>20</v>
      </c>
      <c r="I70" s="51">
        <v>463</v>
      </c>
      <c r="J70" s="52">
        <v>1223</v>
      </c>
      <c r="K70" s="53">
        <v>1686</v>
      </c>
      <c r="L70" s="51"/>
      <c r="M70" s="52"/>
      <c r="N70" s="53"/>
      <c r="O70" s="110">
        <v>26</v>
      </c>
      <c r="P70" s="110">
        <v>19</v>
      </c>
      <c r="Q70" s="110">
        <v>21</v>
      </c>
      <c r="R70" s="51">
        <v>463</v>
      </c>
      <c r="S70" s="52">
        <v>1223</v>
      </c>
      <c r="T70" s="53">
        <v>1686</v>
      </c>
      <c r="U70" s="54">
        <v>27.1</v>
      </c>
      <c r="V70" s="55">
        <v>25.5</v>
      </c>
      <c r="W70" s="56">
        <v>26</v>
      </c>
      <c r="X70" s="111">
        <v>55.2</v>
      </c>
      <c r="Y70" s="112">
        <v>51.3</v>
      </c>
      <c r="Z70" s="113">
        <v>54.8</v>
      </c>
    </row>
    <row r="71" spans="1:26" x14ac:dyDescent="0.2">
      <c r="B71" t="s">
        <v>116</v>
      </c>
      <c r="C71" s="51"/>
      <c r="D71" s="52"/>
      <c r="E71" s="53"/>
      <c r="F71" s="110">
        <v>79</v>
      </c>
      <c r="G71" s="110">
        <v>68</v>
      </c>
      <c r="H71" s="110">
        <v>74</v>
      </c>
      <c r="I71" s="51">
        <v>309181</v>
      </c>
      <c r="J71" s="52">
        <v>300548</v>
      </c>
      <c r="K71" s="53">
        <v>609729</v>
      </c>
      <c r="L71" s="51"/>
      <c r="M71" s="52"/>
      <c r="N71" s="53"/>
      <c r="O71" s="110">
        <v>81</v>
      </c>
      <c r="P71" s="110">
        <v>70</v>
      </c>
      <c r="Q71" s="110">
        <v>75</v>
      </c>
      <c r="R71" s="51">
        <v>309181</v>
      </c>
      <c r="S71" s="52">
        <v>300548</v>
      </c>
      <c r="T71" s="53">
        <v>609729</v>
      </c>
      <c r="U71" s="54">
        <v>36.200000000000003</v>
      </c>
      <c r="V71" s="55">
        <v>34.4</v>
      </c>
      <c r="W71" s="56">
        <v>35.299999999999997</v>
      </c>
      <c r="X71" s="111">
        <v>0.5</v>
      </c>
      <c r="Y71" s="112">
        <v>0.6</v>
      </c>
      <c r="Z71" s="113">
        <v>0.6</v>
      </c>
    </row>
    <row r="72" spans="1:26" x14ac:dyDescent="0.2">
      <c r="B72" t="s">
        <v>117</v>
      </c>
      <c r="C72" s="51"/>
      <c r="D72" s="52"/>
      <c r="E72" s="53"/>
      <c r="F72" s="110" t="s">
        <v>19</v>
      </c>
      <c r="G72" s="117" t="s">
        <v>19</v>
      </c>
      <c r="H72" s="110" t="s">
        <v>19</v>
      </c>
      <c r="I72" s="51">
        <v>0</v>
      </c>
      <c r="J72" s="52">
        <v>0</v>
      </c>
      <c r="K72" s="53">
        <v>0</v>
      </c>
      <c r="L72" s="51"/>
      <c r="M72" s="52"/>
      <c r="N72" s="53"/>
      <c r="O72" s="110" t="s">
        <v>19</v>
      </c>
      <c r="P72" s="110" t="s">
        <v>19</v>
      </c>
      <c r="Q72" s="110" t="s">
        <v>19</v>
      </c>
      <c r="R72" s="51">
        <v>0</v>
      </c>
      <c r="S72" s="52">
        <v>0</v>
      </c>
      <c r="T72" s="53">
        <v>0</v>
      </c>
      <c r="U72" s="54">
        <v>0</v>
      </c>
      <c r="V72" s="55">
        <v>0</v>
      </c>
      <c r="W72" s="56">
        <v>0</v>
      </c>
      <c r="X72" s="111" t="s">
        <v>19</v>
      </c>
      <c r="Y72" s="112" t="s">
        <v>19</v>
      </c>
      <c r="Z72" s="113" t="s">
        <v>19</v>
      </c>
    </row>
    <row r="73" spans="1:26" x14ac:dyDescent="0.2">
      <c r="B73" t="s">
        <v>40</v>
      </c>
      <c r="C73" s="51"/>
      <c r="D73" s="52"/>
      <c r="E73" s="53"/>
      <c r="F73" s="110">
        <v>77</v>
      </c>
      <c r="G73" s="110">
        <v>62</v>
      </c>
      <c r="H73" s="110">
        <v>69</v>
      </c>
      <c r="I73" s="51">
        <v>326827</v>
      </c>
      <c r="J73" s="52">
        <v>343037</v>
      </c>
      <c r="K73" s="53">
        <v>669864</v>
      </c>
      <c r="L73" s="51"/>
      <c r="M73" s="52"/>
      <c r="N73" s="53"/>
      <c r="O73" s="110">
        <v>78</v>
      </c>
      <c r="P73" s="110">
        <v>64</v>
      </c>
      <c r="Q73" s="110">
        <v>71</v>
      </c>
      <c r="R73" s="51">
        <v>326827</v>
      </c>
      <c r="S73" s="52">
        <v>343037</v>
      </c>
      <c r="T73" s="53">
        <v>669864</v>
      </c>
      <c r="U73" s="54">
        <v>35.700000000000003</v>
      </c>
      <c r="V73" s="55">
        <v>33.299999999999997</v>
      </c>
      <c r="W73" s="56">
        <v>34.5</v>
      </c>
      <c r="X73" s="111">
        <v>3.4</v>
      </c>
      <c r="Y73" s="112">
        <v>6.6</v>
      </c>
      <c r="Z73" s="113">
        <v>5.2</v>
      </c>
    </row>
    <row r="74" spans="1:26" x14ac:dyDescent="0.2">
      <c r="A74" t="s">
        <v>165</v>
      </c>
      <c r="B74" t="s">
        <v>125</v>
      </c>
      <c r="C74" s="51"/>
      <c r="D74" s="52"/>
      <c r="E74" s="53"/>
      <c r="F74" s="110">
        <v>27</v>
      </c>
      <c r="G74" s="110">
        <v>20</v>
      </c>
      <c r="H74" s="110">
        <v>22</v>
      </c>
      <c r="I74" s="51">
        <v>17646</v>
      </c>
      <c r="J74" s="52">
        <v>42489</v>
      </c>
      <c r="K74" s="53">
        <v>60135</v>
      </c>
      <c r="L74" s="51"/>
      <c r="M74" s="52"/>
      <c r="N74" s="53"/>
      <c r="O74" s="110">
        <v>28</v>
      </c>
      <c r="P74" s="110">
        <v>21</v>
      </c>
      <c r="Q74" s="110">
        <v>23</v>
      </c>
      <c r="R74" s="51">
        <v>17646</v>
      </c>
      <c r="S74" s="52">
        <v>42489</v>
      </c>
      <c r="T74" s="53">
        <v>60135</v>
      </c>
      <c r="U74" s="54">
        <v>26.4</v>
      </c>
      <c r="V74" s="55">
        <v>25.1</v>
      </c>
      <c r="W74" s="56">
        <v>25.5</v>
      </c>
      <c r="X74" s="111">
        <v>52.8</v>
      </c>
      <c r="Y74" s="112">
        <v>49.2</v>
      </c>
      <c r="Z74" s="113">
        <v>52.5</v>
      </c>
    </row>
    <row r="75" spans="1:26" x14ac:dyDescent="0.2">
      <c r="C75" s="44"/>
      <c r="D75" s="44"/>
      <c r="E75" s="44"/>
      <c r="F75" s="44"/>
      <c r="G75" s="44"/>
      <c r="H75" s="44"/>
      <c r="I75" s="44"/>
      <c r="J75" s="44"/>
      <c r="K75" s="44"/>
      <c r="L75" s="44"/>
      <c r="M75" s="44"/>
      <c r="N75" s="44"/>
      <c r="O75" s="44"/>
      <c r="P75" s="44"/>
      <c r="Q75" s="44"/>
      <c r="R75" s="44"/>
      <c r="S75" s="44"/>
      <c r="T75" s="44"/>
      <c r="U75" s="119"/>
      <c r="V75" s="119"/>
      <c r="W75" s="119"/>
      <c r="X75" s="120"/>
      <c r="Y75" s="120"/>
      <c r="Z75" s="120"/>
    </row>
    <row r="77" spans="1:26" x14ac:dyDescent="0.2">
      <c r="C77" s="51"/>
      <c r="D77" s="52"/>
      <c r="E77" s="53"/>
      <c r="F77" s="57"/>
      <c r="G77" s="52"/>
      <c r="H77" s="53"/>
      <c r="I77" s="51"/>
      <c r="J77" s="52"/>
      <c r="K77" s="53"/>
      <c r="L77" s="51"/>
      <c r="M77" s="52"/>
      <c r="N77" s="53"/>
      <c r="O77" s="51"/>
      <c r="P77" s="52"/>
      <c r="Q77" s="53"/>
      <c r="R77" s="51"/>
      <c r="S77" s="52"/>
      <c r="T77" s="53"/>
      <c r="U77" s="54"/>
      <c r="V77" s="55"/>
      <c r="W77" s="56"/>
      <c r="X77" s="111"/>
      <c r="Y77" s="112"/>
      <c r="Z77" s="113"/>
    </row>
    <row r="78" spans="1:26" x14ac:dyDescent="0.2">
      <c r="C78" s="51"/>
      <c r="D78" s="52"/>
      <c r="E78" s="53"/>
      <c r="F78" s="51"/>
      <c r="G78" s="52"/>
      <c r="H78" s="53"/>
      <c r="I78" s="51"/>
      <c r="J78" s="52"/>
      <c r="K78" s="53"/>
      <c r="L78" s="51"/>
      <c r="M78" s="52"/>
      <c r="N78" s="53"/>
      <c r="O78" s="51"/>
      <c r="P78" s="52"/>
      <c r="Q78" s="53"/>
      <c r="R78" s="51"/>
      <c r="S78" s="52"/>
      <c r="T78" s="53"/>
      <c r="U78" s="54"/>
      <c r="V78" s="55"/>
      <c r="W78" s="56"/>
      <c r="X78" s="111"/>
      <c r="Y78" s="112"/>
      <c r="Z78" s="113"/>
    </row>
    <row r="79" spans="1:26" x14ac:dyDescent="0.2">
      <c r="C79" s="51"/>
      <c r="D79" s="52"/>
      <c r="E79" s="53"/>
      <c r="F79" s="51"/>
      <c r="G79" s="52"/>
      <c r="H79" s="53"/>
      <c r="I79" s="51"/>
      <c r="J79" s="52"/>
      <c r="K79" s="53"/>
      <c r="L79" s="51"/>
      <c r="M79" s="52"/>
      <c r="N79" s="53"/>
      <c r="O79" s="51"/>
      <c r="P79" s="52"/>
      <c r="Q79" s="53"/>
      <c r="R79" s="51"/>
      <c r="S79" s="52"/>
      <c r="T79" s="53"/>
      <c r="U79" s="54"/>
      <c r="V79" s="55"/>
      <c r="W79" s="56"/>
      <c r="X79" s="111"/>
      <c r="Y79" s="112"/>
      <c r="Z79" s="113"/>
    </row>
    <row r="80" spans="1:26" x14ac:dyDescent="0.2">
      <c r="C80" s="51"/>
      <c r="D80" s="52"/>
      <c r="E80" s="53"/>
      <c r="F80" s="51"/>
      <c r="G80" s="52"/>
      <c r="H80" s="53"/>
      <c r="I80" s="51"/>
      <c r="J80" s="52"/>
      <c r="K80" s="53"/>
      <c r="L80" s="51"/>
      <c r="M80" s="52"/>
      <c r="N80" s="53"/>
      <c r="O80" s="51"/>
      <c r="P80" s="52"/>
      <c r="Q80" s="53"/>
      <c r="R80" s="51"/>
      <c r="S80" s="52"/>
      <c r="T80" s="53"/>
      <c r="U80" s="54"/>
      <c r="V80" s="55"/>
      <c r="W80" s="56"/>
      <c r="X80" s="111"/>
      <c r="Y80" s="112"/>
      <c r="Z80" s="113"/>
    </row>
    <row r="81" spans="3:26" x14ac:dyDescent="0.2">
      <c r="C81" s="51"/>
      <c r="D81" s="52"/>
      <c r="E81" s="53"/>
      <c r="F81" s="51"/>
      <c r="G81" s="52"/>
      <c r="H81" s="53"/>
      <c r="I81" s="51"/>
      <c r="J81" s="52"/>
      <c r="K81" s="53"/>
      <c r="L81" s="51"/>
      <c r="M81" s="52"/>
      <c r="N81" s="53"/>
      <c r="O81" s="51"/>
      <c r="P81" s="52"/>
      <c r="Q81" s="53"/>
      <c r="R81" s="51"/>
      <c r="S81" s="52"/>
      <c r="T81" s="53"/>
      <c r="U81" s="54"/>
      <c r="V81" s="55"/>
      <c r="W81" s="56"/>
      <c r="X81" s="111"/>
      <c r="Y81" s="112"/>
      <c r="Z81" s="113"/>
    </row>
    <row r="82" spans="3:26" x14ac:dyDescent="0.2">
      <c r="C82" s="51"/>
      <c r="D82" s="52"/>
      <c r="E82" s="53"/>
      <c r="F82" s="51"/>
      <c r="G82" s="52"/>
      <c r="H82" s="53"/>
      <c r="I82" s="51"/>
      <c r="J82" s="52"/>
      <c r="K82" s="53"/>
      <c r="L82" s="51"/>
      <c r="M82" s="52"/>
      <c r="N82" s="53"/>
      <c r="O82" s="51"/>
      <c r="P82" s="52"/>
      <c r="Q82" s="53"/>
      <c r="R82" s="51"/>
      <c r="S82" s="52"/>
      <c r="T82" s="53"/>
      <c r="U82" s="54"/>
      <c r="V82" s="55"/>
      <c r="W82" s="56"/>
      <c r="X82" s="111"/>
      <c r="Y82" s="112"/>
      <c r="Z82" s="113"/>
    </row>
    <row r="83" spans="3:26" x14ac:dyDescent="0.2">
      <c r="C83" s="51"/>
      <c r="D83" s="52"/>
      <c r="E83" s="53"/>
      <c r="F83" s="51"/>
      <c r="G83" s="52"/>
      <c r="H83" s="53"/>
      <c r="I83" s="51"/>
      <c r="J83" s="52"/>
      <c r="K83" s="53"/>
      <c r="L83" s="51"/>
      <c r="M83" s="52"/>
      <c r="N83" s="53"/>
      <c r="O83" s="51"/>
      <c r="P83" s="52"/>
      <c r="Q83" s="53"/>
      <c r="R83" s="51"/>
      <c r="S83" s="52"/>
      <c r="T83" s="53"/>
      <c r="U83" s="54"/>
      <c r="V83" s="55"/>
      <c r="W83" s="56"/>
      <c r="X83" s="111"/>
      <c r="Y83" s="112"/>
      <c r="Z83" s="113"/>
    </row>
    <row r="84" spans="3:26" x14ac:dyDescent="0.2">
      <c r="C84" s="51"/>
      <c r="D84" s="52"/>
      <c r="E84" s="53"/>
      <c r="F84" s="51"/>
      <c r="G84" s="52"/>
      <c r="H84" s="53"/>
      <c r="I84" s="51"/>
      <c r="J84" s="52"/>
      <c r="K84" s="53"/>
      <c r="L84" s="51"/>
      <c r="M84" s="52"/>
      <c r="N84" s="53"/>
      <c r="O84" s="51"/>
      <c r="P84" s="52"/>
      <c r="Q84" s="53"/>
      <c r="R84" s="51"/>
      <c r="S84" s="52"/>
      <c r="T84" s="53"/>
      <c r="U84" s="54"/>
      <c r="V84" s="55"/>
      <c r="W84" s="56"/>
      <c r="X84" s="111"/>
      <c r="Y84" s="112"/>
      <c r="Z84" s="113"/>
    </row>
    <row r="85" spans="3:26" x14ac:dyDescent="0.2">
      <c r="C85" s="51"/>
      <c r="D85" s="52"/>
      <c r="E85" s="53"/>
      <c r="F85" s="51"/>
      <c r="G85" s="52"/>
      <c r="H85" s="53"/>
      <c r="I85" s="51"/>
      <c r="J85" s="52"/>
      <c r="K85" s="53"/>
      <c r="L85" s="51"/>
      <c r="M85" s="52"/>
      <c r="N85" s="53"/>
      <c r="O85" s="51"/>
      <c r="P85" s="52"/>
      <c r="Q85" s="53"/>
      <c r="R85" s="51"/>
      <c r="S85" s="52"/>
      <c r="T85" s="53"/>
      <c r="U85" s="54"/>
      <c r="V85" s="55"/>
      <c r="W85" s="56"/>
      <c r="X85" s="111"/>
      <c r="Y85" s="112"/>
      <c r="Z85" s="113"/>
    </row>
    <row r="86" spans="3:26" x14ac:dyDescent="0.2">
      <c r="C86" s="51"/>
      <c r="D86" s="52"/>
      <c r="E86" s="53"/>
      <c r="F86" s="51"/>
      <c r="G86" s="52"/>
      <c r="H86" s="53"/>
      <c r="I86" s="51"/>
      <c r="J86" s="52"/>
      <c r="K86" s="53"/>
      <c r="L86" s="51"/>
      <c r="M86" s="52"/>
      <c r="N86" s="53"/>
      <c r="O86" s="51"/>
      <c r="P86" s="52"/>
      <c r="Q86" s="53"/>
      <c r="R86" s="51"/>
      <c r="S86" s="52"/>
      <c r="T86" s="53"/>
      <c r="U86" s="54"/>
      <c r="V86" s="55"/>
      <c r="W86" s="56"/>
      <c r="X86" s="111"/>
      <c r="Y86" s="112"/>
      <c r="Z86" s="113"/>
    </row>
    <row r="87" spans="3:26" x14ac:dyDescent="0.2">
      <c r="C87" s="51"/>
      <c r="D87" s="52"/>
      <c r="E87" s="53"/>
      <c r="F87" s="51"/>
      <c r="G87" s="52"/>
      <c r="H87" s="53"/>
      <c r="I87" s="51"/>
      <c r="J87" s="52"/>
      <c r="K87" s="53"/>
      <c r="L87" s="51"/>
      <c r="M87" s="52"/>
      <c r="N87" s="53"/>
      <c r="O87" s="51"/>
      <c r="P87" s="52"/>
      <c r="Q87" s="53"/>
      <c r="R87" s="51"/>
      <c r="S87" s="52"/>
      <c r="T87" s="53"/>
      <c r="U87" s="54"/>
      <c r="V87" s="55"/>
      <c r="W87" s="56"/>
      <c r="X87" s="111"/>
      <c r="Y87" s="112"/>
      <c r="Z87" s="113"/>
    </row>
    <row r="88" spans="3:26" x14ac:dyDescent="0.2">
      <c r="C88" s="51"/>
      <c r="D88" s="52"/>
      <c r="E88" s="53"/>
      <c r="F88" s="51"/>
      <c r="G88" s="52"/>
      <c r="H88" s="53"/>
      <c r="I88" s="51"/>
      <c r="J88" s="52"/>
      <c r="K88" s="53"/>
      <c r="L88" s="51"/>
      <c r="M88" s="52"/>
      <c r="N88" s="53"/>
      <c r="O88" s="51"/>
      <c r="P88" s="52"/>
      <c r="Q88" s="53"/>
      <c r="R88" s="51"/>
      <c r="S88" s="52"/>
      <c r="T88" s="53"/>
      <c r="U88" s="54"/>
      <c r="V88" s="55"/>
      <c r="W88" s="56"/>
      <c r="X88" s="111"/>
      <c r="Y88" s="112"/>
      <c r="Z88" s="113"/>
    </row>
    <row r="89" spans="3:26" x14ac:dyDescent="0.2">
      <c r="C89" s="51"/>
      <c r="D89" s="52"/>
      <c r="E89" s="53"/>
      <c r="F89" s="51"/>
      <c r="G89" s="52"/>
      <c r="H89" s="53"/>
      <c r="I89" s="51"/>
      <c r="J89" s="52"/>
      <c r="K89" s="53"/>
      <c r="L89" s="51"/>
      <c r="M89" s="52"/>
      <c r="N89" s="53"/>
      <c r="O89" s="51"/>
      <c r="P89" s="52"/>
      <c r="Q89" s="53"/>
      <c r="R89" s="51"/>
      <c r="S89" s="52"/>
      <c r="T89" s="53"/>
      <c r="U89" s="54"/>
      <c r="V89" s="55"/>
      <c r="W89" s="56"/>
      <c r="X89" s="111"/>
      <c r="Y89" s="112"/>
      <c r="Z89" s="113"/>
    </row>
    <row r="90" spans="3:26" x14ac:dyDescent="0.2">
      <c r="C90" s="51"/>
      <c r="D90" s="52"/>
      <c r="E90" s="53"/>
      <c r="F90" s="51"/>
      <c r="G90" s="52"/>
      <c r="H90" s="53"/>
      <c r="I90" s="51"/>
      <c r="J90" s="52"/>
      <c r="K90" s="53"/>
      <c r="L90" s="51"/>
      <c r="M90" s="52"/>
      <c r="N90" s="53"/>
      <c r="O90" s="51"/>
      <c r="P90" s="52"/>
      <c r="Q90" s="53"/>
      <c r="R90" s="51"/>
      <c r="S90" s="52"/>
      <c r="T90" s="53"/>
      <c r="U90" s="54"/>
      <c r="V90" s="55"/>
      <c r="W90" s="56"/>
      <c r="X90" s="111"/>
      <c r="Y90" s="112"/>
      <c r="Z90" s="113"/>
    </row>
    <row r="91" spans="3:26" x14ac:dyDescent="0.2">
      <c r="C91" s="51"/>
      <c r="D91" s="52"/>
      <c r="E91" s="53"/>
      <c r="F91" s="51"/>
      <c r="G91" s="52"/>
      <c r="H91" s="53"/>
      <c r="I91" s="51"/>
      <c r="J91" s="52"/>
      <c r="K91" s="53"/>
      <c r="L91" s="51"/>
      <c r="M91" s="52"/>
      <c r="N91" s="53"/>
      <c r="O91" s="51"/>
      <c r="P91" s="52"/>
      <c r="Q91" s="53"/>
      <c r="R91" s="51"/>
      <c r="S91" s="52"/>
      <c r="T91" s="53"/>
      <c r="U91" s="54"/>
      <c r="V91" s="55"/>
      <c r="W91" s="56"/>
      <c r="X91" s="111"/>
      <c r="Y91" s="112"/>
      <c r="Z91" s="113"/>
    </row>
    <row r="92" spans="3:26" x14ac:dyDescent="0.2">
      <c r="C92" s="51"/>
      <c r="D92" s="52"/>
      <c r="E92" s="53"/>
      <c r="F92" s="51"/>
      <c r="G92" s="52"/>
      <c r="H92" s="53"/>
      <c r="I92" s="51"/>
      <c r="J92" s="52"/>
      <c r="K92" s="53"/>
      <c r="L92" s="51"/>
      <c r="M92" s="52"/>
      <c r="N92" s="53"/>
      <c r="O92" s="51"/>
      <c r="P92" s="52"/>
      <c r="Q92" s="53"/>
      <c r="R92" s="51"/>
      <c r="S92" s="52"/>
      <c r="T92" s="53"/>
      <c r="U92" s="54"/>
      <c r="V92" s="55"/>
      <c r="W92" s="56"/>
      <c r="X92" s="111"/>
      <c r="Y92" s="112"/>
      <c r="Z92" s="113"/>
    </row>
    <row r="93" spans="3:26" x14ac:dyDescent="0.2">
      <c r="C93" s="51"/>
      <c r="D93" s="52"/>
      <c r="E93" s="53"/>
      <c r="F93" s="51"/>
      <c r="G93" s="52"/>
      <c r="H93" s="53"/>
      <c r="I93" s="51"/>
      <c r="J93" s="52"/>
      <c r="K93" s="53"/>
      <c r="L93" s="51"/>
      <c r="M93" s="52"/>
      <c r="N93" s="53"/>
      <c r="O93" s="51"/>
      <c r="P93" s="52"/>
      <c r="Q93" s="53"/>
      <c r="R93" s="51"/>
      <c r="S93" s="52"/>
      <c r="T93" s="53"/>
      <c r="U93" s="54"/>
      <c r="V93" s="55"/>
      <c r="W93" s="56"/>
      <c r="X93" s="111"/>
      <c r="Y93" s="112"/>
      <c r="Z93" s="113"/>
    </row>
    <row r="94" spans="3:26" x14ac:dyDescent="0.2">
      <c r="C94" s="51"/>
      <c r="D94" s="52"/>
      <c r="E94" s="53"/>
      <c r="F94" s="51"/>
      <c r="G94" s="52"/>
      <c r="H94" s="53"/>
      <c r="I94" s="51"/>
      <c r="J94" s="52"/>
      <c r="K94" s="53"/>
      <c r="L94" s="51"/>
      <c r="M94" s="52"/>
      <c r="N94" s="53"/>
      <c r="O94" s="51"/>
      <c r="P94" s="52"/>
      <c r="Q94" s="53"/>
      <c r="R94" s="51"/>
      <c r="S94" s="52"/>
      <c r="T94" s="53"/>
      <c r="U94" s="54"/>
      <c r="V94" s="55"/>
      <c r="W94" s="56"/>
      <c r="X94" s="111"/>
      <c r="Y94" s="112"/>
      <c r="Z94" s="113"/>
    </row>
    <row r="95" spans="3:26" x14ac:dyDescent="0.2">
      <c r="C95" s="51"/>
      <c r="D95" s="52"/>
      <c r="E95" s="53"/>
      <c r="F95" s="51"/>
      <c r="G95" s="52"/>
      <c r="H95" s="53"/>
      <c r="I95" s="51"/>
      <c r="J95" s="52"/>
      <c r="K95" s="53"/>
      <c r="L95" s="51"/>
      <c r="M95" s="52"/>
      <c r="N95" s="53"/>
      <c r="O95" s="51"/>
      <c r="P95" s="52"/>
      <c r="Q95" s="53"/>
      <c r="R95" s="51"/>
      <c r="S95" s="52"/>
      <c r="T95" s="53"/>
      <c r="U95" s="54"/>
      <c r="V95" s="55"/>
      <c r="W95" s="56"/>
      <c r="X95" s="111"/>
      <c r="Y95" s="112"/>
      <c r="Z95" s="113"/>
    </row>
    <row r="96" spans="3:26" x14ac:dyDescent="0.2">
      <c r="C96" s="51"/>
      <c r="D96" s="52"/>
      <c r="E96" s="53"/>
      <c r="F96" s="51"/>
      <c r="G96" s="52"/>
      <c r="H96" s="53"/>
      <c r="I96" s="51"/>
      <c r="J96" s="52"/>
      <c r="K96" s="53"/>
      <c r="L96" s="51"/>
      <c r="M96" s="52"/>
      <c r="N96" s="53"/>
      <c r="O96" s="51"/>
      <c r="P96" s="52"/>
      <c r="Q96" s="53"/>
      <c r="R96" s="51"/>
      <c r="S96" s="52"/>
      <c r="T96" s="53"/>
      <c r="U96" s="54"/>
      <c r="V96" s="55"/>
      <c r="W96" s="56"/>
      <c r="X96" s="111"/>
      <c r="Y96" s="112"/>
      <c r="Z96" s="113"/>
    </row>
    <row r="97" spans="3:26" x14ac:dyDescent="0.2">
      <c r="C97" s="51"/>
      <c r="D97" s="52"/>
      <c r="E97" s="53"/>
      <c r="F97" s="51"/>
      <c r="G97" s="52"/>
      <c r="H97" s="53"/>
      <c r="I97" s="51"/>
      <c r="J97" s="52"/>
      <c r="K97" s="53"/>
      <c r="L97" s="51"/>
      <c r="M97" s="52"/>
      <c r="N97" s="53"/>
      <c r="O97" s="51"/>
      <c r="P97" s="52"/>
      <c r="Q97" s="53"/>
      <c r="R97" s="51"/>
      <c r="S97" s="52"/>
      <c r="T97" s="53"/>
      <c r="U97" s="54"/>
      <c r="V97" s="55"/>
      <c r="W97" s="56"/>
      <c r="X97" s="111"/>
      <c r="Y97" s="112"/>
      <c r="Z97" s="113"/>
    </row>
    <row r="98" spans="3:26" x14ac:dyDescent="0.2">
      <c r="C98" s="51"/>
      <c r="D98" s="52"/>
      <c r="E98" s="53"/>
      <c r="F98" s="51"/>
      <c r="G98" s="52"/>
      <c r="H98" s="53"/>
      <c r="I98" s="51"/>
      <c r="J98" s="52"/>
      <c r="K98" s="53"/>
      <c r="L98" s="51"/>
      <c r="M98" s="52"/>
      <c r="N98" s="53"/>
      <c r="O98" s="51"/>
      <c r="P98" s="52"/>
      <c r="Q98" s="53"/>
      <c r="R98" s="51"/>
      <c r="S98" s="52"/>
      <c r="T98" s="53"/>
      <c r="U98" s="54"/>
      <c r="V98" s="55"/>
      <c r="W98" s="56"/>
      <c r="X98" s="111"/>
      <c r="Y98" s="112"/>
      <c r="Z98" s="113"/>
    </row>
    <row r="99" spans="3:26" x14ac:dyDescent="0.2">
      <c r="C99" s="51"/>
      <c r="D99" s="52"/>
      <c r="E99" s="53"/>
      <c r="F99" s="51"/>
      <c r="G99" s="52"/>
      <c r="H99" s="53"/>
      <c r="I99" s="51"/>
      <c r="J99" s="52"/>
      <c r="K99" s="53"/>
      <c r="L99" s="51"/>
      <c r="M99" s="52"/>
      <c r="N99" s="53"/>
      <c r="O99" s="51"/>
      <c r="P99" s="52"/>
      <c r="Q99" s="53"/>
      <c r="R99" s="51"/>
      <c r="S99" s="52"/>
      <c r="T99" s="53"/>
      <c r="U99" s="54"/>
      <c r="V99" s="55"/>
      <c r="W99" s="56"/>
      <c r="X99" s="111"/>
      <c r="Y99" s="112"/>
      <c r="Z99" s="113"/>
    </row>
    <row r="100" spans="3:26" x14ac:dyDescent="0.2">
      <c r="C100" s="51"/>
      <c r="D100" s="52"/>
      <c r="E100" s="53"/>
      <c r="F100" s="51"/>
      <c r="G100" s="52"/>
      <c r="H100" s="53"/>
      <c r="I100" s="51"/>
      <c r="J100" s="52"/>
      <c r="K100" s="53"/>
      <c r="L100" s="51"/>
      <c r="M100" s="52"/>
      <c r="N100" s="53"/>
      <c r="O100" s="51"/>
      <c r="P100" s="52"/>
      <c r="Q100" s="53"/>
      <c r="R100" s="51"/>
      <c r="S100" s="52"/>
      <c r="T100" s="53"/>
      <c r="U100" s="54"/>
      <c r="V100" s="55"/>
      <c r="W100" s="56"/>
      <c r="X100" s="111"/>
      <c r="Y100" s="112"/>
      <c r="Z100" s="113"/>
    </row>
    <row r="101" spans="3:26" x14ac:dyDescent="0.2">
      <c r="C101" s="51"/>
      <c r="D101" s="52"/>
      <c r="E101" s="53"/>
      <c r="F101" s="51"/>
      <c r="G101" s="52"/>
      <c r="H101" s="53"/>
      <c r="I101" s="51"/>
      <c r="J101" s="52"/>
      <c r="K101" s="53"/>
      <c r="L101" s="51"/>
      <c r="M101" s="52"/>
      <c r="N101" s="53"/>
      <c r="O101" s="51"/>
      <c r="P101" s="52"/>
      <c r="Q101" s="53"/>
      <c r="R101" s="51"/>
      <c r="S101" s="52"/>
      <c r="T101" s="53"/>
      <c r="U101" s="54"/>
      <c r="V101" s="55"/>
      <c r="W101" s="56"/>
      <c r="X101" s="111"/>
      <c r="Y101" s="112"/>
      <c r="Z101" s="113"/>
    </row>
    <row r="102" spans="3:26" x14ac:dyDescent="0.2">
      <c r="C102" s="51"/>
      <c r="D102" s="52"/>
      <c r="E102" s="53"/>
      <c r="F102" s="51"/>
      <c r="G102" s="52"/>
      <c r="H102" s="53"/>
      <c r="I102" s="51"/>
      <c r="J102" s="52"/>
      <c r="K102" s="53"/>
      <c r="L102" s="51"/>
      <c r="M102" s="52"/>
      <c r="N102" s="53"/>
      <c r="O102" s="51"/>
      <c r="P102" s="52"/>
      <c r="Q102" s="53"/>
      <c r="R102" s="51"/>
      <c r="S102" s="52"/>
      <c r="T102" s="53"/>
      <c r="U102" s="54"/>
      <c r="V102" s="55"/>
      <c r="W102" s="56"/>
      <c r="X102" s="111"/>
      <c r="Y102" s="112"/>
      <c r="Z102" s="113"/>
    </row>
    <row r="103" spans="3:26" x14ac:dyDescent="0.2">
      <c r="C103" s="51"/>
      <c r="D103" s="52"/>
      <c r="E103" s="53"/>
      <c r="F103" s="51"/>
      <c r="G103" s="52"/>
      <c r="H103" s="53"/>
      <c r="I103" s="51"/>
      <c r="J103" s="52"/>
      <c r="K103" s="53"/>
      <c r="L103" s="51"/>
      <c r="M103" s="52"/>
      <c r="N103" s="53"/>
      <c r="O103" s="51"/>
      <c r="P103" s="52"/>
      <c r="Q103" s="53"/>
      <c r="R103" s="51"/>
      <c r="S103" s="52"/>
      <c r="T103" s="53"/>
      <c r="U103" s="54"/>
      <c r="V103" s="55"/>
      <c r="W103" s="56"/>
      <c r="X103" s="111"/>
      <c r="Y103" s="112"/>
      <c r="Z103" s="113"/>
    </row>
    <row r="104" spans="3:26" x14ac:dyDescent="0.2">
      <c r="C104" s="51"/>
      <c r="D104" s="52"/>
      <c r="E104" s="53"/>
      <c r="F104" s="51"/>
      <c r="G104" s="52"/>
      <c r="H104" s="53"/>
      <c r="I104" s="51"/>
      <c r="J104" s="52"/>
      <c r="K104" s="53"/>
      <c r="L104" s="51"/>
      <c r="M104" s="52"/>
      <c r="N104" s="53"/>
      <c r="O104" s="51"/>
      <c r="P104" s="52"/>
      <c r="Q104" s="53"/>
      <c r="R104" s="51"/>
      <c r="S104" s="52"/>
      <c r="T104" s="53"/>
      <c r="U104" s="54"/>
      <c r="V104" s="55"/>
      <c r="W104" s="56"/>
      <c r="X104" s="114"/>
      <c r="Y104" s="115"/>
      <c r="Z104" s="116"/>
    </row>
    <row r="105" spans="3:26" x14ac:dyDescent="0.2">
      <c r="C105" s="51"/>
      <c r="D105" s="52"/>
      <c r="E105" s="53"/>
      <c r="F105" s="51"/>
      <c r="G105" s="52"/>
      <c r="H105" s="53"/>
      <c r="I105" s="51"/>
      <c r="J105" s="52"/>
      <c r="K105" s="53"/>
      <c r="L105" s="51"/>
      <c r="M105" s="52"/>
      <c r="N105" s="53"/>
      <c r="O105" s="51"/>
      <c r="P105" s="52"/>
      <c r="Q105" s="53"/>
      <c r="R105" s="51"/>
      <c r="S105" s="52"/>
      <c r="T105" s="53"/>
      <c r="U105" s="54"/>
      <c r="V105" s="55"/>
      <c r="W105" s="56"/>
      <c r="X105" s="114"/>
      <c r="Y105" s="115"/>
      <c r="Z105" s="116"/>
    </row>
    <row r="106" spans="3:26" x14ac:dyDescent="0.2">
      <c r="C106" s="51"/>
      <c r="D106" s="52"/>
      <c r="E106" s="53"/>
      <c r="F106" s="51"/>
      <c r="G106" s="52"/>
      <c r="H106" s="53"/>
      <c r="I106" s="51"/>
      <c r="J106" s="52"/>
      <c r="K106" s="53"/>
      <c r="L106" s="51"/>
      <c r="M106" s="52"/>
      <c r="N106" s="53"/>
      <c r="O106" s="51"/>
      <c r="P106" s="52"/>
      <c r="Q106" s="53"/>
      <c r="R106" s="51"/>
      <c r="S106" s="52"/>
      <c r="T106" s="53"/>
      <c r="U106" s="54"/>
      <c r="V106" s="55"/>
      <c r="W106" s="56"/>
      <c r="X106" s="111"/>
      <c r="Y106" s="112"/>
      <c r="Z106" s="113"/>
    </row>
    <row r="107" spans="3:26" x14ac:dyDescent="0.2">
      <c r="C107" s="51"/>
      <c r="D107" s="52"/>
      <c r="E107" s="53"/>
      <c r="F107" s="51"/>
      <c r="G107" s="52"/>
      <c r="H107" s="53"/>
      <c r="I107" s="51"/>
      <c r="J107" s="52"/>
      <c r="K107" s="53"/>
      <c r="L107" s="51"/>
      <c r="M107" s="52"/>
      <c r="N107" s="53"/>
      <c r="O107" s="51"/>
      <c r="P107" s="52"/>
      <c r="Q107" s="53"/>
      <c r="R107" s="51"/>
      <c r="S107" s="52"/>
      <c r="T107" s="53"/>
      <c r="U107" s="54"/>
      <c r="V107" s="55"/>
      <c r="W107" s="56"/>
      <c r="X107" s="111"/>
      <c r="Y107" s="112"/>
      <c r="Z107" s="113"/>
    </row>
    <row r="108" spans="3:26" x14ac:dyDescent="0.2">
      <c r="C108" s="51"/>
      <c r="D108" s="52"/>
      <c r="E108" s="53"/>
      <c r="F108" s="51"/>
      <c r="G108" s="52"/>
      <c r="H108" s="53"/>
      <c r="I108" s="51"/>
      <c r="J108" s="52"/>
      <c r="K108" s="53"/>
      <c r="L108" s="51"/>
      <c r="M108" s="52"/>
      <c r="N108" s="53"/>
      <c r="O108" s="51"/>
      <c r="P108" s="52"/>
      <c r="Q108" s="53"/>
      <c r="R108" s="51"/>
      <c r="S108" s="52"/>
      <c r="T108" s="53"/>
      <c r="U108" s="54"/>
      <c r="V108" s="55"/>
      <c r="W108" s="56"/>
      <c r="X108" s="114"/>
      <c r="Y108" s="115"/>
      <c r="Z108" s="116"/>
    </row>
    <row r="109" spans="3:26" x14ac:dyDescent="0.2">
      <c r="C109" s="51"/>
      <c r="D109" s="52"/>
      <c r="E109" s="53"/>
      <c r="F109" s="51"/>
      <c r="G109" s="52"/>
      <c r="H109" s="53"/>
      <c r="I109" s="51"/>
      <c r="J109" s="52"/>
      <c r="K109" s="53"/>
      <c r="L109" s="51"/>
      <c r="M109" s="52"/>
      <c r="N109" s="53"/>
      <c r="O109" s="51"/>
      <c r="P109" s="52"/>
      <c r="Q109" s="53"/>
      <c r="R109" s="51"/>
      <c r="S109" s="52"/>
      <c r="T109" s="53"/>
      <c r="U109" s="54"/>
      <c r="V109" s="55"/>
      <c r="W109" s="56"/>
      <c r="X109" s="114"/>
      <c r="Y109" s="115"/>
      <c r="Z109" s="116"/>
    </row>
    <row r="110" spans="3:26" x14ac:dyDescent="0.2">
      <c r="C110" s="51"/>
      <c r="D110" s="52"/>
      <c r="E110" s="53"/>
      <c r="F110" s="51"/>
      <c r="G110" s="52"/>
      <c r="H110" s="53"/>
      <c r="I110" s="51"/>
      <c r="J110" s="52"/>
      <c r="K110" s="53"/>
      <c r="L110" s="51"/>
      <c r="M110" s="52"/>
      <c r="N110" s="53"/>
      <c r="O110" s="51"/>
      <c r="P110" s="52"/>
      <c r="Q110" s="53"/>
      <c r="R110" s="51"/>
      <c r="S110" s="52"/>
      <c r="T110" s="53"/>
      <c r="U110" s="54"/>
      <c r="V110" s="55"/>
      <c r="W110" s="56"/>
      <c r="X110" s="111"/>
      <c r="Y110" s="112"/>
      <c r="Z110" s="113"/>
    </row>
    <row r="111" spans="3:26" x14ac:dyDescent="0.2">
      <c r="C111" s="51"/>
      <c r="D111" s="52"/>
      <c r="E111" s="53"/>
      <c r="F111" s="51"/>
      <c r="G111" s="52"/>
      <c r="H111" s="53"/>
      <c r="I111" s="51"/>
      <c r="J111" s="52"/>
      <c r="K111" s="53"/>
      <c r="L111" s="51"/>
      <c r="M111" s="52"/>
      <c r="N111" s="53"/>
      <c r="O111" s="51"/>
      <c r="P111" s="52"/>
      <c r="Q111" s="53"/>
      <c r="R111" s="51"/>
      <c r="S111" s="52"/>
      <c r="T111" s="53"/>
      <c r="U111" s="54"/>
      <c r="V111" s="55"/>
      <c r="W111" s="56"/>
      <c r="X111" s="114"/>
      <c r="Y111" s="115"/>
      <c r="Z111" s="116"/>
    </row>
    <row r="112" spans="3:26" x14ac:dyDescent="0.2">
      <c r="C112" s="51"/>
      <c r="D112" s="52"/>
      <c r="E112" s="53"/>
      <c r="F112" s="51"/>
      <c r="G112" s="52"/>
      <c r="H112" s="53"/>
      <c r="I112" s="51"/>
      <c r="J112" s="52"/>
      <c r="K112" s="53"/>
      <c r="L112" s="51"/>
      <c r="M112" s="52"/>
      <c r="N112" s="53"/>
      <c r="O112" s="51"/>
      <c r="P112" s="52"/>
      <c r="Q112" s="53"/>
      <c r="R112" s="51"/>
      <c r="S112" s="52"/>
      <c r="T112" s="53"/>
      <c r="U112" s="54"/>
      <c r="V112" s="55"/>
      <c r="W112" s="56"/>
      <c r="X112" s="114"/>
      <c r="Y112" s="115"/>
      <c r="Z112" s="116"/>
    </row>
    <row r="113" spans="3:26" x14ac:dyDescent="0.2">
      <c r="C113" s="51"/>
      <c r="D113" s="52"/>
      <c r="E113" s="53"/>
      <c r="F113" s="51"/>
      <c r="G113" s="52"/>
      <c r="H113" s="53"/>
      <c r="I113" s="51"/>
      <c r="J113" s="52"/>
      <c r="K113" s="53"/>
      <c r="L113" s="51"/>
      <c r="M113" s="52"/>
      <c r="N113" s="53"/>
      <c r="O113" s="51"/>
      <c r="P113" s="52"/>
      <c r="Q113" s="53"/>
      <c r="R113" s="51"/>
      <c r="S113" s="52"/>
      <c r="T113" s="53"/>
      <c r="U113" s="54"/>
      <c r="V113" s="55"/>
      <c r="W113" s="56"/>
      <c r="X113" s="114"/>
      <c r="Y113" s="112"/>
      <c r="Z113" s="113"/>
    </row>
    <row r="114" spans="3:26" x14ac:dyDescent="0.2">
      <c r="C114" s="51"/>
      <c r="D114" s="52"/>
      <c r="E114" s="53"/>
      <c r="F114" s="51"/>
      <c r="G114" s="52"/>
      <c r="H114" s="53"/>
      <c r="I114" s="51"/>
      <c r="J114" s="52"/>
      <c r="K114" s="53"/>
      <c r="L114" s="51"/>
      <c r="M114" s="52"/>
      <c r="N114" s="53"/>
      <c r="O114" s="51"/>
      <c r="P114" s="52"/>
      <c r="Q114" s="53"/>
      <c r="R114" s="51"/>
      <c r="S114" s="52"/>
      <c r="T114" s="53"/>
      <c r="U114" s="54"/>
      <c r="V114" s="55"/>
      <c r="W114" s="56"/>
      <c r="X114" s="111"/>
      <c r="Y114" s="112"/>
      <c r="Z114" s="113"/>
    </row>
    <row r="115" spans="3:26" x14ac:dyDescent="0.2">
      <c r="C115" s="51"/>
      <c r="D115" s="52"/>
      <c r="E115" s="53"/>
      <c r="F115" s="51"/>
      <c r="G115" s="52"/>
      <c r="H115" s="53"/>
      <c r="I115" s="51"/>
      <c r="J115" s="52"/>
      <c r="K115" s="53"/>
      <c r="L115" s="51"/>
      <c r="M115" s="52"/>
      <c r="N115" s="53"/>
      <c r="O115" s="51"/>
      <c r="P115" s="52"/>
      <c r="Q115" s="53"/>
      <c r="R115" s="51"/>
      <c r="S115" s="52"/>
      <c r="T115" s="53"/>
      <c r="U115" s="54"/>
      <c r="V115" s="55"/>
      <c r="W115" s="56"/>
      <c r="X115" s="111"/>
      <c r="Y115" s="112"/>
      <c r="Z115" s="113"/>
    </row>
    <row r="116" spans="3:26" x14ac:dyDescent="0.2">
      <c r="C116" s="51"/>
      <c r="D116" s="52"/>
      <c r="E116" s="53"/>
      <c r="F116" s="51"/>
      <c r="G116" s="52"/>
      <c r="H116" s="53"/>
      <c r="I116" s="51"/>
      <c r="J116" s="52"/>
      <c r="K116" s="53"/>
      <c r="L116" s="51"/>
      <c r="M116" s="52"/>
      <c r="N116" s="53"/>
      <c r="O116" s="51"/>
      <c r="P116" s="52"/>
      <c r="Q116" s="53"/>
      <c r="R116" s="51"/>
      <c r="S116" s="52"/>
      <c r="T116" s="53"/>
      <c r="U116" s="54"/>
      <c r="V116" s="55"/>
      <c r="W116" s="56"/>
      <c r="X116" s="111"/>
      <c r="Y116" s="112"/>
      <c r="Z116" s="113"/>
    </row>
    <row r="117" spans="3:26" x14ac:dyDescent="0.2">
      <c r="C117" s="51"/>
      <c r="D117" s="52"/>
      <c r="E117" s="53"/>
      <c r="F117" s="51"/>
      <c r="G117" s="52"/>
      <c r="H117" s="53"/>
      <c r="I117" s="51"/>
      <c r="J117" s="52"/>
      <c r="K117" s="53"/>
      <c r="L117" s="51"/>
      <c r="M117" s="52"/>
      <c r="N117" s="53"/>
      <c r="O117" s="51"/>
      <c r="P117" s="52"/>
      <c r="Q117" s="53"/>
      <c r="R117" s="51"/>
      <c r="S117" s="52"/>
      <c r="T117" s="53"/>
      <c r="U117" s="54"/>
      <c r="V117" s="55"/>
      <c r="W117" s="56"/>
      <c r="X117" s="111"/>
      <c r="Y117" s="112"/>
      <c r="Z117" s="113"/>
    </row>
    <row r="118" spans="3:26" x14ac:dyDescent="0.2">
      <c r="C118" s="51"/>
      <c r="D118" s="52"/>
      <c r="E118" s="53"/>
      <c r="F118" s="51"/>
      <c r="G118" s="52"/>
      <c r="H118" s="53"/>
      <c r="I118" s="51"/>
      <c r="J118" s="52"/>
      <c r="K118" s="53"/>
      <c r="L118" s="51"/>
      <c r="M118" s="52"/>
      <c r="N118" s="53"/>
      <c r="O118" s="51"/>
      <c r="P118" s="52"/>
      <c r="Q118" s="53"/>
      <c r="R118" s="51"/>
      <c r="S118" s="52"/>
      <c r="T118" s="53"/>
      <c r="U118" s="54"/>
      <c r="V118" s="55"/>
      <c r="W118" s="56"/>
      <c r="X118" s="111"/>
      <c r="Y118" s="112"/>
      <c r="Z118" s="113"/>
    </row>
    <row r="119" spans="3:26" x14ac:dyDescent="0.2">
      <c r="C119" s="51"/>
      <c r="D119" s="52"/>
      <c r="E119" s="53"/>
      <c r="F119" s="51"/>
      <c r="G119" s="52"/>
      <c r="H119" s="53"/>
      <c r="I119" s="51"/>
      <c r="J119" s="52"/>
      <c r="K119" s="53"/>
      <c r="L119" s="51"/>
      <c r="M119" s="52"/>
      <c r="N119" s="53"/>
      <c r="O119" s="51"/>
      <c r="P119" s="52"/>
      <c r="Q119" s="53"/>
      <c r="R119" s="51"/>
      <c r="S119" s="52"/>
      <c r="T119" s="53"/>
      <c r="U119" s="54"/>
      <c r="V119" s="55"/>
      <c r="W119" s="56"/>
      <c r="X119" s="111"/>
      <c r="Y119" s="112"/>
      <c r="Z119" s="113"/>
    </row>
    <row r="120" spans="3:26" x14ac:dyDescent="0.2">
      <c r="C120" s="51"/>
      <c r="D120" s="52"/>
      <c r="E120" s="53"/>
      <c r="F120" s="51"/>
      <c r="G120" s="52"/>
      <c r="H120" s="53"/>
      <c r="I120" s="51"/>
      <c r="J120" s="52"/>
      <c r="K120" s="53"/>
      <c r="L120" s="51"/>
      <c r="M120" s="52"/>
      <c r="N120" s="53"/>
      <c r="O120" s="51"/>
      <c r="P120" s="52"/>
      <c r="Q120" s="53"/>
      <c r="R120" s="51"/>
      <c r="S120" s="52"/>
      <c r="T120" s="53"/>
      <c r="U120" s="54"/>
      <c r="V120" s="55"/>
      <c r="W120" s="56"/>
      <c r="X120" s="111"/>
      <c r="Y120" s="112"/>
      <c r="Z120" s="113"/>
    </row>
    <row r="121" spans="3:26" x14ac:dyDescent="0.2">
      <c r="C121" s="51"/>
      <c r="D121" s="52"/>
      <c r="E121" s="53"/>
      <c r="F121" s="51"/>
      <c r="G121" s="52"/>
      <c r="H121" s="53"/>
      <c r="I121" s="51"/>
      <c r="J121" s="52"/>
      <c r="K121" s="53"/>
      <c r="L121" s="51"/>
      <c r="M121" s="52"/>
      <c r="N121" s="53"/>
      <c r="O121" s="51"/>
      <c r="P121" s="52"/>
      <c r="Q121" s="53"/>
      <c r="R121" s="51"/>
      <c r="S121" s="52"/>
      <c r="T121" s="53"/>
      <c r="U121" s="54"/>
      <c r="V121" s="55"/>
      <c r="W121" s="56"/>
      <c r="X121" s="111"/>
      <c r="Y121" s="112"/>
      <c r="Z121" s="113"/>
    </row>
    <row r="122" spans="3:26" x14ac:dyDescent="0.2">
      <c r="C122" s="51"/>
      <c r="D122" s="52"/>
      <c r="E122" s="53"/>
      <c r="F122" s="51"/>
      <c r="G122" s="52"/>
      <c r="H122" s="53"/>
      <c r="I122" s="51"/>
      <c r="J122" s="52"/>
      <c r="K122" s="53"/>
      <c r="L122" s="51"/>
      <c r="M122" s="52"/>
      <c r="N122" s="53"/>
      <c r="O122" s="51"/>
      <c r="P122" s="52"/>
      <c r="Q122" s="53"/>
      <c r="R122" s="51"/>
      <c r="S122" s="52"/>
      <c r="T122" s="53"/>
      <c r="U122" s="54"/>
      <c r="V122" s="55"/>
      <c r="W122" s="56"/>
      <c r="X122" s="111"/>
      <c r="Y122" s="112"/>
      <c r="Z122" s="113"/>
    </row>
    <row r="123" spans="3:26" x14ac:dyDescent="0.2">
      <c r="C123" s="51"/>
      <c r="D123" s="52"/>
      <c r="E123" s="53"/>
      <c r="F123" s="51"/>
      <c r="G123" s="52"/>
      <c r="H123" s="53"/>
      <c r="I123" s="51"/>
      <c r="J123" s="52"/>
      <c r="K123" s="53"/>
      <c r="L123" s="51"/>
      <c r="M123" s="52"/>
      <c r="N123" s="53"/>
      <c r="O123" s="51"/>
      <c r="P123" s="52"/>
      <c r="Q123" s="53"/>
      <c r="R123" s="51"/>
      <c r="S123" s="52"/>
      <c r="T123" s="53"/>
      <c r="U123" s="54"/>
      <c r="V123" s="55"/>
      <c r="W123" s="56"/>
      <c r="X123" s="111"/>
      <c r="Y123" s="112"/>
      <c r="Z123" s="113"/>
    </row>
    <row r="124" spans="3:26" x14ac:dyDescent="0.2">
      <c r="C124" s="51"/>
      <c r="D124" s="52"/>
      <c r="E124" s="53"/>
      <c r="F124" s="51"/>
      <c r="G124" s="52"/>
      <c r="H124" s="53"/>
      <c r="I124" s="51"/>
      <c r="J124" s="52"/>
      <c r="K124" s="53"/>
      <c r="L124" s="51"/>
      <c r="M124" s="52"/>
      <c r="N124" s="53"/>
      <c r="O124" s="51"/>
      <c r="P124" s="52"/>
      <c r="Q124" s="53"/>
      <c r="R124" s="51"/>
      <c r="S124" s="52"/>
      <c r="T124" s="53"/>
      <c r="U124" s="54"/>
      <c r="V124" s="55"/>
      <c r="W124" s="56"/>
      <c r="X124" s="111"/>
      <c r="Y124" s="112"/>
      <c r="Z124" s="113"/>
    </row>
    <row r="125" spans="3:26" x14ac:dyDescent="0.2">
      <c r="C125" s="51"/>
      <c r="D125" s="52"/>
      <c r="E125" s="53"/>
      <c r="F125" s="51"/>
      <c r="G125" s="52"/>
      <c r="H125" s="53"/>
      <c r="I125" s="51"/>
      <c r="J125" s="52"/>
      <c r="K125" s="53"/>
      <c r="L125" s="51"/>
      <c r="M125" s="52"/>
      <c r="N125" s="53"/>
      <c r="O125" s="51"/>
      <c r="P125" s="52"/>
      <c r="Q125" s="53"/>
      <c r="R125" s="51"/>
      <c r="S125" s="52"/>
      <c r="T125" s="53"/>
      <c r="U125" s="54"/>
      <c r="V125" s="55"/>
      <c r="W125" s="56"/>
      <c r="X125" s="111"/>
      <c r="Y125" s="112"/>
      <c r="Z125" s="113"/>
    </row>
    <row r="126" spans="3:26" x14ac:dyDescent="0.2">
      <c r="C126" s="51"/>
      <c r="D126" s="52"/>
      <c r="E126" s="53"/>
      <c r="F126" s="51"/>
      <c r="G126" s="52"/>
      <c r="H126" s="53"/>
      <c r="I126" s="51"/>
      <c r="J126" s="52"/>
      <c r="K126" s="53"/>
      <c r="L126" s="51"/>
      <c r="M126" s="52"/>
      <c r="N126" s="53"/>
      <c r="O126" s="51"/>
      <c r="P126" s="52"/>
      <c r="Q126" s="53"/>
      <c r="R126" s="51"/>
      <c r="S126" s="52"/>
      <c r="T126" s="53"/>
      <c r="U126" s="54"/>
      <c r="V126" s="55"/>
      <c r="W126" s="56"/>
      <c r="X126" s="111"/>
      <c r="Y126" s="112"/>
      <c r="Z126" s="113"/>
    </row>
    <row r="127" spans="3:26" x14ac:dyDescent="0.2">
      <c r="C127" s="51"/>
      <c r="D127" s="52"/>
      <c r="E127" s="53"/>
      <c r="F127" s="51"/>
      <c r="G127" s="52"/>
      <c r="H127" s="53"/>
      <c r="I127" s="51"/>
      <c r="J127" s="52"/>
      <c r="K127" s="53"/>
      <c r="L127" s="51"/>
      <c r="M127" s="52"/>
      <c r="N127" s="53"/>
      <c r="O127" s="51"/>
      <c r="P127" s="52"/>
      <c r="Q127" s="53"/>
      <c r="R127" s="51"/>
      <c r="S127" s="52"/>
      <c r="T127" s="53"/>
      <c r="U127" s="54"/>
      <c r="V127" s="55"/>
      <c r="W127" s="56"/>
      <c r="X127" s="111"/>
      <c r="Y127" s="112"/>
      <c r="Z127" s="113"/>
    </row>
    <row r="128" spans="3:26" x14ac:dyDescent="0.2">
      <c r="C128" s="51"/>
      <c r="D128" s="52"/>
      <c r="E128" s="53"/>
      <c r="F128" s="51"/>
      <c r="G128" s="52"/>
      <c r="H128" s="53"/>
      <c r="I128" s="51"/>
      <c r="J128" s="52"/>
      <c r="K128" s="53"/>
      <c r="L128" s="51"/>
      <c r="M128" s="52"/>
      <c r="N128" s="53"/>
      <c r="O128" s="51"/>
      <c r="P128" s="52"/>
      <c r="Q128" s="53"/>
      <c r="R128" s="51"/>
      <c r="S128" s="52"/>
      <c r="T128" s="53"/>
      <c r="U128" s="54"/>
      <c r="V128" s="55"/>
      <c r="W128" s="56"/>
      <c r="X128" s="111"/>
      <c r="Y128" s="112"/>
      <c r="Z128" s="113"/>
    </row>
    <row r="129" spans="3:26" x14ac:dyDescent="0.2">
      <c r="C129" s="51"/>
      <c r="D129" s="52"/>
      <c r="E129" s="53"/>
      <c r="F129" s="51"/>
      <c r="G129" s="52"/>
      <c r="H129" s="53"/>
      <c r="I129" s="51"/>
      <c r="J129" s="52"/>
      <c r="K129" s="53"/>
      <c r="L129" s="51"/>
      <c r="M129" s="52"/>
      <c r="N129" s="53"/>
      <c r="O129" s="51"/>
      <c r="P129" s="52"/>
      <c r="Q129" s="53"/>
      <c r="R129" s="51"/>
      <c r="S129" s="52"/>
      <c r="T129" s="53"/>
      <c r="U129" s="54"/>
      <c r="V129" s="55"/>
      <c r="W129" s="56"/>
      <c r="X129" s="111"/>
      <c r="Y129" s="112"/>
      <c r="Z129" s="113"/>
    </row>
    <row r="130" spans="3:26" x14ac:dyDescent="0.2">
      <c r="C130" s="51"/>
      <c r="D130" s="52"/>
      <c r="E130" s="53"/>
      <c r="F130" s="51"/>
      <c r="G130" s="52"/>
      <c r="H130" s="53"/>
      <c r="I130" s="51"/>
      <c r="J130" s="52"/>
      <c r="K130" s="53"/>
      <c r="L130" s="51"/>
      <c r="M130" s="52"/>
      <c r="N130" s="53"/>
      <c r="O130" s="51"/>
      <c r="P130" s="52"/>
      <c r="Q130" s="53"/>
      <c r="R130" s="51"/>
      <c r="S130" s="52"/>
      <c r="T130" s="53"/>
      <c r="U130" s="54"/>
      <c r="V130" s="55"/>
      <c r="W130" s="56"/>
      <c r="X130" s="111"/>
      <c r="Y130" s="112"/>
      <c r="Z130" s="113"/>
    </row>
    <row r="131" spans="3:26" x14ac:dyDescent="0.2">
      <c r="C131" s="51"/>
      <c r="D131" s="52"/>
      <c r="E131" s="53"/>
      <c r="F131" s="51"/>
      <c r="G131" s="52"/>
      <c r="H131" s="53"/>
      <c r="I131" s="51"/>
      <c r="J131" s="52"/>
      <c r="K131" s="53"/>
      <c r="L131" s="51"/>
      <c r="M131" s="52"/>
      <c r="N131" s="53"/>
      <c r="O131" s="51"/>
      <c r="P131" s="52"/>
      <c r="Q131" s="53"/>
      <c r="R131" s="51"/>
      <c r="S131" s="52"/>
      <c r="T131" s="53"/>
      <c r="U131" s="54"/>
      <c r="V131" s="55"/>
      <c r="W131" s="56"/>
      <c r="X131" s="111"/>
      <c r="Y131" s="112"/>
      <c r="Z131" s="113"/>
    </row>
    <row r="132" spans="3:26" x14ac:dyDescent="0.2">
      <c r="C132" s="51"/>
      <c r="D132" s="52"/>
      <c r="E132" s="53"/>
      <c r="F132" s="51"/>
      <c r="G132" s="52"/>
      <c r="H132" s="53"/>
      <c r="I132" s="51"/>
      <c r="J132" s="52"/>
      <c r="K132" s="53"/>
      <c r="L132" s="51"/>
      <c r="M132" s="52"/>
      <c r="N132" s="53"/>
      <c r="O132" s="51"/>
      <c r="P132" s="52"/>
      <c r="Q132" s="53"/>
      <c r="R132" s="51"/>
      <c r="S132" s="52"/>
      <c r="T132" s="53"/>
      <c r="U132" s="54"/>
      <c r="V132" s="55"/>
      <c r="W132" s="56"/>
      <c r="X132" s="111"/>
      <c r="Y132" s="112"/>
      <c r="Z132" s="113"/>
    </row>
    <row r="133" spans="3:26" x14ac:dyDescent="0.2">
      <c r="C133" s="51"/>
      <c r="D133" s="52"/>
      <c r="E133" s="53"/>
      <c r="F133" s="51"/>
      <c r="G133" s="52"/>
      <c r="H133" s="53"/>
      <c r="I133" s="51"/>
      <c r="J133" s="52"/>
      <c r="K133" s="53"/>
      <c r="L133" s="51"/>
      <c r="M133" s="52"/>
      <c r="N133" s="53"/>
      <c r="O133" s="51"/>
      <c r="P133" s="52"/>
      <c r="Q133" s="53"/>
      <c r="R133" s="51"/>
      <c r="S133" s="52"/>
      <c r="T133" s="53"/>
      <c r="U133" s="54"/>
      <c r="V133" s="55"/>
      <c r="W133" s="56"/>
      <c r="X133" s="111"/>
      <c r="Y133" s="112"/>
      <c r="Z133" s="113"/>
    </row>
    <row r="134" spans="3:26" x14ac:dyDescent="0.2">
      <c r="C134" s="51"/>
      <c r="D134" s="52"/>
      <c r="E134" s="53"/>
      <c r="F134" s="51"/>
      <c r="G134" s="52"/>
      <c r="H134" s="53"/>
      <c r="I134" s="51"/>
      <c r="J134" s="52"/>
      <c r="K134" s="53"/>
      <c r="L134" s="51"/>
      <c r="M134" s="52"/>
      <c r="N134" s="53"/>
      <c r="O134" s="51"/>
      <c r="P134" s="52"/>
      <c r="Q134" s="53"/>
      <c r="R134" s="51"/>
      <c r="S134" s="52"/>
      <c r="T134" s="53"/>
      <c r="U134" s="54"/>
      <c r="V134" s="55"/>
      <c r="W134" s="56"/>
      <c r="X134" s="111"/>
      <c r="Y134" s="112"/>
      <c r="Z134" s="113"/>
    </row>
    <row r="135" spans="3:26" x14ac:dyDescent="0.2">
      <c r="C135" s="51"/>
      <c r="D135" s="52"/>
      <c r="E135" s="53"/>
      <c r="F135" s="51"/>
      <c r="G135" s="52"/>
      <c r="H135" s="53"/>
      <c r="I135" s="51"/>
      <c r="J135" s="52"/>
      <c r="K135" s="53"/>
      <c r="L135" s="51"/>
      <c r="M135" s="52"/>
      <c r="N135" s="53"/>
      <c r="O135" s="51"/>
      <c r="P135" s="52"/>
      <c r="Q135" s="53"/>
      <c r="R135" s="51"/>
      <c r="S135" s="52"/>
      <c r="T135" s="53"/>
      <c r="U135" s="54"/>
      <c r="V135" s="55"/>
      <c r="W135" s="56"/>
      <c r="X135" s="111"/>
      <c r="Y135" s="112"/>
      <c r="Z135" s="113"/>
    </row>
    <row r="136" spans="3:26" x14ac:dyDescent="0.2">
      <c r="C136" s="51"/>
      <c r="D136" s="52"/>
      <c r="E136" s="53"/>
      <c r="F136" s="51"/>
      <c r="G136" s="52"/>
      <c r="H136" s="53"/>
      <c r="I136" s="51"/>
      <c r="J136" s="52"/>
      <c r="K136" s="53"/>
      <c r="L136" s="51"/>
      <c r="M136" s="52"/>
      <c r="N136" s="53"/>
      <c r="O136" s="51"/>
      <c r="P136" s="52"/>
      <c r="Q136" s="53"/>
      <c r="R136" s="51"/>
      <c r="S136" s="52"/>
      <c r="T136" s="53"/>
      <c r="U136" s="54"/>
      <c r="V136" s="55"/>
      <c r="W136" s="56"/>
      <c r="X136" s="111"/>
      <c r="Y136" s="112"/>
      <c r="Z136" s="113"/>
    </row>
    <row r="137" spans="3:26" x14ac:dyDescent="0.2">
      <c r="C137" s="51"/>
      <c r="D137" s="52"/>
      <c r="E137" s="53"/>
      <c r="F137" s="51"/>
      <c r="G137" s="52"/>
      <c r="H137" s="53"/>
      <c r="I137" s="51"/>
      <c r="J137" s="52"/>
      <c r="K137" s="53"/>
      <c r="L137" s="51"/>
      <c r="M137" s="52"/>
      <c r="N137" s="53"/>
      <c r="O137" s="51"/>
      <c r="P137" s="52"/>
      <c r="Q137" s="53"/>
      <c r="R137" s="51"/>
      <c r="S137" s="52"/>
      <c r="T137" s="53"/>
      <c r="U137" s="54"/>
      <c r="V137" s="55"/>
      <c r="W137" s="56"/>
      <c r="X137" s="111"/>
      <c r="Y137" s="112"/>
      <c r="Z137" s="113"/>
    </row>
    <row r="138" spans="3:26" x14ac:dyDescent="0.2">
      <c r="C138" s="51"/>
      <c r="D138" s="52"/>
      <c r="E138" s="53"/>
      <c r="F138" s="51"/>
      <c r="G138" s="52"/>
      <c r="H138" s="53"/>
      <c r="I138" s="51"/>
      <c r="J138" s="52"/>
      <c r="K138" s="53"/>
      <c r="L138" s="51"/>
      <c r="M138" s="52"/>
      <c r="N138" s="53"/>
      <c r="O138" s="51"/>
      <c r="P138" s="52"/>
      <c r="Q138" s="53"/>
      <c r="R138" s="51"/>
      <c r="S138" s="52"/>
      <c r="T138" s="53"/>
      <c r="U138" s="54"/>
      <c r="V138" s="55"/>
      <c r="W138" s="56"/>
      <c r="X138" s="111"/>
      <c r="Y138" s="112"/>
      <c r="Z138" s="113"/>
    </row>
    <row r="141" spans="3:26" x14ac:dyDescent="0.2">
      <c r="C141" s="51"/>
      <c r="D141" s="52"/>
      <c r="E141" s="53"/>
      <c r="F141" s="51"/>
      <c r="G141" s="52"/>
      <c r="H141" s="53"/>
      <c r="I141" s="51"/>
      <c r="J141" s="52"/>
      <c r="K141" s="53"/>
      <c r="L141" s="51"/>
      <c r="M141" s="52"/>
      <c r="N141" s="53"/>
      <c r="O141" s="51"/>
      <c r="P141" s="52"/>
      <c r="Q141" s="53"/>
      <c r="R141" s="51"/>
      <c r="S141" s="52"/>
      <c r="T141" s="53"/>
      <c r="U141" s="54"/>
      <c r="V141" s="55"/>
      <c r="W141" s="56"/>
      <c r="X141" s="123"/>
      <c r="Y141" s="124"/>
      <c r="Z141" s="125"/>
    </row>
    <row r="142" spans="3:26" x14ac:dyDescent="0.2">
      <c r="C142" s="51"/>
      <c r="D142" s="52"/>
      <c r="E142" s="53"/>
      <c r="F142" s="51"/>
      <c r="G142" s="52"/>
      <c r="H142" s="53"/>
      <c r="I142" s="51"/>
      <c r="J142" s="52"/>
      <c r="K142" s="53"/>
      <c r="L142" s="51"/>
      <c r="M142" s="52"/>
      <c r="N142" s="53"/>
      <c r="O142" s="51"/>
      <c r="P142" s="52"/>
      <c r="Q142" s="53"/>
      <c r="R142" s="51"/>
      <c r="S142" s="52"/>
      <c r="T142" s="53"/>
      <c r="U142" s="54"/>
      <c r="V142" s="55"/>
      <c r="W142" s="56"/>
      <c r="X142" s="123"/>
      <c r="Y142" s="124"/>
      <c r="Z142" s="125"/>
    </row>
    <row r="143" spans="3:26" x14ac:dyDescent="0.2">
      <c r="C143" s="51"/>
      <c r="D143" s="52"/>
      <c r="E143" s="53"/>
      <c r="F143" s="51"/>
      <c r="G143" s="52"/>
      <c r="H143" s="53"/>
      <c r="I143" s="51"/>
      <c r="J143" s="52"/>
      <c r="K143" s="53"/>
      <c r="L143" s="51"/>
      <c r="M143" s="52"/>
      <c r="N143" s="53"/>
      <c r="O143" s="51"/>
      <c r="P143" s="52"/>
      <c r="Q143" s="53"/>
      <c r="R143" s="51"/>
      <c r="S143" s="52"/>
      <c r="T143" s="53"/>
      <c r="U143" s="54"/>
      <c r="V143" s="55"/>
      <c r="W143" s="56"/>
      <c r="X143" s="123"/>
      <c r="Y143" s="124"/>
      <c r="Z143" s="125"/>
    </row>
    <row r="144" spans="3:26" x14ac:dyDescent="0.2">
      <c r="C144" s="51"/>
      <c r="D144" s="52"/>
      <c r="E144" s="53"/>
      <c r="F144" s="51"/>
      <c r="G144" s="52"/>
      <c r="H144" s="53"/>
      <c r="I144" s="51"/>
      <c r="J144" s="52"/>
      <c r="K144" s="53"/>
      <c r="L144" s="51"/>
      <c r="M144" s="52"/>
      <c r="N144" s="53"/>
      <c r="O144" s="51"/>
      <c r="P144" s="52"/>
      <c r="Q144" s="53"/>
      <c r="R144" s="51"/>
      <c r="S144" s="52"/>
      <c r="T144" s="53"/>
      <c r="U144" s="54"/>
      <c r="V144" s="55"/>
      <c r="W144" s="56"/>
      <c r="X144" s="123"/>
      <c r="Y144" s="124"/>
      <c r="Z144" s="125"/>
    </row>
    <row r="145" spans="3:26" x14ac:dyDescent="0.2">
      <c r="C145" s="51"/>
      <c r="D145" s="52"/>
      <c r="E145" s="53"/>
      <c r="F145" s="51"/>
      <c r="G145" s="52"/>
      <c r="H145" s="53"/>
      <c r="I145" s="51"/>
      <c r="J145" s="52"/>
      <c r="K145" s="53"/>
      <c r="L145" s="51"/>
      <c r="M145" s="52"/>
      <c r="N145" s="53"/>
      <c r="O145" s="51"/>
      <c r="P145" s="52"/>
      <c r="Q145" s="53"/>
      <c r="R145" s="51"/>
      <c r="S145" s="52"/>
      <c r="T145" s="53"/>
      <c r="U145" s="54"/>
      <c r="V145" s="55"/>
      <c r="W145" s="56"/>
      <c r="X145" s="123"/>
      <c r="Y145" s="124"/>
      <c r="Z145" s="125"/>
    </row>
    <row r="146" spans="3:26" x14ac:dyDescent="0.2">
      <c r="C146" s="51"/>
      <c r="D146" s="52"/>
      <c r="E146" s="53"/>
      <c r="F146" s="51"/>
      <c r="G146" s="52"/>
      <c r="H146" s="53"/>
      <c r="I146" s="51"/>
      <c r="J146" s="52"/>
      <c r="K146" s="53"/>
      <c r="L146" s="51"/>
      <c r="M146" s="52"/>
      <c r="N146" s="53"/>
      <c r="O146" s="51"/>
      <c r="P146" s="52"/>
      <c r="Q146" s="53"/>
      <c r="R146" s="51"/>
      <c r="S146" s="52"/>
      <c r="T146" s="53"/>
      <c r="U146" s="54"/>
      <c r="V146" s="55"/>
      <c r="W146" s="56"/>
      <c r="X146" s="123"/>
      <c r="Y146" s="124"/>
      <c r="Z146" s="125"/>
    </row>
    <row r="147" spans="3:26" x14ac:dyDescent="0.2">
      <c r="C147" s="51"/>
      <c r="D147" s="52"/>
      <c r="E147" s="53"/>
      <c r="F147" s="51"/>
      <c r="G147" s="52"/>
      <c r="H147" s="53"/>
      <c r="I147" s="51"/>
      <c r="J147" s="52"/>
      <c r="K147" s="53"/>
      <c r="L147" s="51"/>
      <c r="M147" s="52"/>
      <c r="N147" s="53"/>
      <c r="O147" s="51"/>
      <c r="P147" s="52"/>
      <c r="Q147" s="53"/>
      <c r="R147" s="51"/>
      <c r="S147" s="52"/>
      <c r="T147" s="53"/>
      <c r="U147" s="54"/>
      <c r="V147" s="55"/>
      <c r="W147" s="56"/>
      <c r="X147" s="123"/>
      <c r="Y147" s="124"/>
      <c r="Z147" s="125"/>
    </row>
    <row r="148" spans="3:26" x14ac:dyDescent="0.2">
      <c r="C148" s="51"/>
      <c r="D148" s="52"/>
      <c r="E148" s="53"/>
      <c r="F148" s="51"/>
      <c r="G148" s="52"/>
      <c r="H148" s="53"/>
      <c r="I148" s="51"/>
      <c r="J148" s="52"/>
      <c r="K148" s="53"/>
      <c r="L148" s="51"/>
      <c r="M148" s="52"/>
      <c r="N148" s="53"/>
      <c r="O148" s="51"/>
      <c r="P148" s="52"/>
      <c r="Q148" s="53"/>
      <c r="R148" s="51"/>
      <c r="S148" s="52"/>
      <c r="T148" s="53"/>
      <c r="U148" s="54"/>
      <c r="V148" s="55"/>
      <c r="W148" s="56"/>
      <c r="X148" s="123"/>
      <c r="Y148" s="124"/>
      <c r="Z148" s="125"/>
    </row>
    <row r="149" spans="3:26" x14ac:dyDescent="0.2">
      <c r="C149" s="51"/>
      <c r="D149" s="52"/>
      <c r="E149" s="53"/>
      <c r="F149" s="51"/>
      <c r="G149" s="52"/>
      <c r="H149" s="53"/>
      <c r="I149" s="51"/>
      <c r="J149" s="52"/>
      <c r="K149" s="53"/>
      <c r="L149" s="51"/>
      <c r="M149" s="52"/>
      <c r="N149" s="53"/>
      <c r="O149" s="51"/>
      <c r="P149" s="52"/>
      <c r="Q149" s="53"/>
      <c r="R149" s="51"/>
      <c r="S149" s="52"/>
      <c r="T149" s="53"/>
      <c r="U149" s="54"/>
      <c r="V149" s="55"/>
      <c r="W149" s="56"/>
      <c r="X149" s="123"/>
      <c r="Y149" s="124"/>
      <c r="Z149" s="125"/>
    </row>
    <row r="150" spans="3:26" x14ac:dyDescent="0.2">
      <c r="C150" s="51"/>
      <c r="D150" s="52"/>
      <c r="E150" s="53"/>
      <c r="F150" s="51"/>
      <c r="G150" s="52"/>
      <c r="H150" s="53"/>
      <c r="I150" s="51"/>
      <c r="J150" s="52"/>
      <c r="K150" s="53"/>
      <c r="L150" s="51"/>
      <c r="M150" s="52"/>
      <c r="N150" s="53"/>
      <c r="O150" s="51"/>
      <c r="P150" s="52"/>
      <c r="Q150" s="53"/>
      <c r="R150" s="51"/>
      <c r="S150" s="52"/>
      <c r="T150" s="53"/>
      <c r="U150" s="54"/>
      <c r="V150" s="55"/>
      <c r="W150" s="56"/>
      <c r="X150" s="123"/>
      <c r="Y150" s="124"/>
      <c r="Z150" s="125"/>
    </row>
    <row r="151" spans="3:26" x14ac:dyDescent="0.2">
      <c r="C151" s="51"/>
      <c r="D151" s="52"/>
      <c r="E151" s="53"/>
      <c r="F151" s="51"/>
      <c r="G151" s="52"/>
      <c r="H151" s="53"/>
      <c r="I151" s="51"/>
      <c r="J151" s="52"/>
      <c r="K151" s="53"/>
      <c r="L151" s="51"/>
      <c r="M151" s="52"/>
      <c r="N151" s="53"/>
      <c r="O151" s="51"/>
      <c r="P151" s="52"/>
      <c r="Q151" s="53"/>
      <c r="R151" s="51"/>
      <c r="S151" s="52"/>
      <c r="T151" s="53"/>
      <c r="U151" s="54"/>
      <c r="V151" s="55"/>
      <c r="W151" s="56"/>
      <c r="X151" s="123"/>
      <c r="Y151" s="124"/>
      <c r="Z151" s="125"/>
    </row>
    <row r="152" spans="3:26" x14ac:dyDescent="0.2">
      <c r="C152" s="51"/>
      <c r="D152" s="52"/>
      <c r="E152" s="53"/>
      <c r="F152" s="51"/>
      <c r="G152" s="52"/>
      <c r="H152" s="53"/>
      <c r="I152" s="51"/>
      <c r="J152" s="52"/>
      <c r="K152" s="53"/>
      <c r="L152" s="51"/>
      <c r="M152" s="52"/>
      <c r="N152" s="53"/>
      <c r="O152" s="51"/>
      <c r="P152" s="52"/>
      <c r="Q152" s="53"/>
      <c r="R152" s="51"/>
      <c r="S152" s="52"/>
      <c r="T152" s="53"/>
      <c r="U152" s="54"/>
      <c r="V152" s="55"/>
      <c r="W152" s="56"/>
      <c r="X152" s="123"/>
      <c r="Y152" s="124"/>
      <c r="Z152" s="125"/>
    </row>
    <row r="153" spans="3:26" x14ac:dyDescent="0.2">
      <c r="C153" s="51"/>
      <c r="D153" s="52"/>
      <c r="E153" s="53"/>
      <c r="F153" s="51"/>
      <c r="G153" s="52"/>
      <c r="H153" s="53"/>
      <c r="I153" s="51"/>
      <c r="J153" s="52"/>
      <c r="K153" s="53"/>
      <c r="L153" s="51"/>
      <c r="M153" s="52"/>
      <c r="N153" s="53"/>
      <c r="O153" s="51"/>
      <c r="P153" s="52"/>
      <c r="Q153" s="53"/>
      <c r="R153" s="51"/>
      <c r="S153" s="52"/>
      <c r="T153" s="53"/>
      <c r="U153" s="54"/>
      <c r="V153" s="55"/>
      <c r="W153" s="56"/>
      <c r="X153" s="123"/>
      <c r="Y153" s="124"/>
      <c r="Z153" s="125"/>
    </row>
    <row r="154" spans="3:26" x14ac:dyDescent="0.2">
      <c r="C154" s="51"/>
      <c r="D154" s="52"/>
      <c r="E154" s="53"/>
      <c r="F154" s="51"/>
      <c r="G154" s="52"/>
      <c r="H154" s="53"/>
      <c r="I154" s="51"/>
      <c r="J154" s="52"/>
      <c r="K154" s="53"/>
      <c r="L154" s="51"/>
      <c r="M154" s="52"/>
      <c r="N154" s="53"/>
      <c r="O154" s="51"/>
      <c r="P154" s="52"/>
      <c r="Q154" s="53"/>
      <c r="R154" s="51"/>
      <c r="S154" s="52"/>
      <c r="T154" s="53"/>
      <c r="U154" s="54"/>
      <c r="V154" s="55"/>
      <c r="W154" s="56"/>
      <c r="X154" s="123"/>
      <c r="Y154" s="124"/>
      <c r="Z154" s="125"/>
    </row>
    <row r="155" spans="3:26" x14ac:dyDescent="0.2">
      <c r="C155" s="51"/>
      <c r="D155" s="52"/>
      <c r="E155" s="53"/>
      <c r="F155" s="51"/>
      <c r="G155" s="52"/>
      <c r="H155" s="53"/>
      <c r="I155" s="51"/>
      <c r="J155" s="52"/>
      <c r="K155" s="53"/>
      <c r="L155" s="51"/>
      <c r="M155" s="52"/>
      <c r="N155" s="53"/>
      <c r="O155" s="51"/>
      <c r="P155" s="52"/>
      <c r="Q155" s="53"/>
      <c r="R155" s="51"/>
      <c r="S155" s="52"/>
      <c r="T155" s="53"/>
      <c r="U155" s="54"/>
      <c r="V155" s="55"/>
      <c r="W155" s="56"/>
      <c r="X155" s="123"/>
      <c r="Y155" s="124"/>
      <c r="Z155" s="125"/>
    </row>
    <row r="156" spans="3:26" x14ac:dyDescent="0.2">
      <c r="C156" s="51"/>
      <c r="D156" s="52"/>
      <c r="E156" s="53"/>
      <c r="F156" s="51"/>
      <c r="G156" s="52"/>
      <c r="H156" s="53"/>
      <c r="I156" s="51"/>
      <c r="J156" s="52"/>
      <c r="K156" s="53"/>
      <c r="L156" s="51"/>
      <c r="M156" s="52"/>
      <c r="N156" s="53"/>
      <c r="O156" s="51"/>
      <c r="P156" s="52"/>
      <c r="Q156" s="53"/>
      <c r="R156" s="51"/>
      <c r="S156" s="52"/>
      <c r="T156" s="53"/>
      <c r="U156" s="54"/>
      <c r="V156" s="55"/>
      <c r="W156" s="56"/>
      <c r="X156" s="123"/>
      <c r="Y156" s="124"/>
      <c r="Z156" s="125"/>
    </row>
    <row r="157" spans="3:26" x14ac:dyDescent="0.2">
      <c r="C157" s="51"/>
      <c r="D157" s="52"/>
      <c r="E157" s="53"/>
      <c r="F157" s="51"/>
      <c r="G157" s="52"/>
      <c r="H157" s="53"/>
      <c r="I157" s="51"/>
      <c r="J157" s="52"/>
      <c r="K157" s="53"/>
      <c r="L157" s="51"/>
      <c r="M157" s="52"/>
      <c r="N157" s="53"/>
      <c r="O157" s="51"/>
      <c r="P157" s="52"/>
      <c r="Q157" s="53"/>
      <c r="R157" s="51"/>
      <c r="S157" s="52"/>
      <c r="T157" s="53"/>
      <c r="U157" s="54"/>
      <c r="V157" s="55"/>
      <c r="W157" s="56"/>
      <c r="X157" s="123"/>
      <c r="Y157" s="124"/>
      <c r="Z157" s="125"/>
    </row>
    <row r="158" spans="3:26" x14ac:dyDescent="0.2">
      <c r="C158" s="51"/>
      <c r="D158" s="52"/>
      <c r="E158" s="53"/>
      <c r="F158" s="51"/>
      <c r="G158" s="52"/>
      <c r="H158" s="53"/>
      <c r="I158" s="51"/>
      <c r="J158" s="52"/>
      <c r="K158" s="53"/>
      <c r="L158" s="51"/>
      <c r="M158" s="52"/>
      <c r="N158" s="53"/>
      <c r="O158" s="51"/>
      <c r="P158" s="52"/>
      <c r="Q158" s="53"/>
      <c r="R158" s="51"/>
      <c r="S158" s="52"/>
      <c r="T158" s="53"/>
      <c r="U158" s="54"/>
      <c r="V158" s="55"/>
      <c r="W158" s="56"/>
      <c r="X158" s="123"/>
      <c r="Y158" s="124"/>
      <c r="Z158" s="125"/>
    </row>
    <row r="159" spans="3:26" x14ac:dyDescent="0.2">
      <c r="C159" s="51"/>
      <c r="D159" s="52"/>
      <c r="E159" s="53"/>
      <c r="F159" s="51"/>
      <c r="G159" s="52"/>
      <c r="H159" s="53"/>
      <c r="I159" s="51"/>
      <c r="J159" s="52"/>
      <c r="K159" s="53"/>
      <c r="L159" s="51"/>
      <c r="M159" s="52"/>
      <c r="N159" s="53"/>
      <c r="O159" s="51"/>
      <c r="P159" s="52"/>
      <c r="Q159" s="53"/>
      <c r="R159" s="51"/>
      <c r="S159" s="52"/>
      <c r="T159" s="53"/>
      <c r="U159" s="54"/>
      <c r="V159" s="55"/>
      <c r="W159" s="56"/>
      <c r="X159" s="123"/>
      <c r="Y159" s="124"/>
      <c r="Z159" s="125"/>
    </row>
    <row r="160" spans="3:26" x14ac:dyDescent="0.2">
      <c r="C160" s="51"/>
      <c r="D160" s="52"/>
      <c r="E160" s="53"/>
      <c r="F160" s="51"/>
      <c r="G160" s="52"/>
      <c r="H160" s="53"/>
      <c r="I160" s="51"/>
      <c r="J160" s="52"/>
      <c r="K160" s="53"/>
      <c r="L160" s="51"/>
      <c r="M160" s="52"/>
      <c r="N160" s="53"/>
      <c r="O160" s="51"/>
      <c r="P160" s="52"/>
      <c r="Q160" s="53"/>
      <c r="R160" s="51"/>
      <c r="S160" s="52"/>
      <c r="T160" s="53"/>
      <c r="U160" s="54"/>
      <c r="V160" s="55"/>
      <c r="W160" s="56"/>
      <c r="X160" s="123"/>
      <c r="Y160" s="124"/>
      <c r="Z160" s="125"/>
    </row>
    <row r="161" spans="3:26" x14ac:dyDescent="0.2">
      <c r="C161" s="51"/>
      <c r="D161" s="52"/>
      <c r="E161" s="53"/>
      <c r="F161" s="51"/>
      <c r="G161" s="52"/>
      <c r="H161" s="53"/>
      <c r="I161" s="51"/>
      <c r="J161" s="52"/>
      <c r="K161" s="53"/>
      <c r="L161" s="51"/>
      <c r="M161" s="52"/>
      <c r="N161" s="53"/>
      <c r="O161" s="51"/>
      <c r="P161" s="52"/>
      <c r="Q161" s="53"/>
      <c r="R161" s="51"/>
      <c r="S161" s="52"/>
      <c r="T161" s="53"/>
      <c r="U161" s="54"/>
      <c r="V161" s="55"/>
      <c r="W161" s="56"/>
      <c r="X161" s="123"/>
      <c r="Y161" s="124"/>
      <c r="Z161" s="125"/>
    </row>
    <row r="162" spans="3:26" x14ac:dyDescent="0.2">
      <c r="C162" s="51"/>
      <c r="D162" s="52"/>
      <c r="E162" s="53"/>
      <c r="F162" s="51"/>
      <c r="G162" s="52"/>
      <c r="H162" s="53"/>
      <c r="I162" s="51"/>
      <c r="J162" s="52"/>
      <c r="K162" s="53"/>
      <c r="L162" s="51"/>
      <c r="M162" s="52"/>
      <c r="N162" s="53"/>
      <c r="O162" s="51"/>
      <c r="P162" s="52"/>
      <c r="Q162" s="53"/>
      <c r="R162" s="51"/>
      <c r="S162" s="52"/>
      <c r="T162" s="53"/>
      <c r="U162" s="54"/>
      <c r="V162" s="55"/>
      <c r="W162" s="56"/>
      <c r="X162" s="123"/>
      <c r="Y162" s="124"/>
      <c r="Z162" s="125"/>
    </row>
    <row r="163" spans="3:26" x14ac:dyDescent="0.2">
      <c r="C163" s="51"/>
      <c r="D163" s="52"/>
      <c r="E163" s="53"/>
      <c r="F163" s="51"/>
      <c r="G163" s="52"/>
      <c r="H163" s="53"/>
      <c r="I163" s="51"/>
      <c r="J163" s="52"/>
      <c r="K163" s="53"/>
      <c r="L163" s="51"/>
      <c r="M163" s="52"/>
      <c r="N163" s="53"/>
      <c r="O163" s="51"/>
      <c r="P163" s="52"/>
      <c r="Q163" s="53"/>
      <c r="R163" s="51"/>
      <c r="S163" s="52"/>
      <c r="T163" s="53"/>
      <c r="U163" s="54"/>
      <c r="V163" s="55"/>
      <c r="W163" s="56"/>
      <c r="X163" s="123"/>
      <c r="Y163" s="124"/>
      <c r="Z163" s="125"/>
    </row>
    <row r="164" spans="3:26" x14ac:dyDescent="0.2">
      <c r="C164" s="51"/>
      <c r="D164" s="52"/>
      <c r="E164" s="53"/>
      <c r="F164" s="51"/>
      <c r="G164" s="52"/>
      <c r="H164" s="53"/>
      <c r="I164" s="51"/>
      <c r="J164" s="52"/>
      <c r="K164" s="53"/>
      <c r="L164" s="51"/>
      <c r="M164" s="52"/>
      <c r="N164" s="53"/>
      <c r="O164" s="51"/>
      <c r="P164" s="52"/>
      <c r="Q164" s="53"/>
      <c r="R164" s="51"/>
      <c r="S164" s="52"/>
      <c r="T164" s="53"/>
      <c r="U164" s="54"/>
      <c r="V164" s="55"/>
      <c r="W164" s="56"/>
      <c r="X164" s="123"/>
      <c r="Y164" s="124"/>
      <c r="Z164" s="125"/>
    </row>
    <row r="165" spans="3:26" x14ac:dyDescent="0.2">
      <c r="C165" s="51"/>
      <c r="D165" s="52"/>
      <c r="E165" s="53"/>
      <c r="F165" s="51"/>
      <c r="G165" s="52"/>
      <c r="H165" s="53"/>
      <c r="I165" s="51"/>
      <c r="J165" s="52"/>
      <c r="K165" s="53"/>
      <c r="L165" s="51"/>
      <c r="M165" s="52"/>
      <c r="N165" s="53"/>
      <c r="O165" s="51"/>
      <c r="P165" s="52"/>
      <c r="Q165" s="53"/>
      <c r="R165" s="51"/>
      <c r="S165" s="52"/>
      <c r="T165" s="53"/>
      <c r="U165" s="54"/>
      <c r="V165" s="55"/>
      <c r="W165" s="56"/>
      <c r="X165" s="123"/>
      <c r="Y165" s="124"/>
      <c r="Z165" s="125"/>
    </row>
    <row r="166" spans="3:26" x14ac:dyDescent="0.2">
      <c r="C166" s="51"/>
      <c r="D166" s="52"/>
      <c r="E166" s="53"/>
      <c r="F166" s="51"/>
      <c r="G166" s="52"/>
      <c r="H166" s="53"/>
      <c r="I166" s="51"/>
      <c r="J166" s="52"/>
      <c r="K166" s="53"/>
      <c r="L166" s="51"/>
      <c r="M166" s="52"/>
      <c r="N166" s="53"/>
      <c r="O166" s="51"/>
      <c r="P166" s="52"/>
      <c r="Q166" s="53"/>
      <c r="R166" s="51"/>
      <c r="S166" s="52"/>
      <c r="T166" s="53"/>
      <c r="U166" s="54"/>
      <c r="V166" s="55"/>
      <c r="W166" s="56"/>
      <c r="X166" s="123"/>
      <c r="Y166" s="124"/>
      <c r="Z166" s="125"/>
    </row>
    <row r="167" spans="3:26" x14ac:dyDescent="0.2">
      <c r="C167" s="51"/>
      <c r="D167" s="52"/>
      <c r="E167" s="53"/>
      <c r="F167" s="51"/>
      <c r="G167" s="52"/>
      <c r="H167" s="53"/>
      <c r="I167" s="51"/>
      <c r="J167" s="52"/>
      <c r="K167" s="53"/>
      <c r="L167" s="51"/>
      <c r="M167" s="52"/>
      <c r="N167" s="53"/>
      <c r="O167" s="51"/>
      <c r="P167" s="52"/>
      <c r="Q167" s="53"/>
      <c r="R167" s="51"/>
      <c r="S167" s="52"/>
      <c r="T167" s="53"/>
      <c r="U167" s="54"/>
      <c r="V167" s="55"/>
      <c r="W167" s="56"/>
      <c r="X167" s="123"/>
      <c r="Y167" s="124"/>
      <c r="Z167" s="125"/>
    </row>
    <row r="168" spans="3:26" x14ac:dyDescent="0.2">
      <c r="C168" s="51"/>
      <c r="D168" s="52"/>
      <c r="E168" s="53"/>
      <c r="F168" s="51"/>
      <c r="G168" s="52"/>
      <c r="H168" s="53"/>
      <c r="I168" s="51"/>
      <c r="J168" s="52"/>
      <c r="K168" s="53"/>
      <c r="L168" s="51"/>
      <c r="M168" s="52"/>
      <c r="N168" s="53"/>
      <c r="O168" s="51"/>
      <c r="P168" s="52"/>
      <c r="Q168" s="53"/>
      <c r="R168" s="51"/>
      <c r="S168" s="52"/>
      <c r="T168" s="53"/>
      <c r="U168" s="54"/>
      <c r="V168" s="55"/>
      <c r="W168" s="56"/>
      <c r="X168" s="123"/>
      <c r="Y168" s="124"/>
      <c r="Z168" s="125"/>
    </row>
    <row r="169" spans="3:26" x14ac:dyDescent="0.2">
      <c r="C169" s="51"/>
      <c r="D169" s="52"/>
      <c r="E169" s="53"/>
      <c r="F169" s="51"/>
      <c r="G169" s="52"/>
      <c r="H169" s="53"/>
      <c r="I169" s="51"/>
      <c r="J169" s="52"/>
      <c r="K169" s="53"/>
      <c r="L169" s="51"/>
      <c r="M169" s="52"/>
      <c r="N169" s="53"/>
      <c r="O169" s="51"/>
      <c r="P169" s="52"/>
      <c r="Q169" s="53"/>
      <c r="R169" s="51"/>
      <c r="S169" s="52"/>
      <c r="T169" s="53"/>
      <c r="U169" s="54"/>
      <c r="V169" s="55"/>
      <c r="W169" s="56"/>
      <c r="X169" s="123"/>
      <c r="Y169" s="124"/>
      <c r="Z169" s="125"/>
    </row>
    <row r="170" spans="3:26" x14ac:dyDescent="0.2">
      <c r="C170" s="51"/>
      <c r="D170" s="52"/>
      <c r="E170" s="53"/>
      <c r="F170" s="51"/>
      <c r="G170" s="52"/>
      <c r="H170" s="53"/>
      <c r="I170" s="51"/>
      <c r="J170" s="52"/>
      <c r="K170" s="53"/>
      <c r="L170" s="51"/>
      <c r="M170" s="52"/>
      <c r="N170" s="53"/>
      <c r="O170" s="51"/>
      <c r="P170" s="52"/>
      <c r="Q170" s="53"/>
      <c r="R170" s="51"/>
      <c r="S170" s="52"/>
      <c r="T170" s="53"/>
      <c r="U170" s="54"/>
      <c r="V170" s="55"/>
      <c r="W170" s="56"/>
      <c r="X170" s="123"/>
      <c r="Y170" s="124"/>
      <c r="Z170" s="125"/>
    </row>
    <row r="171" spans="3:26" x14ac:dyDescent="0.2">
      <c r="C171" s="51"/>
      <c r="D171" s="52"/>
      <c r="E171" s="53"/>
      <c r="F171" s="51"/>
      <c r="G171" s="52"/>
      <c r="H171" s="53"/>
      <c r="I171" s="51"/>
      <c r="J171" s="52"/>
      <c r="K171" s="53"/>
      <c r="L171" s="51"/>
      <c r="M171" s="52"/>
      <c r="N171" s="53"/>
      <c r="O171" s="51"/>
      <c r="P171" s="52"/>
      <c r="Q171" s="53"/>
      <c r="R171" s="51"/>
      <c r="S171" s="52"/>
      <c r="T171" s="53"/>
      <c r="U171" s="54"/>
      <c r="V171" s="55"/>
      <c r="W171" s="56"/>
      <c r="X171" s="123"/>
      <c r="Y171" s="124"/>
      <c r="Z171" s="125"/>
    </row>
    <row r="172" spans="3:26" x14ac:dyDescent="0.2">
      <c r="C172" s="51"/>
      <c r="D172" s="52"/>
      <c r="E172" s="53"/>
      <c r="F172" s="51"/>
      <c r="G172" s="52"/>
      <c r="H172" s="53"/>
      <c r="I172" s="51"/>
      <c r="J172" s="52"/>
      <c r="K172" s="53"/>
      <c r="L172" s="51"/>
      <c r="M172" s="52"/>
      <c r="N172" s="53"/>
      <c r="O172" s="51"/>
      <c r="P172" s="52"/>
      <c r="Q172" s="53"/>
      <c r="R172" s="51"/>
      <c r="S172" s="52"/>
      <c r="T172" s="53"/>
      <c r="U172" s="54"/>
      <c r="V172" s="55"/>
      <c r="W172" s="56"/>
      <c r="X172" s="123"/>
      <c r="Y172" s="124"/>
      <c r="Z172" s="125"/>
    </row>
    <row r="173" spans="3:26" x14ac:dyDescent="0.2">
      <c r="C173" s="51"/>
      <c r="D173" s="52"/>
      <c r="E173" s="53"/>
      <c r="F173" s="51"/>
      <c r="G173" s="52"/>
      <c r="H173" s="53"/>
      <c r="I173" s="51"/>
      <c r="J173" s="52"/>
      <c r="K173" s="53"/>
      <c r="L173" s="51"/>
      <c r="M173" s="52"/>
      <c r="N173" s="53"/>
      <c r="O173" s="51"/>
      <c r="P173" s="52"/>
      <c r="Q173" s="53"/>
      <c r="R173" s="51"/>
      <c r="S173" s="52"/>
      <c r="T173" s="53"/>
      <c r="U173" s="54"/>
      <c r="V173" s="55"/>
      <c r="W173" s="56"/>
      <c r="X173" s="123"/>
      <c r="Y173" s="124"/>
      <c r="Z173" s="125"/>
    </row>
    <row r="174" spans="3:26" x14ac:dyDescent="0.2">
      <c r="C174" s="51"/>
      <c r="D174" s="52"/>
      <c r="E174" s="53"/>
      <c r="F174" s="51"/>
      <c r="G174" s="52"/>
      <c r="H174" s="53"/>
      <c r="I174" s="51"/>
      <c r="J174" s="52"/>
      <c r="K174" s="53"/>
      <c r="L174" s="51"/>
      <c r="M174" s="52"/>
      <c r="N174" s="53"/>
      <c r="O174" s="51"/>
      <c r="P174" s="52"/>
      <c r="Q174" s="53"/>
      <c r="R174" s="51"/>
      <c r="S174" s="52"/>
      <c r="T174" s="53"/>
      <c r="U174" s="54"/>
      <c r="V174" s="55"/>
      <c r="W174" s="56"/>
      <c r="X174" s="123"/>
      <c r="Y174" s="124"/>
      <c r="Z174" s="125"/>
    </row>
    <row r="175" spans="3:26" x14ac:dyDescent="0.2">
      <c r="C175" s="51"/>
      <c r="D175" s="52"/>
      <c r="E175" s="53"/>
      <c r="F175" s="51"/>
      <c r="G175" s="52"/>
      <c r="H175" s="53"/>
      <c r="I175" s="51"/>
      <c r="J175" s="52"/>
      <c r="K175" s="53"/>
      <c r="L175" s="51"/>
      <c r="M175" s="52"/>
      <c r="N175" s="53"/>
      <c r="O175" s="51"/>
      <c r="P175" s="52"/>
      <c r="Q175" s="53"/>
      <c r="R175" s="51"/>
      <c r="S175" s="52"/>
      <c r="T175" s="53"/>
      <c r="U175" s="54"/>
      <c r="V175" s="55"/>
      <c r="W175" s="56"/>
      <c r="X175" s="123"/>
      <c r="Y175" s="124"/>
      <c r="Z175" s="125"/>
    </row>
    <row r="176" spans="3:26" x14ac:dyDescent="0.2">
      <c r="C176" s="51"/>
      <c r="D176" s="52"/>
      <c r="E176" s="53"/>
      <c r="F176" s="51"/>
      <c r="G176" s="52"/>
      <c r="H176" s="53"/>
      <c r="I176" s="51"/>
      <c r="J176" s="52"/>
      <c r="K176" s="53"/>
      <c r="L176" s="51"/>
      <c r="M176" s="52"/>
      <c r="N176" s="53"/>
      <c r="O176" s="51"/>
      <c r="P176" s="52"/>
      <c r="Q176" s="53"/>
      <c r="R176" s="51"/>
      <c r="S176" s="52"/>
      <c r="T176" s="53"/>
      <c r="U176" s="54"/>
      <c r="V176" s="55"/>
      <c r="W176" s="56"/>
      <c r="X176" s="123"/>
      <c r="Y176" s="124"/>
      <c r="Z176" s="125"/>
    </row>
    <row r="177" spans="3:26" x14ac:dyDescent="0.2">
      <c r="C177" s="51"/>
      <c r="D177" s="52"/>
      <c r="E177" s="53"/>
      <c r="F177" s="51"/>
      <c r="G177" s="52"/>
      <c r="H177" s="53"/>
      <c r="I177" s="51"/>
      <c r="J177" s="52"/>
      <c r="K177" s="53"/>
      <c r="L177" s="51"/>
      <c r="M177" s="52"/>
      <c r="N177" s="53"/>
      <c r="O177" s="51"/>
      <c r="P177" s="52"/>
      <c r="Q177" s="53"/>
      <c r="R177" s="51"/>
      <c r="S177" s="52"/>
      <c r="T177" s="53"/>
      <c r="U177" s="54"/>
      <c r="V177" s="55"/>
      <c r="W177" s="56"/>
      <c r="X177" s="123"/>
      <c r="Y177" s="124"/>
      <c r="Z177" s="125"/>
    </row>
    <row r="178" spans="3:26" x14ac:dyDescent="0.2">
      <c r="C178" s="51"/>
      <c r="D178" s="52"/>
      <c r="E178" s="53"/>
      <c r="F178" s="51"/>
      <c r="G178" s="52"/>
      <c r="H178" s="53"/>
      <c r="I178" s="51"/>
      <c r="J178" s="52"/>
      <c r="K178" s="53"/>
      <c r="L178" s="51"/>
      <c r="M178" s="52"/>
      <c r="N178" s="53"/>
      <c r="O178" s="51"/>
      <c r="P178" s="52"/>
      <c r="Q178" s="53"/>
      <c r="R178" s="51"/>
      <c r="S178" s="52"/>
      <c r="T178" s="53"/>
      <c r="U178" s="54"/>
      <c r="V178" s="55"/>
      <c r="W178" s="56"/>
      <c r="X178" s="123"/>
      <c r="Y178" s="124"/>
      <c r="Z178" s="125"/>
    </row>
    <row r="179" spans="3:26" x14ac:dyDescent="0.2">
      <c r="C179" s="51"/>
      <c r="D179" s="52"/>
      <c r="E179" s="53"/>
      <c r="F179" s="51"/>
      <c r="G179" s="52"/>
      <c r="H179" s="53"/>
      <c r="I179" s="51"/>
      <c r="J179" s="52"/>
      <c r="K179" s="53"/>
      <c r="L179" s="51"/>
      <c r="M179" s="52"/>
      <c r="N179" s="53"/>
      <c r="O179" s="51"/>
      <c r="P179" s="52"/>
      <c r="Q179" s="53"/>
      <c r="R179" s="51"/>
      <c r="S179" s="52"/>
      <c r="T179" s="53"/>
      <c r="U179" s="54"/>
      <c r="V179" s="55"/>
      <c r="W179" s="56"/>
      <c r="X179" s="123"/>
      <c r="Y179" s="124"/>
      <c r="Z179" s="125"/>
    </row>
    <row r="180" spans="3:26" x14ac:dyDescent="0.2">
      <c r="C180" s="51"/>
      <c r="D180" s="52"/>
      <c r="E180" s="53"/>
      <c r="F180" s="51"/>
      <c r="G180" s="52"/>
      <c r="H180" s="53"/>
      <c r="I180" s="51"/>
      <c r="J180" s="52"/>
      <c r="K180" s="53"/>
      <c r="L180" s="51"/>
      <c r="M180" s="52"/>
      <c r="N180" s="53"/>
      <c r="O180" s="51"/>
      <c r="P180" s="52"/>
      <c r="Q180" s="53"/>
      <c r="R180" s="51"/>
      <c r="S180" s="52"/>
      <c r="T180" s="53"/>
      <c r="U180" s="54"/>
      <c r="V180" s="55"/>
      <c r="W180" s="56"/>
      <c r="X180" s="123"/>
      <c r="Y180" s="124"/>
      <c r="Z180" s="125"/>
    </row>
    <row r="181" spans="3:26" x14ac:dyDescent="0.2">
      <c r="C181" s="51"/>
      <c r="D181" s="52"/>
      <c r="E181" s="53"/>
      <c r="F181" s="51"/>
      <c r="G181" s="52"/>
      <c r="H181" s="53"/>
      <c r="I181" s="51"/>
      <c r="J181" s="52"/>
      <c r="K181" s="53"/>
      <c r="L181" s="51"/>
      <c r="M181" s="52"/>
      <c r="N181" s="53"/>
      <c r="O181" s="51"/>
      <c r="P181" s="52"/>
      <c r="Q181" s="53"/>
      <c r="R181" s="51"/>
      <c r="S181" s="52"/>
      <c r="T181" s="53"/>
      <c r="U181" s="54"/>
      <c r="V181" s="55"/>
      <c r="W181" s="56"/>
      <c r="X181" s="123"/>
      <c r="Y181" s="124"/>
      <c r="Z181" s="125"/>
    </row>
    <row r="182" spans="3:26" x14ac:dyDescent="0.2">
      <c r="C182" s="51"/>
      <c r="D182" s="52"/>
      <c r="E182" s="53"/>
      <c r="F182" s="51"/>
      <c r="G182" s="52"/>
      <c r="H182" s="53"/>
      <c r="I182" s="51"/>
      <c r="J182" s="52"/>
      <c r="K182" s="53"/>
      <c r="L182" s="51"/>
      <c r="M182" s="52"/>
      <c r="N182" s="53"/>
      <c r="O182" s="51"/>
      <c r="P182" s="52"/>
      <c r="Q182" s="53"/>
      <c r="R182" s="51"/>
      <c r="S182" s="52"/>
      <c r="T182" s="53"/>
      <c r="U182" s="54"/>
      <c r="V182" s="55"/>
      <c r="W182" s="56"/>
      <c r="X182" s="123"/>
      <c r="Y182" s="124"/>
      <c r="Z182" s="125"/>
    </row>
    <row r="183" spans="3:26" x14ac:dyDescent="0.2">
      <c r="C183" s="51"/>
      <c r="D183" s="52"/>
      <c r="E183" s="53"/>
      <c r="F183" s="51"/>
      <c r="G183" s="52"/>
      <c r="H183" s="53"/>
      <c r="I183" s="51"/>
      <c r="J183" s="52"/>
      <c r="K183" s="53"/>
      <c r="L183" s="51"/>
      <c r="M183" s="52"/>
      <c r="N183" s="53"/>
      <c r="O183" s="51"/>
      <c r="P183" s="52"/>
      <c r="Q183" s="53"/>
      <c r="R183" s="51"/>
      <c r="S183" s="52"/>
      <c r="T183" s="53"/>
      <c r="U183" s="54"/>
      <c r="V183" s="55"/>
      <c r="W183" s="56"/>
      <c r="X183" s="123"/>
      <c r="Y183" s="124"/>
      <c r="Z183" s="125"/>
    </row>
    <row r="184" spans="3:26" x14ac:dyDescent="0.2">
      <c r="C184" s="51"/>
      <c r="D184" s="52"/>
      <c r="E184" s="53"/>
      <c r="F184" s="51"/>
      <c r="G184" s="52"/>
      <c r="H184" s="53"/>
      <c r="I184" s="51"/>
      <c r="J184" s="52"/>
      <c r="K184" s="53"/>
      <c r="L184" s="51"/>
      <c r="M184" s="52"/>
      <c r="N184" s="53"/>
      <c r="O184" s="51"/>
      <c r="P184" s="52"/>
      <c r="Q184" s="53"/>
      <c r="R184" s="51"/>
      <c r="S184" s="52"/>
      <c r="T184" s="53"/>
      <c r="U184" s="54"/>
      <c r="V184" s="55"/>
      <c r="W184" s="56"/>
      <c r="X184" s="123"/>
      <c r="Y184" s="124"/>
      <c r="Z184" s="125"/>
    </row>
    <row r="185" spans="3:26" x14ac:dyDescent="0.2">
      <c r="C185" s="51"/>
      <c r="D185" s="52"/>
      <c r="E185" s="53"/>
      <c r="F185" s="51"/>
      <c r="G185" s="52"/>
      <c r="H185" s="53"/>
      <c r="I185" s="51"/>
      <c r="J185" s="52"/>
      <c r="K185" s="53"/>
      <c r="L185" s="51"/>
      <c r="M185" s="52"/>
      <c r="N185" s="53"/>
      <c r="O185" s="51"/>
      <c r="P185" s="52"/>
      <c r="Q185" s="53"/>
      <c r="R185" s="51"/>
      <c r="S185" s="52"/>
      <c r="T185" s="53"/>
      <c r="U185" s="54"/>
      <c r="V185" s="55"/>
      <c r="W185" s="56"/>
      <c r="X185" s="123"/>
      <c r="Y185" s="124"/>
      <c r="Z185" s="125"/>
    </row>
    <row r="186" spans="3:26" x14ac:dyDescent="0.2">
      <c r="C186" s="51"/>
      <c r="D186" s="52"/>
      <c r="E186" s="53"/>
      <c r="F186" s="51"/>
      <c r="G186" s="52"/>
      <c r="H186" s="53"/>
      <c r="I186" s="51"/>
      <c r="J186" s="52"/>
      <c r="K186" s="53"/>
      <c r="L186" s="51"/>
      <c r="M186" s="52"/>
      <c r="N186" s="53"/>
      <c r="O186" s="51"/>
      <c r="P186" s="52"/>
      <c r="Q186" s="53"/>
      <c r="R186" s="51"/>
      <c r="S186" s="52"/>
      <c r="T186" s="53"/>
      <c r="U186" s="54"/>
      <c r="V186" s="55"/>
      <c r="W186" s="56"/>
      <c r="X186" s="123"/>
      <c r="Y186" s="124"/>
      <c r="Z186" s="125"/>
    </row>
    <row r="187" spans="3:26" x14ac:dyDescent="0.2">
      <c r="C187" s="51"/>
      <c r="D187" s="52"/>
      <c r="E187" s="53"/>
      <c r="F187" s="51"/>
      <c r="G187" s="52"/>
      <c r="H187" s="53"/>
      <c r="I187" s="51"/>
      <c r="J187" s="52"/>
      <c r="K187" s="53"/>
      <c r="L187" s="51"/>
      <c r="M187" s="52"/>
      <c r="N187" s="53"/>
      <c r="O187" s="51"/>
      <c r="P187" s="52"/>
      <c r="Q187" s="53"/>
      <c r="R187" s="51"/>
      <c r="S187" s="52"/>
      <c r="T187" s="53"/>
      <c r="U187" s="54"/>
      <c r="V187" s="55"/>
      <c r="W187" s="56"/>
      <c r="X187" s="123"/>
      <c r="Y187" s="124"/>
      <c r="Z187" s="125"/>
    </row>
    <row r="188" spans="3:26" x14ac:dyDescent="0.2">
      <c r="C188" s="51"/>
      <c r="D188" s="52"/>
      <c r="E188" s="53"/>
      <c r="F188" s="51"/>
      <c r="G188" s="52"/>
      <c r="H188" s="53"/>
      <c r="I188" s="51"/>
      <c r="J188" s="52"/>
      <c r="K188" s="53"/>
      <c r="L188" s="51"/>
      <c r="M188" s="52"/>
      <c r="N188" s="53"/>
      <c r="O188" s="51"/>
      <c r="P188" s="52"/>
      <c r="Q188" s="53"/>
      <c r="R188" s="51"/>
      <c r="S188" s="52"/>
      <c r="T188" s="53"/>
      <c r="U188" s="54"/>
      <c r="V188" s="55"/>
      <c r="W188" s="56"/>
      <c r="X188" s="123"/>
      <c r="Y188" s="124"/>
      <c r="Z188" s="125"/>
    </row>
    <row r="189" spans="3:26" x14ac:dyDescent="0.2">
      <c r="C189" s="51"/>
      <c r="D189" s="52"/>
      <c r="E189" s="53"/>
      <c r="F189" s="51"/>
      <c r="G189" s="52"/>
      <c r="H189" s="53"/>
      <c r="I189" s="51"/>
      <c r="J189" s="52"/>
      <c r="K189" s="53"/>
      <c r="L189" s="51"/>
      <c r="M189" s="52"/>
      <c r="N189" s="53"/>
      <c r="O189" s="51"/>
      <c r="P189" s="52"/>
      <c r="Q189" s="53"/>
      <c r="R189" s="51"/>
      <c r="S189" s="52"/>
      <c r="T189" s="53"/>
      <c r="U189" s="54"/>
      <c r="V189" s="55"/>
      <c r="W189" s="56"/>
      <c r="X189" s="123"/>
      <c r="Y189" s="124"/>
      <c r="Z189" s="125"/>
    </row>
    <row r="190" spans="3:26" x14ac:dyDescent="0.2">
      <c r="C190" s="51"/>
      <c r="D190" s="52"/>
      <c r="E190" s="53"/>
      <c r="F190" s="51"/>
      <c r="G190" s="52"/>
      <c r="H190" s="53"/>
      <c r="I190" s="51"/>
      <c r="J190" s="52"/>
      <c r="K190" s="53"/>
      <c r="L190" s="51"/>
      <c r="M190" s="52"/>
      <c r="N190" s="53"/>
      <c r="O190" s="51"/>
      <c r="P190" s="52"/>
      <c r="Q190" s="53"/>
      <c r="R190" s="51"/>
      <c r="S190" s="52"/>
      <c r="T190" s="53"/>
      <c r="U190" s="54"/>
      <c r="V190" s="55"/>
      <c r="W190" s="56"/>
      <c r="X190" s="123"/>
      <c r="Y190" s="124"/>
      <c r="Z190" s="125"/>
    </row>
    <row r="191" spans="3:26" x14ac:dyDescent="0.2">
      <c r="C191" s="51"/>
      <c r="D191" s="52"/>
      <c r="E191" s="53"/>
      <c r="F191" s="51"/>
      <c r="G191" s="52"/>
      <c r="H191" s="53"/>
      <c r="I191" s="51"/>
      <c r="J191" s="52"/>
      <c r="K191" s="53"/>
      <c r="L191" s="51"/>
      <c r="M191" s="52"/>
      <c r="N191" s="53"/>
      <c r="O191" s="51"/>
      <c r="P191" s="52"/>
      <c r="Q191" s="53"/>
      <c r="R191" s="51"/>
      <c r="S191" s="52"/>
      <c r="T191" s="53"/>
      <c r="U191" s="54"/>
      <c r="V191" s="55"/>
      <c r="W191" s="56"/>
      <c r="X191" s="123"/>
      <c r="Y191" s="124"/>
      <c r="Z191" s="125"/>
    </row>
    <row r="192" spans="3:26" x14ac:dyDescent="0.2">
      <c r="C192" s="51"/>
      <c r="D192" s="52"/>
      <c r="E192" s="53"/>
      <c r="F192" s="51"/>
      <c r="G192" s="52"/>
      <c r="H192" s="53"/>
      <c r="I192" s="51"/>
      <c r="J192" s="52"/>
      <c r="K192" s="53"/>
      <c r="L192" s="51"/>
      <c r="M192" s="52"/>
      <c r="N192" s="53"/>
      <c r="O192" s="51"/>
      <c r="P192" s="52"/>
      <c r="Q192" s="53"/>
      <c r="R192" s="51"/>
      <c r="S192" s="52"/>
      <c r="T192" s="53"/>
      <c r="U192" s="54"/>
      <c r="V192" s="55"/>
      <c r="W192" s="56"/>
      <c r="X192" s="123"/>
      <c r="Y192" s="124"/>
      <c r="Z192" s="125"/>
    </row>
    <row r="193" spans="3:26" x14ac:dyDescent="0.2">
      <c r="C193" s="51"/>
      <c r="D193" s="52"/>
      <c r="E193" s="53"/>
      <c r="F193" s="51"/>
      <c r="G193" s="52"/>
      <c r="H193" s="53"/>
      <c r="I193" s="51"/>
      <c r="J193" s="52"/>
      <c r="K193" s="53"/>
      <c r="L193" s="51"/>
      <c r="M193" s="52"/>
      <c r="N193" s="53"/>
      <c r="O193" s="51"/>
      <c r="P193" s="52"/>
      <c r="Q193" s="53"/>
      <c r="R193" s="51"/>
      <c r="S193" s="52"/>
      <c r="T193" s="53"/>
      <c r="U193" s="54"/>
      <c r="V193" s="55"/>
      <c r="W193" s="56"/>
      <c r="X193" s="123"/>
      <c r="Y193" s="124"/>
      <c r="Z193" s="125"/>
    </row>
    <row r="194" spans="3:26" x14ac:dyDescent="0.2">
      <c r="C194" s="51"/>
      <c r="D194" s="52"/>
      <c r="E194" s="53"/>
      <c r="F194" s="51"/>
      <c r="G194" s="52"/>
      <c r="H194" s="53"/>
      <c r="I194" s="51"/>
      <c r="J194" s="52"/>
      <c r="K194" s="53"/>
      <c r="L194" s="51"/>
      <c r="M194" s="52"/>
      <c r="N194" s="53"/>
      <c r="O194" s="51"/>
      <c r="P194" s="52"/>
      <c r="Q194" s="53"/>
      <c r="R194" s="51"/>
      <c r="S194" s="52"/>
      <c r="T194" s="53"/>
      <c r="U194" s="54"/>
      <c r="V194" s="55"/>
      <c r="W194" s="56"/>
      <c r="X194" s="123"/>
      <c r="Y194" s="124"/>
      <c r="Z194" s="125"/>
    </row>
    <row r="195" spans="3:26" x14ac:dyDescent="0.2">
      <c r="C195" s="51"/>
      <c r="D195" s="52"/>
      <c r="E195" s="53"/>
      <c r="F195" s="51"/>
      <c r="G195" s="52"/>
      <c r="H195" s="53"/>
      <c r="I195" s="51"/>
      <c r="J195" s="52"/>
      <c r="K195" s="53"/>
      <c r="L195" s="51"/>
      <c r="M195" s="52"/>
      <c r="N195" s="53"/>
      <c r="O195" s="51"/>
      <c r="P195" s="52"/>
      <c r="Q195" s="53"/>
      <c r="R195" s="51"/>
      <c r="S195" s="52"/>
      <c r="T195" s="53"/>
      <c r="U195" s="54"/>
      <c r="V195" s="55"/>
      <c r="W195" s="56"/>
      <c r="X195" s="123"/>
      <c r="Y195" s="124"/>
      <c r="Z195" s="125"/>
    </row>
    <row r="196" spans="3:26" x14ac:dyDescent="0.2">
      <c r="C196" s="51"/>
      <c r="D196" s="52"/>
      <c r="E196" s="53"/>
      <c r="F196" s="51"/>
      <c r="G196" s="52"/>
      <c r="H196" s="53"/>
      <c r="I196" s="51"/>
      <c r="J196" s="52"/>
      <c r="K196" s="53"/>
      <c r="L196" s="51"/>
      <c r="M196" s="52"/>
      <c r="N196" s="53"/>
      <c r="O196" s="51"/>
      <c r="P196" s="52"/>
      <c r="Q196" s="53"/>
      <c r="R196" s="51"/>
      <c r="S196" s="52"/>
      <c r="T196" s="53"/>
      <c r="U196" s="54"/>
      <c r="V196" s="55"/>
      <c r="W196" s="56"/>
      <c r="X196" s="123"/>
      <c r="Y196" s="124"/>
      <c r="Z196" s="125"/>
    </row>
    <row r="197" spans="3:26" x14ac:dyDescent="0.2">
      <c r="C197" s="51"/>
      <c r="D197" s="52"/>
      <c r="E197" s="53"/>
      <c r="F197" s="51"/>
      <c r="G197" s="52"/>
      <c r="H197" s="53"/>
      <c r="I197" s="51"/>
      <c r="J197" s="52"/>
      <c r="K197" s="53"/>
      <c r="L197" s="51"/>
      <c r="M197" s="52"/>
      <c r="N197" s="53"/>
      <c r="O197" s="51"/>
      <c r="P197" s="52"/>
      <c r="Q197" s="53"/>
      <c r="R197" s="51"/>
      <c r="S197" s="52"/>
      <c r="T197" s="53"/>
      <c r="U197" s="54"/>
      <c r="V197" s="55"/>
      <c r="W197" s="56"/>
      <c r="X197" s="123"/>
      <c r="Y197" s="124"/>
      <c r="Z197" s="125"/>
    </row>
    <row r="198" spans="3:26" x14ac:dyDescent="0.2">
      <c r="C198" s="51"/>
      <c r="D198" s="52"/>
      <c r="E198" s="53"/>
      <c r="F198" s="51"/>
      <c r="G198" s="52"/>
      <c r="H198" s="53"/>
      <c r="I198" s="51"/>
      <c r="J198" s="52"/>
      <c r="K198" s="53"/>
      <c r="L198" s="51"/>
      <c r="M198" s="52"/>
      <c r="N198" s="53"/>
      <c r="O198" s="51"/>
      <c r="P198" s="52"/>
      <c r="Q198" s="53"/>
      <c r="R198" s="51"/>
      <c r="S198" s="52"/>
      <c r="T198" s="53"/>
      <c r="U198" s="54"/>
      <c r="V198" s="55"/>
      <c r="W198" s="56"/>
      <c r="X198" s="123"/>
      <c r="Y198" s="124"/>
      <c r="Z198" s="125"/>
    </row>
    <row r="199" spans="3:26" x14ac:dyDescent="0.2">
      <c r="C199" s="51"/>
      <c r="D199" s="52"/>
      <c r="E199" s="53"/>
      <c r="F199" s="51"/>
      <c r="G199" s="52"/>
      <c r="H199" s="53"/>
      <c r="I199" s="51"/>
      <c r="J199" s="52"/>
      <c r="K199" s="53"/>
      <c r="L199" s="51"/>
      <c r="M199" s="52"/>
      <c r="N199" s="53"/>
      <c r="O199" s="51"/>
      <c r="P199" s="52"/>
      <c r="Q199" s="53"/>
      <c r="R199" s="51"/>
      <c r="S199" s="52"/>
      <c r="T199" s="53"/>
      <c r="U199" s="54"/>
      <c r="V199" s="55"/>
      <c r="W199" s="56"/>
      <c r="X199" s="123"/>
      <c r="Y199" s="124"/>
      <c r="Z199" s="125"/>
    </row>
    <row r="200" spans="3:26" x14ac:dyDescent="0.2">
      <c r="C200" s="51"/>
      <c r="D200" s="52"/>
      <c r="E200" s="53"/>
      <c r="F200" s="51"/>
      <c r="G200" s="52"/>
      <c r="H200" s="53"/>
      <c r="I200" s="51"/>
      <c r="J200" s="52"/>
      <c r="K200" s="53"/>
      <c r="L200" s="51"/>
      <c r="M200" s="52"/>
      <c r="N200" s="53"/>
      <c r="O200" s="51"/>
      <c r="P200" s="52"/>
      <c r="Q200" s="53"/>
      <c r="R200" s="51"/>
      <c r="S200" s="52"/>
      <c r="T200" s="53"/>
      <c r="U200" s="54"/>
      <c r="V200" s="55"/>
      <c r="W200" s="56"/>
      <c r="X200" s="123"/>
      <c r="Y200" s="124"/>
      <c r="Z200" s="125"/>
    </row>
    <row r="201" spans="3:26" x14ac:dyDescent="0.2">
      <c r="C201" s="51"/>
      <c r="D201" s="52"/>
      <c r="E201" s="53"/>
      <c r="F201" s="51"/>
      <c r="G201" s="52"/>
      <c r="H201" s="53"/>
      <c r="I201" s="51"/>
      <c r="J201" s="52"/>
      <c r="K201" s="53"/>
      <c r="L201" s="51"/>
      <c r="M201" s="52"/>
      <c r="N201" s="53"/>
      <c r="O201" s="51"/>
      <c r="P201" s="52"/>
      <c r="Q201" s="53"/>
      <c r="R201" s="51"/>
      <c r="S201" s="52"/>
      <c r="T201" s="53"/>
      <c r="U201" s="54"/>
      <c r="V201" s="55"/>
      <c r="W201" s="56"/>
      <c r="X201" s="123"/>
      <c r="Y201" s="124"/>
      <c r="Z201" s="125"/>
    </row>
    <row r="202" spans="3:26" x14ac:dyDescent="0.2">
      <c r="C202" s="51"/>
      <c r="D202" s="52"/>
      <c r="E202" s="53"/>
      <c r="F202" s="51"/>
      <c r="G202" s="52"/>
      <c r="H202" s="53"/>
      <c r="I202" s="51"/>
      <c r="J202" s="52"/>
      <c r="K202" s="53"/>
      <c r="L202" s="51"/>
      <c r="M202" s="52"/>
      <c r="N202" s="53"/>
      <c r="O202" s="51"/>
      <c r="P202" s="52"/>
      <c r="Q202" s="53"/>
      <c r="R202" s="51"/>
      <c r="S202" s="52"/>
      <c r="T202" s="53"/>
      <c r="U202" s="54"/>
      <c r="V202" s="55"/>
      <c r="W202" s="56"/>
      <c r="X202" s="123"/>
      <c r="Y202" s="124"/>
      <c r="Z202" s="125"/>
    </row>
    <row r="203" spans="3:26" x14ac:dyDescent="0.2">
      <c r="C203" s="51"/>
      <c r="D203" s="52"/>
      <c r="E203" s="53"/>
      <c r="F203" s="51"/>
      <c r="G203" s="52"/>
      <c r="H203" s="53"/>
      <c r="I203" s="51"/>
      <c r="J203" s="52"/>
      <c r="K203" s="53"/>
      <c r="L203" s="51"/>
      <c r="M203" s="52"/>
      <c r="N203" s="53"/>
      <c r="O203" s="51"/>
      <c r="P203" s="52"/>
      <c r="Q203" s="53"/>
      <c r="R203" s="51"/>
      <c r="S203" s="52"/>
      <c r="T203" s="53"/>
      <c r="U203" s="54"/>
      <c r="V203" s="55"/>
      <c r="W203" s="56"/>
      <c r="X203" s="123"/>
      <c r="Y203" s="124"/>
      <c r="Z203" s="12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0"/>
  <dimension ref="A1:IV203"/>
  <sheetViews>
    <sheetView topLeftCell="C31" workbookViewId="0">
      <selection activeCell="F48" sqref="F48:Z50"/>
    </sheetView>
  </sheetViews>
  <sheetFormatPr defaultRowHeight="12.75" x14ac:dyDescent="0.2"/>
  <cols>
    <col min="2" max="2" width="44" customWidth="1"/>
    <col min="21" max="21" width="9.140625" customWidth="1"/>
    <col min="24" max="24" width="9.42578125" bestFit="1" customWidth="1"/>
    <col min="25" max="25" width="11.5703125" bestFit="1" customWidth="1"/>
    <col min="26" max="26" width="9.42578125" bestFit="1" customWidth="1"/>
  </cols>
  <sheetData>
    <row r="1" spans="1:26" ht="15.75" x14ac:dyDescent="0.25">
      <c r="A1" s="45" t="s">
        <v>20</v>
      </c>
    </row>
    <row r="2" spans="1:26" ht="15" x14ac:dyDescent="0.25">
      <c r="A2" s="109"/>
      <c r="B2" s="50">
        <v>1</v>
      </c>
      <c r="C2" s="50">
        <v>2</v>
      </c>
      <c r="D2" s="50">
        <v>3</v>
      </c>
      <c r="E2" s="50">
        <v>4</v>
      </c>
      <c r="F2" s="50">
        <v>5</v>
      </c>
      <c r="G2" s="50">
        <v>6</v>
      </c>
      <c r="H2" s="50">
        <v>7</v>
      </c>
      <c r="I2" s="50">
        <v>8</v>
      </c>
      <c r="J2" s="50">
        <v>9</v>
      </c>
      <c r="K2" s="50">
        <v>10</v>
      </c>
      <c r="L2" s="50">
        <v>11</v>
      </c>
      <c r="M2" s="50">
        <v>12</v>
      </c>
      <c r="N2" s="50">
        <v>13</v>
      </c>
      <c r="O2" s="50">
        <v>14</v>
      </c>
      <c r="P2" s="50">
        <v>15</v>
      </c>
      <c r="Q2" s="50">
        <v>16</v>
      </c>
      <c r="R2" s="50">
        <v>17</v>
      </c>
      <c r="S2" s="50">
        <v>18</v>
      </c>
      <c r="T2" s="50">
        <v>19</v>
      </c>
      <c r="U2" s="50">
        <v>20</v>
      </c>
      <c r="V2" s="50">
        <v>21</v>
      </c>
      <c r="W2" s="50">
        <v>22</v>
      </c>
      <c r="X2" s="50">
        <v>23</v>
      </c>
      <c r="Y2" s="50">
        <v>24</v>
      </c>
      <c r="Z2" s="50">
        <v>25</v>
      </c>
    </row>
    <row r="3" spans="1:26" x14ac:dyDescent="0.2">
      <c r="A3" s="44" t="s">
        <v>11</v>
      </c>
      <c r="B3" t="s">
        <v>11</v>
      </c>
      <c r="C3" t="s">
        <v>87</v>
      </c>
      <c r="L3" t="s">
        <v>88</v>
      </c>
      <c r="U3" t="s">
        <v>89</v>
      </c>
      <c r="X3" t="s">
        <v>90</v>
      </c>
    </row>
    <row r="4" spans="1:26" x14ac:dyDescent="0.2">
      <c r="C4">
        <v>0</v>
      </c>
      <c r="F4">
        <v>1</v>
      </c>
      <c r="I4" t="s">
        <v>49</v>
      </c>
      <c r="L4">
        <v>0</v>
      </c>
      <c r="O4">
        <v>1</v>
      </c>
      <c r="R4" t="s">
        <v>49</v>
      </c>
      <c r="U4" t="s">
        <v>91</v>
      </c>
    </row>
    <row r="5" spans="1:26" x14ac:dyDescent="0.2">
      <c r="C5" t="s">
        <v>91</v>
      </c>
      <c r="F5" t="s">
        <v>91</v>
      </c>
      <c r="I5" t="s">
        <v>91</v>
      </c>
      <c r="L5" t="s">
        <v>91</v>
      </c>
      <c r="O5" t="s">
        <v>91</v>
      </c>
      <c r="R5" t="s">
        <v>91</v>
      </c>
      <c r="U5" s="51" t="s">
        <v>58</v>
      </c>
      <c r="V5" s="52" t="s">
        <v>12</v>
      </c>
      <c r="W5" s="53" t="s">
        <v>49</v>
      </c>
      <c r="X5" s="44"/>
      <c r="Y5" s="44"/>
      <c r="Z5" s="44"/>
    </row>
    <row r="6" spans="1:26" x14ac:dyDescent="0.2">
      <c r="C6" s="51" t="s">
        <v>58</v>
      </c>
      <c r="D6" s="52" t="s">
        <v>12</v>
      </c>
      <c r="E6" s="53" t="s">
        <v>49</v>
      </c>
      <c r="F6" s="51" t="s">
        <v>58</v>
      </c>
      <c r="G6" s="52" t="s">
        <v>12</v>
      </c>
      <c r="H6" s="53" t="s">
        <v>49</v>
      </c>
      <c r="I6" s="51" t="s">
        <v>58</v>
      </c>
      <c r="J6" s="52" t="s">
        <v>12</v>
      </c>
      <c r="K6" s="53" t="s">
        <v>49</v>
      </c>
      <c r="L6" s="51" t="s">
        <v>58</v>
      </c>
      <c r="M6" s="52" t="s">
        <v>12</v>
      </c>
      <c r="N6" s="53" t="s">
        <v>49</v>
      </c>
      <c r="O6" s="51" t="s">
        <v>58</v>
      </c>
      <c r="P6" s="52" t="s">
        <v>12</v>
      </c>
      <c r="Q6" s="53" t="s">
        <v>49</v>
      </c>
      <c r="R6" s="51" t="s">
        <v>58</v>
      </c>
      <c r="S6" s="52" t="s">
        <v>12</v>
      </c>
      <c r="T6" s="53" t="s">
        <v>49</v>
      </c>
      <c r="U6" s="51" t="s">
        <v>92</v>
      </c>
      <c r="V6" s="52" t="s">
        <v>92</v>
      </c>
      <c r="W6" s="53" t="s">
        <v>92</v>
      </c>
      <c r="X6" s="51" t="s">
        <v>58</v>
      </c>
      <c r="Y6" s="52" t="s">
        <v>12</v>
      </c>
      <c r="Z6" s="53" t="s">
        <v>49</v>
      </c>
    </row>
    <row r="7" spans="1:26" x14ac:dyDescent="0.2">
      <c r="C7" s="51" t="s">
        <v>13</v>
      </c>
      <c r="D7" s="52" t="s">
        <v>13</v>
      </c>
      <c r="E7" s="53" t="s">
        <v>13</v>
      </c>
      <c r="F7" s="51" t="s">
        <v>13</v>
      </c>
      <c r="G7" s="52" t="s">
        <v>13</v>
      </c>
      <c r="H7" s="53" t="s">
        <v>13</v>
      </c>
      <c r="I7" s="51" t="s">
        <v>13</v>
      </c>
      <c r="J7" s="52" t="s">
        <v>13</v>
      </c>
      <c r="K7" s="53" t="s">
        <v>13</v>
      </c>
      <c r="L7" s="51" t="s">
        <v>13</v>
      </c>
      <c r="M7" s="52" t="s">
        <v>13</v>
      </c>
      <c r="N7" s="53" t="s">
        <v>13</v>
      </c>
      <c r="O7" s="51" t="s">
        <v>13</v>
      </c>
      <c r="P7" s="52" t="s">
        <v>13</v>
      </c>
      <c r="Q7" s="53" t="s">
        <v>13</v>
      </c>
      <c r="R7" s="51" t="s">
        <v>13</v>
      </c>
      <c r="S7" s="52" t="s">
        <v>13</v>
      </c>
      <c r="T7" s="53" t="s">
        <v>13</v>
      </c>
      <c r="U7" s="51" t="s">
        <v>13</v>
      </c>
      <c r="V7" s="52" t="s">
        <v>13</v>
      </c>
      <c r="W7" s="53" t="s">
        <v>13</v>
      </c>
      <c r="X7" s="51" t="s">
        <v>13</v>
      </c>
      <c r="Y7" s="52" t="s">
        <v>13</v>
      </c>
      <c r="Z7" s="53" t="s">
        <v>13</v>
      </c>
    </row>
    <row r="8" spans="1:26" x14ac:dyDescent="0.2">
      <c r="A8" t="s">
        <v>14</v>
      </c>
      <c r="B8" t="s">
        <v>33</v>
      </c>
      <c r="C8" s="51"/>
      <c r="D8" s="52"/>
      <c r="E8" s="53"/>
      <c r="F8" s="110">
        <v>76</v>
      </c>
      <c r="G8" s="110">
        <v>61</v>
      </c>
      <c r="H8" s="110">
        <v>68</v>
      </c>
      <c r="I8" s="51">
        <v>33995</v>
      </c>
      <c r="J8" s="52">
        <v>35159</v>
      </c>
      <c r="K8" s="53">
        <v>69154</v>
      </c>
      <c r="L8" s="51"/>
      <c r="M8" s="52"/>
      <c r="N8" s="53"/>
      <c r="O8" s="110">
        <v>78</v>
      </c>
      <c r="P8" s="110">
        <v>64</v>
      </c>
      <c r="Q8" s="110">
        <v>71</v>
      </c>
      <c r="R8" s="51">
        <v>33995</v>
      </c>
      <c r="S8" s="52">
        <v>35159</v>
      </c>
      <c r="T8" s="53">
        <v>69154</v>
      </c>
      <c r="U8" s="54">
        <v>34.9</v>
      </c>
      <c r="V8" s="55">
        <v>32.299999999999997</v>
      </c>
      <c r="W8" s="56">
        <v>33.6</v>
      </c>
      <c r="X8" s="111">
        <v>-0.7</v>
      </c>
      <c r="Y8" s="112">
        <v>-1.1000000000000001</v>
      </c>
      <c r="Z8" s="113">
        <v>-0.8</v>
      </c>
    </row>
    <row r="9" spans="1:26" x14ac:dyDescent="0.2">
      <c r="B9" t="s">
        <v>37</v>
      </c>
      <c r="C9" s="51"/>
      <c r="D9" s="52"/>
      <c r="E9" s="53"/>
      <c r="F9" s="110">
        <v>76</v>
      </c>
      <c r="G9" s="110">
        <v>60</v>
      </c>
      <c r="H9" s="110">
        <v>68</v>
      </c>
      <c r="I9" s="51">
        <v>15955</v>
      </c>
      <c r="J9" s="52">
        <v>16387</v>
      </c>
      <c r="K9" s="53">
        <v>32342</v>
      </c>
      <c r="L9" s="51"/>
      <c r="M9" s="52"/>
      <c r="N9" s="53"/>
      <c r="O9" s="110">
        <v>78</v>
      </c>
      <c r="P9" s="110">
        <v>63</v>
      </c>
      <c r="Q9" s="110">
        <v>70</v>
      </c>
      <c r="R9" s="51">
        <v>15955</v>
      </c>
      <c r="S9" s="52">
        <v>16387</v>
      </c>
      <c r="T9" s="53">
        <v>32342</v>
      </c>
      <c r="U9" s="54">
        <v>35.1</v>
      </c>
      <c r="V9" s="55">
        <v>32.200000000000003</v>
      </c>
      <c r="W9" s="56">
        <v>33.700000000000003</v>
      </c>
      <c r="X9" s="111">
        <v>-0.7</v>
      </c>
      <c r="Y9" s="112">
        <v>-2.2999999999999998</v>
      </c>
      <c r="Z9" s="113">
        <v>-1.4</v>
      </c>
    </row>
    <row r="10" spans="1:26" x14ac:dyDescent="0.2">
      <c r="B10" t="s">
        <v>38</v>
      </c>
      <c r="C10" s="51"/>
      <c r="D10" s="52"/>
      <c r="E10" s="53"/>
      <c r="F10" s="110">
        <v>83</v>
      </c>
      <c r="G10" s="110">
        <v>69</v>
      </c>
      <c r="H10" s="110">
        <v>76</v>
      </c>
      <c r="I10" s="51">
        <v>1595</v>
      </c>
      <c r="J10" s="52">
        <v>1683</v>
      </c>
      <c r="K10" s="53">
        <v>3278</v>
      </c>
      <c r="L10" s="51"/>
      <c r="M10" s="52"/>
      <c r="N10" s="53"/>
      <c r="O10" s="110">
        <v>85</v>
      </c>
      <c r="P10" s="110">
        <v>73</v>
      </c>
      <c r="Q10" s="110">
        <v>79</v>
      </c>
      <c r="R10" s="51">
        <v>1595</v>
      </c>
      <c r="S10" s="52">
        <v>1683</v>
      </c>
      <c r="T10" s="53">
        <v>3278</v>
      </c>
      <c r="U10" s="54">
        <v>37.1</v>
      </c>
      <c r="V10" s="55">
        <v>34.5</v>
      </c>
      <c r="W10" s="56">
        <v>35.799999999999997</v>
      </c>
      <c r="X10" s="111">
        <v>6.3</v>
      </c>
      <c r="Y10" s="112">
        <v>7.8</v>
      </c>
      <c r="Z10" s="113">
        <v>7</v>
      </c>
    </row>
    <row r="11" spans="1:26" x14ac:dyDescent="0.2">
      <c r="B11" t="s">
        <v>32</v>
      </c>
      <c r="C11" s="51"/>
      <c r="D11" s="52"/>
      <c r="E11" s="53"/>
      <c r="F11" s="110">
        <v>79</v>
      </c>
      <c r="G11" s="110">
        <v>65</v>
      </c>
      <c r="H11" s="110">
        <v>72</v>
      </c>
      <c r="I11" s="51">
        <v>20224</v>
      </c>
      <c r="J11" s="52">
        <v>21397</v>
      </c>
      <c r="K11" s="53">
        <v>41621</v>
      </c>
      <c r="L11" s="51"/>
      <c r="M11" s="52"/>
      <c r="N11" s="53"/>
      <c r="O11" s="110">
        <v>80</v>
      </c>
      <c r="P11" s="110">
        <v>66</v>
      </c>
      <c r="Q11" s="110">
        <v>73</v>
      </c>
      <c r="R11" s="51">
        <v>20224</v>
      </c>
      <c r="S11" s="52">
        <v>21397</v>
      </c>
      <c r="T11" s="53">
        <v>41621</v>
      </c>
      <c r="U11" s="54">
        <v>36.200000000000003</v>
      </c>
      <c r="V11" s="55">
        <v>33.700000000000003</v>
      </c>
      <c r="W11" s="56">
        <v>35</v>
      </c>
      <c r="X11" s="111">
        <v>1.9</v>
      </c>
      <c r="Y11" s="112">
        <v>1.4</v>
      </c>
      <c r="Z11" s="113">
        <v>1.6</v>
      </c>
    </row>
    <row r="12" spans="1:26" x14ac:dyDescent="0.2">
      <c r="B12" t="s">
        <v>15</v>
      </c>
      <c r="C12" s="51"/>
      <c r="D12" s="52"/>
      <c r="E12" s="53"/>
      <c r="F12" s="110">
        <v>66</v>
      </c>
      <c r="G12" s="110">
        <v>51</v>
      </c>
      <c r="H12" s="110">
        <v>58</v>
      </c>
      <c r="I12" s="51">
        <v>15637</v>
      </c>
      <c r="J12" s="52">
        <v>16319</v>
      </c>
      <c r="K12" s="53">
        <v>31956</v>
      </c>
      <c r="L12" s="51"/>
      <c r="M12" s="52"/>
      <c r="N12" s="53"/>
      <c r="O12" s="110">
        <v>67</v>
      </c>
      <c r="P12" s="110">
        <v>53</v>
      </c>
      <c r="Q12" s="110">
        <v>60</v>
      </c>
      <c r="R12" s="51">
        <v>15637</v>
      </c>
      <c r="S12" s="52">
        <v>16319</v>
      </c>
      <c r="T12" s="53">
        <v>31956</v>
      </c>
      <c r="U12" s="54">
        <v>34.1</v>
      </c>
      <c r="V12" s="55">
        <v>31.7</v>
      </c>
      <c r="W12" s="56">
        <v>32.799999999999997</v>
      </c>
      <c r="X12" s="111">
        <v>-11.8</v>
      </c>
      <c r="Y12" s="112">
        <v>-11.9</v>
      </c>
      <c r="Z12" s="113">
        <v>-11.9</v>
      </c>
    </row>
    <row r="13" spans="1:26" x14ac:dyDescent="0.2">
      <c r="B13" t="s">
        <v>30</v>
      </c>
      <c r="C13" s="51"/>
      <c r="D13" s="52"/>
      <c r="E13" s="53"/>
      <c r="F13" s="110">
        <v>78</v>
      </c>
      <c r="G13" s="110">
        <v>64</v>
      </c>
      <c r="H13" s="110">
        <v>71</v>
      </c>
      <c r="I13" s="51">
        <v>230864</v>
      </c>
      <c r="J13" s="52">
        <v>243134</v>
      </c>
      <c r="K13" s="53">
        <v>473998</v>
      </c>
      <c r="L13" s="51"/>
      <c r="M13" s="52"/>
      <c r="N13" s="53"/>
      <c r="O13" s="110">
        <v>79</v>
      </c>
      <c r="P13" s="110">
        <v>66</v>
      </c>
      <c r="Q13" s="110">
        <v>72</v>
      </c>
      <c r="R13" s="51">
        <v>230864</v>
      </c>
      <c r="S13" s="52">
        <v>243134</v>
      </c>
      <c r="T13" s="53">
        <v>473998</v>
      </c>
      <c r="U13" s="54">
        <v>36</v>
      </c>
      <c r="V13" s="55">
        <v>33.799999999999997</v>
      </c>
      <c r="W13" s="56">
        <v>34.799999999999997</v>
      </c>
      <c r="X13" s="111">
        <v>0.7</v>
      </c>
      <c r="Y13" s="112">
        <v>0.9</v>
      </c>
      <c r="Z13" s="113">
        <v>0.8</v>
      </c>
    </row>
    <row r="14" spans="1:26" x14ac:dyDescent="0.2">
      <c r="B14" t="s">
        <v>49</v>
      </c>
      <c r="C14" s="51"/>
      <c r="D14" s="52"/>
      <c r="E14" s="53"/>
      <c r="F14" s="110">
        <v>77</v>
      </c>
      <c r="G14" s="110">
        <v>63</v>
      </c>
      <c r="H14" s="110">
        <v>70</v>
      </c>
      <c r="I14" s="51">
        <v>318270</v>
      </c>
      <c r="J14" s="52">
        <v>334079</v>
      </c>
      <c r="K14" s="53">
        <v>652349</v>
      </c>
      <c r="L14" s="51"/>
      <c r="M14" s="52"/>
      <c r="N14" s="53"/>
      <c r="O14" s="110">
        <v>78</v>
      </c>
      <c r="P14" s="110">
        <v>65</v>
      </c>
      <c r="Q14" s="110">
        <v>72</v>
      </c>
      <c r="R14" s="51">
        <v>318270</v>
      </c>
      <c r="S14" s="52">
        <v>334079</v>
      </c>
      <c r="T14" s="53">
        <v>652349</v>
      </c>
      <c r="U14" s="54">
        <v>35.799999999999997</v>
      </c>
      <c r="V14" s="55">
        <v>33.4</v>
      </c>
      <c r="W14" s="56">
        <v>34.6</v>
      </c>
      <c r="X14" s="111"/>
      <c r="Y14" s="112"/>
      <c r="Z14" s="113"/>
    </row>
    <row r="15" spans="1:26" x14ac:dyDescent="0.2">
      <c r="A15" t="s">
        <v>93</v>
      </c>
      <c r="B15" t="s">
        <v>94</v>
      </c>
      <c r="C15" s="51"/>
      <c r="D15" s="52"/>
      <c r="E15" s="53"/>
      <c r="F15" s="110">
        <v>77</v>
      </c>
      <c r="G15" s="110">
        <v>61</v>
      </c>
      <c r="H15" s="110">
        <v>69</v>
      </c>
      <c r="I15" s="51">
        <v>10941</v>
      </c>
      <c r="J15" s="52">
        <v>11158</v>
      </c>
      <c r="K15" s="53">
        <v>22099</v>
      </c>
      <c r="L15" s="51"/>
      <c r="M15" s="52"/>
      <c r="N15" s="53"/>
      <c r="O15" s="110">
        <v>79</v>
      </c>
      <c r="P15" s="110">
        <v>63</v>
      </c>
      <c r="Q15" s="110">
        <v>71</v>
      </c>
      <c r="R15" s="51">
        <v>10941</v>
      </c>
      <c r="S15" s="52">
        <v>11158</v>
      </c>
      <c r="T15" s="53">
        <v>22099</v>
      </c>
      <c r="U15" s="54">
        <v>35.200000000000003</v>
      </c>
      <c r="V15" s="55">
        <v>32.1</v>
      </c>
      <c r="W15" s="56">
        <v>33.6</v>
      </c>
      <c r="X15" s="111">
        <v>0.1</v>
      </c>
      <c r="Y15" s="112">
        <v>-1.6</v>
      </c>
      <c r="Z15" s="113">
        <v>-0.7</v>
      </c>
    </row>
    <row r="16" spans="1:26" x14ac:dyDescent="0.2">
      <c r="B16" t="s">
        <v>5</v>
      </c>
      <c r="C16" s="51"/>
      <c r="D16" s="52"/>
      <c r="E16" s="53"/>
      <c r="F16" s="110">
        <v>76</v>
      </c>
      <c r="G16" s="110">
        <v>61</v>
      </c>
      <c r="H16" s="110">
        <v>69</v>
      </c>
      <c r="I16" s="51">
        <v>5687</v>
      </c>
      <c r="J16" s="52">
        <v>5930</v>
      </c>
      <c r="K16" s="53">
        <v>11617</v>
      </c>
      <c r="L16" s="51"/>
      <c r="M16" s="52"/>
      <c r="N16" s="53"/>
      <c r="O16" s="110">
        <v>78</v>
      </c>
      <c r="P16" s="110">
        <v>64</v>
      </c>
      <c r="Q16" s="110">
        <v>71</v>
      </c>
      <c r="R16" s="51">
        <v>5687</v>
      </c>
      <c r="S16" s="52">
        <v>5930</v>
      </c>
      <c r="T16" s="53">
        <v>11617</v>
      </c>
      <c r="U16" s="54">
        <v>34.9</v>
      </c>
      <c r="V16" s="55">
        <v>32.4</v>
      </c>
      <c r="W16" s="56">
        <v>33.6</v>
      </c>
      <c r="X16" s="111">
        <v>-0.7</v>
      </c>
      <c r="Y16" s="112">
        <v>-1</v>
      </c>
      <c r="Z16" s="113">
        <v>-0.8</v>
      </c>
    </row>
    <row r="17" spans="2:26" x14ac:dyDescent="0.2">
      <c r="B17" t="s">
        <v>6</v>
      </c>
      <c r="C17" s="51"/>
      <c r="D17" s="52"/>
      <c r="E17" s="53"/>
      <c r="F17" s="110">
        <v>75</v>
      </c>
      <c r="G17" s="110">
        <v>59</v>
      </c>
      <c r="H17" s="110">
        <v>67</v>
      </c>
      <c r="I17" s="51">
        <v>2216</v>
      </c>
      <c r="J17" s="52">
        <v>2368</v>
      </c>
      <c r="K17" s="53">
        <v>4584</v>
      </c>
      <c r="L17" s="51"/>
      <c r="M17" s="52"/>
      <c r="N17" s="53"/>
      <c r="O17" s="110">
        <v>76</v>
      </c>
      <c r="P17" s="110">
        <v>61</v>
      </c>
      <c r="Q17" s="110">
        <v>68</v>
      </c>
      <c r="R17" s="51">
        <v>2216</v>
      </c>
      <c r="S17" s="52">
        <v>2368</v>
      </c>
      <c r="T17" s="53">
        <v>4584</v>
      </c>
      <c r="U17" s="54">
        <v>34.700000000000003</v>
      </c>
      <c r="V17" s="55">
        <v>32.4</v>
      </c>
      <c r="W17" s="56">
        <v>33.5</v>
      </c>
      <c r="X17" s="111">
        <v>-2.9</v>
      </c>
      <c r="Y17" s="112">
        <v>-3.5</v>
      </c>
      <c r="Z17" s="113">
        <v>-3.3</v>
      </c>
    </row>
    <row r="18" spans="2:26" x14ac:dyDescent="0.2">
      <c r="B18" t="s">
        <v>39</v>
      </c>
      <c r="C18" s="51"/>
      <c r="D18" s="52"/>
      <c r="E18" s="53"/>
      <c r="F18" s="110">
        <v>70</v>
      </c>
      <c r="G18" s="110">
        <v>54</v>
      </c>
      <c r="H18" s="110">
        <v>62</v>
      </c>
      <c r="I18" s="51">
        <v>5844</v>
      </c>
      <c r="J18" s="52">
        <v>6193</v>
      </c>
      <c r="K18" s="53">
        <v>12037</v>
      </c>
      <c r="L18" s="51"/>
      <c r="M18" s="52"/>
      <c r="N18" s="53"/>
      <c r="O18" s="110">
        <v>72</v>
      </c>
      <c r="P18" s="110">
        <v>57</v>
      </c>
      <c r="Q18" s="110">
        <v>64</v>
      </c>
      <c r="R18" s="51">
        <v>5844</v>
      </c>
      <c r="S18" s="52">
        <v>6193</v>
      </c>
      <c r="T18" s="53">
        <v>12037</v>
      </c>
      <c r="U18" s="54">
        <v>33.9</v>
      </c>
      <c r="V18" s="55">
        <v>31.2</v>
      </c>
      <c r="W18" s="56">
        <v>32.5</v>
      </c>
      <c r="X18" s="111">
        <v>-6.8</v>
      </c>
      <c r="Y18" s="112">
        <v>-8.4</v>
      </c>
      <c r="Z18" s="113">
        <v>-7.7</v>
      </c>
    </row>
    <row r="19" spans="2:26" x14ac:dyDescent="0.2">
      <c r="B19" t="s">
        <v>4</v>
      </c>
      <c r="C19" s="51"/>
      <c r="D19" s="52"/>
      <c r="E19" s="53"/>
      <c r="F19" s="110">
        <v>79</v>
      </c>
      <c r="G19" s="110">
        <v>66</v>
      </c>
      <c r="H19" s="110">
        <v>72</v>
      </c>
      <c r="I19" s="51">
        <v>7633</v>
      </c>
      <c r="J19" s="52">
        <v>8044</v>
      </c>
      <c r="K19" s="53">
        <v>15677</v>
      </c>
      <c r="L19" s="51"/>
      <c r="M19" s="52"/>
      <c r="N19" s="53"/>
      <c r="O19" s="110">
        <v>80</v>
      </c>
      <c r="P19" s="110">
        <v>67</v>
      </c>
      <c r="Q19" s="110">
        <v>74</v>
      </c>
      <c r="R19" s="51">
        <v>7633</v>
      </c>
      <c r="S19" s="52">
        <v>8044</v>
      </c>
      <c r="T19" s="53">
        <v>15677</v>
      </c>
      <c r="U19" s="54">
        <v>36.299999999999997</v>
      </c>
      <c r="V19" s="55">
        <v>33.9</v>
      </c>
      <c r="W19" s="56">
        <v>35.1</v>
      </c>
      <c r="X19" s="111">
        <v>1.8</v>
      </c>
      <c r="Y19" s="112">
        <v>2.5</v>
      </c>
      <c r="Z19" s="113">
        <v>2.1</v>
      </c>
    </row>
    <row r="20" spans="2:26" x14ac:dyDescent="0.2">
      <c r="B20" t="s">
        <v>3</v>
      </c>
      <c r="C20" s="51"/>
      <c r="D20" s="52"/>
      <c r="E20" s="53"/>
      <c r="F20" s="110">
        <v>71</v>
      </c>
      <c r="G20" s="110">
        <v>58</v>
      </c>
      <c r="H20" s="110">
        <v>64</v>
      </c>
      <c r="I20" s="51">
        <v>22119</v>
      </c>
      <c r="J20" s="52">
        <v>23487</v>
      </c>
      <c r="K20" s="53">
        <v>45606</v>
      </c>
      <c r="L20" s="51"/>
      <c r="M20" s="52"/>
      <c r="N20" s="53"/>
      <c r="O20" s="110">
        <v>73</v>
      </c>
      <c r="P20" s="110">
        <v>60</v>
      </c>
      <c r="Q20" s="110">
        <v>66</v>
      </c>
      <c r="R20" s="51">
        <v>22119</v>
      </c>
      <c r="S20" s="52">
        <v>23487</v>
      </c>
      <c r="T20" s="53">
        <v>45606</v>
      </c>
      <c r="U20" s="54">
        <v>34.200000000000003</v>
      </c>
      <c r="V20" s="55">
        <v>31.9</v>
      </c>
      <c r="W20" s="56">
        <v>33</v>
      </c>
      <c r="X20" s="111">
        <v>-5.5</v>
      </c>
      <c r="Y20" s="112">
        <v>-5.2</v>
      </c>
      <c r="Z20" s="113">
        <v>-5.4</v>
      </c>
    </row>
    <row r="21" spans="2:26" x14ac:dyDescent="0.2">
      <c r="B21" t="s">
        <v>57</v>
      </c>
      <c r="C21" s="51"/>
      <c r="D21" s="52"/>
      <c r="E21" s="53"/>
      <c r="F21" s="110">
        <v>74</v>
      </c>
      <c r="G21" s="110">
        <v>58</v>
      </c>
      <c r="H21" s="110">
        <v>66</v>
      </c>
      <c r="I21" s="51">
        <v>5091</v>
      </c>
      <c r="J21" s="52">
        <v>5180</v>
      </c>
      <c r="K21" s="53">
        <v>10271</v>
      </c>
      <c r="L21" s="51"/>
      <c r="M21" s="52"/>
      <c r="N21" s="53"/>
      <c r="O21" s="110">
        <v>76</v>
      </c>
      <c r="P21" s="110">
        <v>61</v>
      </c>
      <c r="Q21" s="110">
        <v>68</v>
      </c>
      <c r="R21" s="51">
        <v>5091</v>
      </c>
      <c r="S21" s="52">
        <v>5180</v>
      </c>
      <c r="T21" s="53">
        <v>10271</v>
      </c>
      <c r="U21" s="54">
        <v>34.5</v>
      </c>
      <c r="V21" s="55">
        <v>31.6</v>
      </c>
      <c r="W21" s="56">
        <v>33</v>
      </c>
      <c r="X21" s="111">
        <v>-2.5</v>
      </c>
      <c r="Y21" s="112">
        <v>-3.9</v>
      </c>
      <c r="Z21" s="113">
        <v>-3.1</v>
      </c>
    </row>
    <row r="22" spans="2:26" x14ac:dyDescent="0.2">
      <c r="B22" t="s">
        <v>95</v>
      </c>
      <c r="C22" s="51"/>
      <c r="D22" s="52"/>
      <c r="E22" s="53"/>
      <c r="F22" s="110">
        <v>75</v>
      </c>
      <c r="G22" s="110">
        <v>59</v>
      </c>
      <c r="H22" s="110">
        <v>67</v>
      </c>
      <c r="I22" s="51">
        <v>2798</v>
      </c>
      <c r="J22" s="52">
        <v>2861</v>
      </c>
      <c r="K22" s="53">
        <v>5659</v>
      </c>
      <c r="L22" s="54"/>
      <c r="M22" s="54"/>
      <c r="N22" s="54"/>
      <c r="O22" s="110">
        <v>76</v>
      </c>
      <c r="P22" s="110">
        <v>61</v>
      </c>
      <c r="Q22" s="110">
        <v>69</v>
      </c>
      <c r="R22" s="51">
        <v>2798</v>
      </c>
      <c r="S22" s="52">
        <v>2861</v>
      </c>
      <c r="T22" s="53">
        <v>5659</v>
      </c>
      <c r="U22" s="54">
        <v>35.200000000000003</v>
      </c>
      <c r="V22" s="54">
        <v>32.5</v>
      </c>
      <c r="W22" s="54">
        <v>33.799999999999997</v>
      </c>
      <c r="X22" s="54">
        <v>-2.1</v>
      </c>
      <c r="Y22" s="54">
        <v>-3.7</v>
      </c>
      <c r="Z22" s="54">
        <v>-2.8</v>
      </c>
    </row>
    <row r="23" spans="2:26" x14ac:dyDescent="0.2">
      <c r="B23" t="s">
        <v>38</v>
      </c>
      <c r="C23" s="51"/>
      <c r="D23" s="52"/>
      <c r="E23" s="53"/>
      <c r="F23" s="110">
        <v>83</v>
      </c>
      <c r="G23" s="110">
        <v>69</v>
      </c>
      <c r="H23" s="110">
        <v>76</v>
      </c>
      <c r="I23" s="51">
        <v>1595</v>
      </c>
      <c r="J23" s="52">
        <v>1683</v>
      </c>
      <c r="K23" s="53">
        <v>3278</v>
      </c>
      <c r="L23" s="51"/>
      <c r="M23" s="52"/>
      <c r="N23" s="53"/>
      <c r="O23" s="110">
        <v>85</v>
      </c>
      <c r="P23" s="110">
        <v>73</v>
      </c>
      <c r="Q23" s="110">
        <v>79</v>
      </c>
      <c r="R23" s="51">
        <v>1595</v>
      </c>
      <c r="S23" s="52">
        <v>1683</v>
      </c>
      <c r="T23" s="53">
        <v>3278</v>
      </c>
      <c r="U23" s="54">
        <v>37.1</v>
      </c>
      <c r="V23" s="55">
        <v>34.5</v>
      </c>
      <c r="W23" s="56">
        <v>35.799999999999997</v>
      </c>
      <c r="X23" s="111">
        <v>6.3</v>
      </c>
      <c r="Y23" s="112">
        <v>7.8</v>
      </c>
      <c r="Z23" s="113">
        <v>7</v>
      </c>
    </row>
    <row r="24" spans="2:26" x14ac:dyDescent="0.2">
      <c r="B24" t="s">
        <v>1</v>
      </c>
      <c r="C24" s="51"/>
      <c r="D24" s="52"/>
      <c r="E24" s="53"/>
      <c r="F24" s="110">
        <v>40</v>
      </c>
      <c r="G24" s="110">
        <v>28</v>
      </c>
      <c r="H24" s="110">
        <v>33</v>
      </c>
      <c r="I24" s="51">
        <v>957</v>
      </c>
      <c r="J24" s="52">
        <v>1067</v>
      </c>
      <c r="K24" s="53">
        <v>2024</v>
      </c>
      <c r="L24" s="51"/>
      <c r="M24" s="52"/>
      <c r="N24" s="53"/>
      <c r="O24" s="110">
        <v>40</v>
      </c>
      <c r="P24" s="110">
        <v>28</v>
      </c>
      <c r="Q24" s="110">
        <v>34</v>
      </c>
      <c r="R24" s="51">
        <v>957</v>
      </c>
      <c r="S24" s="52">
        <v>1067</v>
      </c>
      <c r="T24" s="53">
        <v>2024</v>
      </c>
      <c r="U24" s="54">
        <v>29.6</v>
      </c>
      <c r="V24" s="55">
        <v>27.2</v>
      </c>
      <c r="W24" s="56">
        <v>28.4</v>
      </c>
      <c r="X24" s="111">
        <v>-38.1</v>
      </c>
      <c r="Y24" s="112">
        <v>-36.6</v>
      </c>
      <c r="Z24" s="113">
        <v>-37.5</v>
      </c>
    </row>
    <row r="25" spans="2:26" x14ac:dyDescent="0.2">
      <c r="B25" t="s">
        <v>55</v>
      </c>
      <c r="C25" s="51"/>
      <c r="D25" s="52"/>
      <c r="E25" s="53"/>
      <c r="F25" s="110">
        <v>84</v>
      </c>
      <c r="G25" s="110">
        <v>70</v>
      </c>
      <c r="H25" s="110">
        <v>77</v>
      </c>
      <c r="I25" s="51">
        <v>9954</v>
      </c>
      <c r="J25" s="52">
        <v>10236</v>
      </c>
      <c r="K25" s="53">
        <v>20190</v>
      </c>
      <c r="L25" s="51"/>
      <c r="M25" s="52"/>
      <c r="N25" s="53"/>
      <c r="O25" s="110">
        <v>85</v>
      </c>
      <c r="P25" s="110">
        <v>73</v>
      </c>
      <c r="Q25" s="110">
        <v>79</v>
      </c>
      <c r="R25" s="51">
        <v>9954</v>
      </c>
      <c r="S25" s="52">
        <v>10236</v>
      </c>
      <c r="T25" s="53">
        <v>20190</v>
      </c>
      <c r="U25" s="54">
        <v>36.6</v>
      </c>
      <c r="V25" s="55">
        <v>34.200000000000003</v>
      </c>
      <c r="W25" s="56">
        <v>35.4</v>
      </c>
      <c r="X25" s="111">
        <v>6.6</v>
      </c>
      <c r="Y25" s="112">
        <v>8</v>
      </c>
      <c r="Z25" s="113">
        <v>7.4</v>
      </c>
    </row>
    <row r="26" spans="2:26" x14ac:dyDescent="0.2">
      <c r="B26" t="s">
        <v>51</v>
      </c>
      <c r="C26" s="51"/>
      <c r="D26" s="52"/>
      <c r="E26" s="53"/>
      <c r="F26" s="110">
        <v>80</v>
      </c>
      <c r="G26" s="110">
        <v>68</v>
      </c>
      <c r="H26" s="110">
        <v>74</v>
      </c>
      <c r="I26" s="51">
        <v>791</v>
      </c>
      <c r="J26" s="52">
        <v>807</v>
      </c>
      <c r="K26" s="53">
        <v>1598</v>
      </c>
      <c r="L26" s="51"/>
      <c r="M26" s="52"/>
      <c r="N26" s="53"/>
      <c r="O26" s="110">
        <v>80</v>
      </c>
      <c r="P26" s="110">
        <v>69</v>
      </c>
      <c r="Q26" s="110">
        <v>75</v>
      </c>
      <c r="R26" s="51">
        <v>791</v>
      </c>
      <c r="S26" s="52">
        <v>807</v>
      </c>
      <c r="T26" s="53">
        <v>1598</v>
      </c>
      <c r="U26" s="54">
        <v>36.799999999999997</v>
      </c>
      <c r="V26" s="55">
        <v>35.200000000000003</v>
      </c>
      <c r="W26" s="56">
        <v>36</v>
      </c>
      <c r="X26" s="111">
        <v>1.8</v>
      </c>
      <c r="Y26" s="112">
        <v>4.2</v>
      </c>
      <c r="Z26" s="113">
        <v>3.1</v>
      </c>
    </row>
    <row r="27" spans="2:26" x14ac:dyDescent="0.2">
      <c r="B27" t="s">
        <v>56</v>
      </c>
      <c r="C27" s="51"/>
      <c r="D27" s="52"/>
      <c r="E27" s="53"/>
      <c r="F27" s="110">
        <v>71</v>
      </c>
      <c r="G27" s="110">
        <v>55</v>
      </c>
      <c r="H27" s="110">
        <v>63</v>
      </c>
      <c r="I27" s="51">
        <v>13263</v>
      </c>
      <c r="J27" s="52">
        <v>13813</v>
      </c>
      <c r="K27" s="53">
        <v>27076</v>
      </c>
      <c r="L27" s="51"/>
      <c r="M27" s="52"/>
      <c r="N27" s="53"/>
      <c r="O27" s="110">
        <v>73</v>
      </c>
      <c r="P27" s="110">
        <v>58</v>
      </c>
      <c r="Q27" s="110">
        <v>65</v>
      </c>
      <c r="R27" s="51">
        <v>13263</v>
      </c>
      <c r="S27" s="52">
        <v>13813</v>
      </c>
      <c r="T27" s="53">
        <v>27076</v>
      </c>
      <c r="U27" s="54">
        <v>33.9</v>
      </c>
      <c r="V27" s="55">
        <v>31.1</v>
      </c>
      <c r="W27" s="56">
        <v>32.5</v>
      </c>
      <c r="X27" s="111">
        <v>-5.5</v>
      </c>
      <c r="Y27" s="112">
        <v>-6.7</v>
      </c>
      <c r="Z27" s="113">
        <v>-6.1</v>
      </c>
    </row>
    <row r="28" spans="2:26" x14ac:dyDescent="0.2">
      <c r="B28" t="s">
        <v>16</v>
      </c>
      <c r="C28" s="51"/>
      <c r="D28" s="52"/>
      <c r="E28" s="53"/>
      <c r="F28" s="110">
        <v>39</v>
      </c>
      <c r="G28" s="110">
        <v>23</v>
      </c>
      <c r="H28" s="110">
        <v>31</v>
      </c>
      <c r="I28" s="51">
        <v>279</v>
      </c>
      <c r="J28" s="52">
        <v>312</v>
      </c>
      <c r="K28" s="53">
        <v>591</v>
      </c>
      <c r="L28" s="51"/>
      <c r="M28" s="52"/>
      <c r="N28" s="53"/>
      <c r="O28" s="110">
        <v>39</v>
      </c>
      <c r="P28" s="110">
        <v>24</v>
      </c>
      <c r="Q28" s="110">
        <v>31</v>
      </c>
      <c r="R28" s="51">
        <v>279</v>
      </c>
      <c r="S28" s="52">
        <v>312</v>
      </c>
      <c r="T28" s="53">
        <v>591</v>
      </c>
      <c r="U28" s="54">
        <v>30.5</v>
      </c>
      <c r="V28" s="55">
        <v>27.6</v>
      </c>
      <c r="W28" s="56">
        <v>29</v>
      </c>
      <c r="X28" s="111">
        <v>-39</v>
      </c>
      <c r="Y28" s="112">
        <v>-40.9</v>
      </c>
      <c r="Z28" s="113">
        <v>-40.200000000000003</v>
      </c>
    </row>
    <row r="29" spans="2:26" x14ac:dyDescent="0.2">
      <c r="B29" t="s">
        <v>54</v>
      </c>
      <c r="C29" s="51"/>
      <c r="D29" s="52"/>
      <c r="E29" s="53"/>
      <c r="F29" s="110">
        <v>82</v>
      </c>
      <c r="G29" s="110">
        <v>67</v>
      </c>
      <c r="H29" s="110">
        <v>74</v>
      </c>
      <c r="I29" s="51">
        <v>5000</v>
      </c>
      <c r="J29" s="52">
        <v>5288</v>
      </c>
      <c r="K29" s="53">
        <v>10288</v>
      </c>
      <c r="L29" s="51"/>
      <c r="M29" s="52"/>
      <c r="N29" s="53"/>
      <c r="O29" s="110">
        <v>83</v>
      </c>
      <c r="P29" s="110">
        <v>69</v>
      </c>
      <c r="Q29" s="110">
        <v>76</v>
      </c>
      <c r="R29" s="51">
        <v>5000</v>
      </c>
      <c r="S29" s="52">
        <v>5288</v>
      </c>
      <c r="T29" s="53">
        <v>10288</v>
      </c>
      <c r="U29" s="54">
        <v>37</v>
      </c>
      <c r="V29" s="55">
        <v>34.4</v>
      </c>
      <c r="W29" s="56">
        <v>35.700000000000003</v>
      </c>
      <c r="X29" s="111">
        <v>4.5</v>
      </c>
      <c r="Y29" s="112">
        <v>3.9</v>
      </c>
      <c r="Z29" s="113">
        <v>4.2</v>
      </c>
    </row>
    <row r="30" spans="2:26" x14ac:dyDescent="0.2">
      <c r="B30" t="s">
        <v>53</v>
      </c>
      <c r="C30" s="51"/>
      <c r="D30" s="52"/>
      <c r="E30" s="53"/>
      <c r="F30" s="110">
        <v>79</v>
      </c>
      <c r="G30" s="110">
        <v>65</v>
      </c>
      <c r="H30" s="110">
        <v>72</v>
      </c>
      <c r="I30" s="51">
        <v>2751</v>
      </c>
      <c r="J30" s="52">
        <v>2932</v>
      </c>
      <c r="K30" s="53">
        <v>5683</v>
      </c>
      <c r="L30" s="51"/>
      <c r="M30" s="52"/>
      <c r="N30" s="53"/>
      <c r="O30" s="110">
        <v>80</v>
      </c>
      <c r="P30" s="110">
        <v>66</v>
      </c>
      <c r="Q30" s="110">
        <v>73</v>
      </c>
      <c r="R30" s="51">
        <v>2751</v>
      </c>
      <c r="S30" s="52">
        <v>2932</v>
      </c>
      <c r="T30" s="53">
        <v>5683</v>
      </c>
      <c r="U30" s="54">
        <v>36</v>
      </c>
      <c r="V30" s="55">
        <v>33.5</v>
      </c>
      <c r="W30" s="56">
        <v>34.700000000000003</v>
      </c>
      <c r="X30" s="111">
        <v>1.7</v>
      </c>
      <c r="Y30" s="112">
        <v>1.5</v>
      </c>
      <c r="Z30" s="113">
        <v>1.6</v>
      </c>
    </row>
    <row r="31" spans="2:26" x14ac:dyDescent="0.2">
      <c r="B31" t="s">
        <v>52</v>
      </c>
      <c r="C31" s="51"/>
      <c r="D31" s="52"/>
      <c r="E31" s="53"/>
      <c r="F31" s="110">
        <v>77</v>
      </c>
      <c r="G31" s="110">
        <v>60</v>
      </c>
      <c r="H31" s="110">
        <v>68</v>
      </c>
      <c r="I31" s="51">
        <v>4840</v>
      </c>
      <c r="J31" s="52">
        <v>5133</v>
      </c>
      <c r="K31" s="53">
        <v>9973</v>
      </c>
      <c r="L31" s="51"/>
      <c r="M31" s="52"/>
      <c r="N31" s="53"/>
      <c r="O31" s="110">
        <v>78</v>
      </c>
      <c r="P31" s="110">
        <v>62</v>
      </c>
      <c r="Q31" s="110">
        <v>70</v>
      </c>
      <c r="R31" s="51">
        <v>4840</v>
      </c>
      <c r="S31" s="52">
        <v>5133</v>
      </c>
      <c r="T31" s="53">
        <v>9973</v>
      </c>
      <c r="U31" s="54">
        <v>35.5</v>
      </c>
      <c r="V31" s="55">
        <v>33</v>
      </c>
      <c r="W31" s="56">
        <v>34.200000000000003</v>
      </c>
      <c r="X31" s="111">
        <v>-0.6</v>
      </c>
      <c r="Y31" s="112">
        <v>-3</v>
      </c>
      <c r="Z31" s="113">
        <v>-1.9</v>
      </c>
    </row>
    <row r="32" spans="2:26" x14ac:dyDescent="0.2">
      <c r="B32" t="s">
        <v>50</v>
      </c>
      <c r="C32" s="51"/>
      <c r="D32" s="52"/>
      <c r="E32" s="53"/>
      <c r="F32" s="110">
        <v>79</v>
      </c>
      <c r="G32" s="110">
        <v>65</v>
      </c>
      <c r="H32" s="110">
        <v>72</v>
      </c>
      <c r="I32" s="51">
        <v>206718</v>
      </c>
      <c r="J32" s="52">
        <v>217461</v>
      </c>
      <c r="K32" s="53">
        <v>424179</v>
      </c>
      <c r="L32" s="51"/>
      <c r="M32" s="52"/>
      <c r="N32" s="53"/>
      <c r="O32" s="110">
        <v>80</v>
      </c>
      <c r="P32" s="110">
        <v>67</v>
      </c>
      <c r="Q32" s="110">
        <v>73</v>
      </c>
      <c r="R32" s="51">
        <v>206718</v>
      </c>
      <c r="S32" s="52">
        <v>217461</v>
      </c>
      <c r="T32" s="53">
        <v>424179</v>
      </c>
      <c r="U32" s="54">
        <v>36.200000000000003</v>
      </c>
      <c r="V32" s="55">
        <v>34</v>
      </c>
      <c r="W32" s="56">
        <v>35.1</v>
      </c>
      <c r="X32" s="111">
        <v>1.6</v>
      </c>
      <c r="Y32" s="112">
        <v>1.8</v>
      </c>
      <c r="Z32" s="113">
        <v>1.7</v>
      </c>
    </row>
    <row r="33" spans="1:26" x14ac:dyDescent="0.2">
      <c r="B33" t="s">
        <v>40</v>
      </c>
      <c r="C33" s="51"/>
      <c r="D33" s="52"/>
      <c r="E33" s="53"/>
      <c r="F33" s="110">
        <v>77</v>
      </c>
      <c r="G33" s="110">
        <v>63</v>
      </c>
      <c r="H33" s="110">
        <v>70</v>
      </c>
      <c r="I33" s="51">
        <v>318270</v>
      </c>
      <c r="J33" s="52">
        <v>334079</v>
      </c>
      <c r="K33" s="53">
        <v>652349</v>
      </c>
      <c r="L33" s="51"/>
      <c r="M33" s="52"/>
      <c r="N33" s="53"/>
      <c r="O33" s="110">
        <v>78</v>
      </c>
      <c r="P33" s="110">
        <v>65</v>
      </c>
      <c r="Q33" s="110">
        <v>72</v>
      </c>
      <c r="R33" s="51">
        <v>318270</v>
      </c>
      <c r="S33" s="52">
        <v>334079</v>
      </c>
      <c r="T33" s="53">
        <v>652349</v>
      </c>
      <c r="U33" s="54">
        <v>35.799999999999997</v>
      </c>
      <c r="V33" s="55">
        <v>33.4</v>
      </c>
      <c r="W33" s="56">
        <v>34.6</v>
      </c>
      <c r="X33" s="111"/>
      <c r="Y33" s="112"/>
      <c r="Z33" s="113"/>
    </row>
    <row r="34" spans="1:26" x14ac:dyDescent="0.2">
      <c r="B34" t="s">
        <v>60</v>
      </c>
      <c r="C34" s="51"/>
      <c r="D34" s="52"/>
      <c r="E34" s="53"/>
      <c r="F34" s="110">
        <v>63</v>
      </c>
      <c r="G34" s="110">
        <v>50</v>
      </c>
      <c r="H34" s="110">
        <v>56</v>
      </c>
      <c r="I34" s="51">
        <v>9793</v>
      </c>
      <c r="J34" s="52">
        <v>10126</v>
      </c>
      <c r="K34" s="53">
        <v>19919</v>
      </c>
      <c r="L34" s="51"/>
      <c r="M34" s="52"/>
      <c r="N34" s="53"/>
      <c r="O34" s="110">
        <v>64</v>
      </c>
      <c r="P34" s="110">
        <v>51</v>
      </c>
      <c r="Q34" s="110">
        <v>57</v>
      </c>
      <c r="R34" s="51">
        <v>9793</v>
      </c>
      <c r="S34" s="52">
        <v>10126</v>
      </c>
      <c r="T34" s="53">
        <v>19919</v>
      </c>
      <c r="U34" s="54">
        <v>34.1</v>
      </c>
      <c r="V34" s="55">
        <v>32</v>
      </c>
      <c r="W34" s="56">
        <v>33</v>
      </c>
      <c r="X34" s="111">
        <v>-14.8</v>
      </c>
      <c r="Y34" s="112">
        <v>-14.1</v>
      </c>
      <c r="Z34" s="113">
        <v>-14.4</v>
      </c>
    </row>
    <row r="35" spans="1:26" x14ac:dyDescent="0.2">
      <c r="A35" t="s">
        <v>17</v>
      </c>
      <c r="B35" t="s">
        <v>96</v>
      </c>
      <c r="C35" s="51"/>
      <c r="D35" s="52"/>
      <c r="E35" s="53"/>
      <c r="F35" s="110">
        <v>79</v>
      </c>
      <c r="G35" s="110">
        <v>65</v>
      </c>
      <c r="H35" s="110">
        <v>72</v>
      </c>
      <c r="I35" s="51">
        <v>249276</v>
      </c>
      <c r="J35" s="52">
        <v>261816</v>
      </c>
      <c r="K35" s="53">
        <v>511092</v>
      </c>
      <c r="L35" s="51"/>
      <c r="M35" s="52"/>
      <c r="N35" s="53"/>
      <c r="O35" s="110">
        <v>80</v>
      </c>
      <c r="P35" s="110">
        <v>67</v>
      </c>
      <c r="Q35" s="110">
        <v>73</v>
      </c>
      <c r="R35" s="51">
        <v>249276</v>
      </c>
      <c r="S35" s="52">
        <v>261816</v>
      </c>
      <c r="T35" s="53">
        <v>511092</v>
      </c>
      <c r="U35" s="54">
        <v>36.200000000000003</v>
      </c>
      <c r="V35" s="55">
        <v>33.9</v>
      </c>
      <c r="W35" s="56">
        <v>35</v>
      </c>
      <c r="X35" s="114">
        <v>6.6</v>
      </c>
      <c r="Y35" s="115">
        <v>7.1</v>
      </c>
      <c r="Z35" s="116">
        <v>6.8</v>
      </c>
    </row>
    <row r="36" spans="1:26" x14ac:dyDescent="0.2">
      <c r="B36" t="s">
        <v>97</v>
      </c>
      <c r="C36" s="51"/>
      <c r="D36" s="52"/>
      <c r="E36" s="53"/>
      <c r="F36" s="110">
        <v>72</v>
      </c>
      <c r="G36" s="110">
        <v>57</v>
      </c>
      <c r="H36" s="110">
        <v>64</v>
      </c>
      <c r="I36" s="51">
        <v>62572</v>
      </c>
      <c r="J36" s="52">
        <v>65558</v>
      </c>
      <c r="K36" s="53">
        <v>128130</v>
      </c>
      <c r="L36" s="51"/>
      <c r="M36" s="52"/>
      <c r="N36" s="53"/>
      <c r="O36" s="110">
        <v>74</v>
      </c>
      <c r="P36" s="110">
        <v>60</v>
      </c>
      <c r="Q36" s="110">
        <v>66</v>
      </c>
      <c r="R36" s="51">
        <v>62572</v>
      </c>
      <c r="S36" s="52">
        <v>65558</v>
      </c>
      <c r="T36" s="53">
        <v>128130</v>
      </c>
      <c r="U36" s="54">
        <v>34.200000000000003</v>
      </c>
      <c r="V36" s="55">
        <v>31.6</v>
      </c>
      <c r="W36" s="56">
        <v>32.9</v>
      </c>
      <c r="X36" s="114"/>
      <c r="Y36" s="115"/>
      <c r="Z36" s="116"/>
    </row>
    <row r="37" spans="1:26" x14ac:dyDescent="0.2">
      <c r="B37" t="s">
        <v>60</v>
      </c>
      <c r="C37" s="51"/>
      <c r="D37" s="52"/>
      <c r="E37" s="53"/>
      <c r="F37" s="110">
        <v>56</v>
      </c>
      <c r="G37" s="110">
        <v>44</v>
      </c>
      <c r="H37" s="110">
        <v>50</v>
      </c>
      <c r="I37" s="51">
        <v>6422</v>
      </c>
      <c r="J37" s="52">
        <v>6705</v>
      </c>
      <c r="K37" s="53">
        <v>13127</v>
      </c>
      <c r="L37" s="51"/>
      <c r="M37" s="52"/>
      <c r="N37" s="53"/>
      <c r="O37" s="110">
        <v>57</v>
      </c>
      <c r="P37" s="110">
        <v>45</v>
      </c>
      <c r="Q37" s="110">
        <v>51</v>
      </c>
      <c r="R37" s="51">
        <v>6422</v>
      </c>
      <c r="S37" s="52">
        <v>6705</v>
      </c>
      <c r="T37" s="53">
        <v>13127</v>
      </c>
      <c r="U37" s="54">
        <v>33.6</v>
      </c>
      <c r="V37" s="55">
        <v>31.4</v>
      </c>
      <c r="W37" s="56">
        <v>32.5</v>
      </c>
      <c r="X37" s="111"/>
      <c r="Y37" s="112"/>
      <c r="Z37" s="113"/>
    </row>
    <row r="38" spans="1:26" x14ac:dyDescent="0.2">
      <c r="B38" t="s">
        <v>40</v>
      </c>
      <c r="C38" s="51"/>
      <c r="D38" s="52"/>
      <c r="E38" s="53"/>
      <c r="F38" s="110">
        <v>77</v>
      </c>
      <c r="G38" s="110">
        <v>63</v>
      </c>
      <c r="H38" s="110">
        <v>70</v>
      </c>
      <c r="I38" s="51">
        <v>318270</v>
      </c>
      <c r="J38" s="52">
        <v>334079</v>
      </c>
      <c r="K38" s="53">
        <v>652349</v>
      </c>
      <c r="L38" s="51"/>
      <c r="M38" s="52"/>
      <c r="N38" s="53"/>
      <c r="O38" s="110">
        <v>78</v>
      </c>
      <c r="P38" s="110">
        <v>65</v>
      </c>
      <c r="Q38" s="110">
        <v>72</v>
      </c>
      <c r="R38" s="51">
        <v>318270</v>
      </c>
      <c r="S38" s="52">
        <v>334079</v>
      </c>
      <c r="T38" s="53">
        <v>652349</v>
      </c>
      <c r="U38" s="54">
        <v>35.799999999999997</v>
      </c>
      <c r="V38" s="55">
        <v>33.4</v>
      </c>
      <c r="W38" s="56">
        <v>34.6</v>
      </c>
      <c r="X38" s="111"/>
      <c r="Y38" s="112"/>
      <c r="Z38" s="113"/>
    </row>
    <row r="39" spans="1:26" x14ac:dyDescent="0.2">
      <c r="A39" t="s">
        <v>98</v>
      </c>
      <c r="B39" t="s">
        <v>43</v>
      </c>
      <c r="C39" s="51"/>
      <c r="D39" s="52"/>
      <c r="E39" s="53"/>
      <c r="F39" s="110">
        <v>64</v>
      </c>
      <c r="G39" s="110">
        <v>47</v>
      </c>
      <c r="H39" s="110">
        <v>55</v>
      </c>
      <c r="I39" s="51">
        <v>42403</v>
      </c>
      <c r="J39" s="52">
        <v>44787</v>
      </c>
      <c r="K39" s="53">
        <v>87190</v>
      </c>
      <c r="L39" s="51"/>
      <c r="M39" s="52"/>
      <c r="N39" s="53"/>
      <c r="O39" s="110">
        <v>65</v>
      </c>
      <c r="P39" s="110">
        <v>49</v>
      </c>
      <c r="Q39" s="110">
        <v>57</v>
      </c>
      <c r="R39" s="51">
        <v>42403</v>
      </c>
      <c r="S39" s="52">
        <v>44787</v>
      </c>
      <c r="T39" s="53">
        <v>87190</v>
      </c>
      <c r="U39" s="54">
        <v>32.9</v>
      </c>
      <c r="V39" s="55">
        <v>30.2</v>
      </c>
      <c r="W39" s="56">
        <v>31.5</v>
      </c>
      <c r="X39" s="114">
        <v>15.6</v>
      </c>
      <c r="Y39" s="115">
        <v>18.899999999999999</v>
      </c>
      <c r="Z39" s="116">
        <v>17.3</v>
      </c>
    </row>
    <row r="40" spans="1:26" x14ac:dyDescent="0.2">
      <c r="B40" t="s">
        <v>99</v>
      </c>
      <c r="C40" s="51"/>
      <c r="D40" s="52"/>
      <c r="E40" s="53"/>
      <c r="F40" s="110">
        <v>80</v>
      </c>
      <c r="G40" s="110">
        <v>66</v>
      </c>
      <c r="H40" s="110">
        <v>73</v>
      </c>
      <c r="I40" s="51">
        <v>275867</v>
      </c>
      <c r="J40" s="52">
        <v>289292</v>
      </c>
      <c r="K40" s="53">
        <v>565159</v>
      </c>
      <c r="L40" s="51"/>
      <c r="M40" s="52"/>
      <c r="N40" s="53"/>
      <c r="O40" s="110">
        <v>81</v>
      </c>
      <c r="P40" s="110">
        <v>67</v>
      </c>
      <c r="Q40" s="110">
        <v>74</v>
      </c>
      <c r="R40" s="51">
        <v>275867</v>
      </c>
      <c r="S40" s="52">
        <v>289292</v>
      </c>
      <c r="T40" s="53">
        <v>565159</v>
      </c>
      <c r="U40" s="54">
        <v>36.200000000000003</v>
      </c>
      <c r="V40" s="55">
        <v>33.9</v>
      </c>
      <c r="W40" s="56">
        <v>35</v>
      </c>
      <c r="X40" s="114"/>
      <c r="Y40" s="115"/>
      <c r="Z40" s="116"/>
    </row>
    <row r="41" spans="1:26" x14ac:dyDescent="0.2">
      <c r="B41" t="s">
        <v>40</v>
      </c>
      <c r="C41" s="51"/>
      <c r="D41" s="52"/>
      <c r="E41" s="53"/>
      <c r="F41" s="110">
        <v>77</v>
      </c>
      <c r="G41" s="110">
        <v>63</v>
      </c>
      <c r="H41" s="110">
        <v>70</v>
      </c>
      <c r="I41" s="51">
        <v>318270</v>
      </c>
      <c r="J41" s="52">
        <v>334079</v>
      </c>
      <c r="K41" s="53">
        <v>652349</v>
      </c>
      <c r="L41" s="51"/>
      <c r="M41" s="52"/>
      <c r="N41" s="53"/>
      <c r="O41" s="110">
        <v>78</v>
      </c>
      <c r="P41" s="110">
        <v>65</v>
      </c>
      <c r="Q41" s="110">
        <v>72</v>
      </c>
      <c r="R41" s="51">
        <v>318270</v>
      </c>
      <c r="S41" s="52">
        <v>334079</v>
      </c>
      <c r="T41" s="53">
        <v>652349</v>
      </c>
      <c r="U41" s="54">
        <v>35.799999999999997</v>
      </c>
      <c r="V41" s="55">
        <v>33.4</v>
      </c>
      <c r="W41" s="56">
        <v>34.6</v>
      </c>
      <c r="X41" s="111"/>
      <c r="Y41" s="112"/>
      <c r="Z41" s="113"/>
    </row>
    <row r="42" spans="1:26" x14ac:dyDescent="0.2">
      <c r="A42" t="s">
        <v>100</v>
      </c>
      <c r="B42" t="s">
        <v>83</v>
      </c>
      <c r="C42" s="51"/>
      <c r="D42" s="52"/>
      <c r="E42" s="53"/>
      <c r="F42" s="110">
        <v>86</v>
      </c>
      <c r="G42" s="110">
        <v>73</v>
      </c>
      <c r="H42" s="110">
        <v>79</v>
      </c>
      <c r="I42" s="51">
        <v>110251</v>
      </c>
      <c r="J42" s="52">
        <v>116307</v>
      </c>
      <c r="K42" s="53">
        <v>226558</v>
      </c>
      <c r="L42" s="51"/>
      <c r="M42" s="52"/>
      <c r="N42" s="53"/>
      <c r="O42" s="110">
        <v>86</v>
      </c>
      <c r="P42" s="110">
        <v>75</v>
      </c>
      <c r="Q42" s="110">
        <v>81</v>
      </c>
      <c r="R42" s="51">
        <v>110251</v>
      </c>
      <c r="S42" s="52">
        <v>116307</v>
      </c>
      <c r="T42" s="53">
        <v>226558</v>
      </c>
      <c r="U42" s="54">
        <v>37.9</v>
      </c>
      <c r="V42" s="55">
        <v>35.6</v>
      </c>
      <c r="W42" s="56">
        <v>36.700000000000003</v>
      </c>
      <c r="X42" s="114">
        <v>17.2</v>
      </c>
      <c r="Y42" s="115">
        <v>21</v>
      </c>
      <c r="Z42" s="116">
        <v>19.100000000000001</v>
      </c>
    </row>
    <row r="43" spans="1:26" x14ac:dyDescent="0.2">
      <c r="B43" t="s">
        <v>82</v>
      </c>
      <c r="C43" s="51"/>
      <c r="D43" s="52"/>
      <c r="E43" s="53"/>
      <c r="F43" s="110">
        <v>79</v>
      </c>
      <c r="G43" s="110">
        <v>64</v>
      </c>
      <c r="H43" s="110">
        <v>71</v>
      </c>
      <c r="I43" s="51">
        <v>100978</v>
      </c>
      <c r="J43" s="52">
        <v>106166</v>
      </c>
      <c r="K43" s="53">
        <v>207144</v>
      </c>
      <c r="L43" s="51"/>
      <c r="M43" s="52"/>
      <c r="N43" s="53"/>
      <c r="O43" s="110">
        <v>79</v>
      </c>
      <c r="P43" s="110">
        <v>66</v>
      </c>
      <c r="Q43" s="110">
        <v>72</v>
      </c>
      <c r="R43" s="51">
        <v>100978</v>
      </c>
      <c r="S43" s="52">
        <v>106166</v>
      </c>
      <c r="T43" s="53">
        <v>207144</v>
      </c>
      <c r="U43" s="54">
        <v>35.700000000000003</v>
      </c>
      <c r="V43" s="55">
        <v>33.4</v>
      </c>
      <c r="W43" s="56">
        <v>34.5</v>
      </c>
      <c r="X43" s="114"/>
      <c r="Y43" s="115"/>
      <c r="Z43" s="116"/>
    </row>
    <row r="44" spans="1:26" x14ac:dyDescent="0.2">
      <c r="B44" t="s">
        <v>81</v>
      </c>
      <c r="C44" s="51"/>
      <c r="D44" s="52"/>
      <c r="E44" s="53"/>
      <c r="F44" s="110">
        <v>68</v>
      </c>
      <c r="G44" s="110">
        <v>52</v>
      </c>
      <c r="H44" s="110">
        <v>60</v>
      </c>
      <c r="I44" s="51">
        <v>107041</v>
      </c>
      <c r="J44" s="52">
        <v>111606</v>
      </c>
      <c r="K44" s="53">
        <v>218647</v>
      </c>
      <c r="L44" s="51"/>
      <c r="M44" s="52"/>
      <c r="N44" s="53"/>
      <c r="O44" s="110">
        <v>69</v>
      </c>
      <c r="P44" s="110">
        <v>54</v>
      </c>
      <c r="Q44" s="110">
        <v>61</v>
      </c>
      <c r="R44" s="51">
        <v>107041</v>
      </c>
      <c r="S44" s="52">
        <v>111606</v>
      </c>
      <c r="T44" s="53">
        <v>218647</v>
      </c>
      <c r="U44" s="54">
        <v>33.6</v>
      </c>
      <c r="V44" s="55">
        <v>31.3</v>
      </c>
      <c r="W44" s="56">
        <v>32.4</v>
      </c>
      <c r="X44" s="114"/>
      <c r="Y44" s="112"/>
      <c r="Z44" s="113"/>
    </row>
    <row r="45" spans="1:26" x14ac:dyDescent="0.2">
      <c r="B45" t="s">
        <v>40</v>
      </c>
      <c r="C45" s="51"/>
      <c r="D45" s="52"/>
      <c r="E45" s="53"/>
      <c r="F45" s="110">
        <v>77</v>
      </c>
      <c r="G45" s="110">
        <v>63</v>
      </c>
      <c r="H45" s="110">
        <v>70</v>
      </c>
      <c r="I45" s="51">
        <v>318270</v>
      </c>
      <c r="J45" s="52">
        <v>334079</v>
      </c>
      <c r="K45" s="53">
        <v>652349</v>
      </c>
      <c r="L45" s="51"/>
      <c r="M45" s="52"/>
      <c r="N45" s="53"/>
      <c r="O45" s="110">
        <v>78</v>
      </c>
      <c r="P45" s="110">
        <v>65</v>
      </c>
      <c r="Q45" s="110">
        <v>72</v>
      </c>
      <c r="R45" s="51">
        <v>318270</v>
      </c>
      <c r="S45" s="52">
        <v>334079</v>
      </c>
      <c r="T45" s="53">
        <v>652349</v>
      </c>
      <c r="U45" s="54">
        <v>35.799999999999997</v>
      </c>
      <c r="V45" s="55">
        <v>33.4</v>
      </c>
      <c r="W45" s="56">
        <v>34.6</v>
      </c>
      <c r="X45" s="111"/>
      <c r="Y45" s="112"/>
      <c r="Z45" s="113"/>
    </row>
    <row r="46" spans="1:26" x14ac:dyDescent="0.2">
      <c r="A46" t="s">
        <v>18</v>
      </c>
      <c r="B46" t="s">
        <v>44</v>
      </c>
      <c r="C46" s="51"/>
      <c r="D46" s="52"/>
      <c r="E46" s="53"/>
      <c r="F46" s="110">
        <v>81</v>
      </c>
      <c r="G46" s="110">
        <v>70</v>
      </c>
      <c r="H46" s="110">
        <v>76</v>
      </c>
      <c r="I46" s="51">
        <v>294280</v>
      </c>
      <c r="J46" s="52">
        <v>284999</v>
      </c>
      <c r="K46" s="53">
        <v>579279</v>
      </c>
      <c r="L46" s="51"/>
      <c r="M46" s="52"/>
      <c r="N46" s="53"/>
      <c r="O46" s="110">
        <v>82</v>
      </c>
      <c r="P46" s="110">
        <v>72</v>
      </c>
      <c r="Q46" s="110">
        <v>77</v>
      </c>
      <c r="R46" s="51">
        <v>294280</v>
      </c>
      <c r="S46" s="52">
        <v>284999</v>
      </c>
      <c r="T46" s="53">
        <v>579279</v>
      </c>
      <c r="U46" s="54">
        <v>36.4</v>
      </c>
      <c r="V46" s="55">
        <v>34.700000000000003</v>
      </c>
      <c r="W46" s="56">
        <v>35.6</v>
      </c>
      <c r="X46" s="111">
        <v>52.4</v>
      </c>
      <c r="Y46" s="112">
        <v>49.9</v>
      </c>
      <c r="Z46" s="113">
        <v>52.8</v>
      </c>
    </row>
    <row r="47" spans="1:26" x14ac:dyDescent="0.2">
      <c r="B47" t="s">
        <v>161</v>
      </c>
      <c r="C47" s="51"/>
      <c r="D47" s="52"/>
      <c r="E47" s="53"/>
      <c r="F47" s="110">
        <v>33</v>
      </c>
      <c r="G47" s="110">
        <v>24</v>
      </c>
      <c r="H47" s="110">
        <v>27</v>
      </c>
      <c r="I47" s="51">
        <v>15239</v>
      </c>
      <c r="J47" s="52">
        <v>35718</v>
      </c>
      <c r="K47" s="53">
        <v>50957</v>
      </c>
      <c r="L47" s="51"/>
      <c r="M47" s="52"/>
      <c r="N47" s="53"/>
      <c r="O47" s="110">
        <v>34</v>
      </c>
      <c r="P47" s="110">
        <v>26</v>
      </c>
      <c r="Q47" s="110">
        <v>28</v>
      </c>
      <c r="R47" s="51">
        <v>15239</v>
      </c>
      <c r="S47" s="52">
        <v>35718</v>
      </c>
      <c r="T47" s="53">
        <v>50957</v>
      </c>
      <c r="U47" s="54">
        <v>27.5</v>
      </c>
      <c r="V47" s="55">
        <v>26.2</v>
      </c>
      <c r="W47" s="56">
        <v>26.6</v>
      </c>
      <c r="X47" s="111"/>
      <c r="Y47" s="112"/>
      <c r="Z47" s="113"/>
    </row>
    <row r="48" spans="1:26" x14ac:dyDescent="0.2">
      <c r="B48" s="79" t="s">
        <v>8</v>
      </c>
      <c r="C48" s="51"/>
      <c r="D48" s="52"/>
      <c r="E48" s="53"/>
      <c r="F48" s="121" t="s">
        <v>19</v>
      </c>
      <c r="G48" s="121" t="s">
        <v>19</v>
      </c>
      <c r="H48" s="121" t="s">
        <v>19</v>
      </c>
      <c r="I48" s="121" t="s">
        <v>19</v>
      </c>
      <c r="J48" s="121" t="s">
        <v>19</v>
      </c>
      <c r="K48" s="121" t="s">
        <v>19</v>
      </c>
      <c r="L48" s="121" t="s">
        <v>19</v>
      </c>
      <c r="M48" s="121" t="s">
        <v>19</v>
      </c>
      <c r="N48" s="121" t="s">
        <v>19</v>
      </c>
      <c r="O48" s="121" t="s">
        <v>19</v>
      </c>
      <c r="P48" s="121" t="s">
        <v>19</v>
      </c>
      <c r="Q48" s="121" t="s">
        <v>19</v>
      </c>
      <c r="R48" s="121" t="s">
        <v>19</v>
      </c>
      <c r="S48" s="121" t="s">
        <v>19</v>
      </c>
      <c r="T48" s="121" t="s">
        <v>19</v>
      </c>
      <c r="U48" s="121" t="s">
        <v>19</v>
      </c>
      <c r="V48" s="121" t="s">
        <v>19</v>
      </c>
      <c r="W48" s="121" t="s">
        <v>19</v>
      </c>
      <c r="X48" s="121" t="s">
        <v>19</v>
      </c>
      <c r="Y48" s="121" t="s">
        <v>19</v>
      </c>
      <c r="Z48" s="121" t="s">
        <v>19</v>
      </c>
    </row>
    <row r="49" spans="1:256" x14ac:dyDescent="0.2">
      <c r="B49" s="79" t="s">
        <v>9</v>
      </c>
      <c r="C49" s="51"/>
      <c r="D49" s="52"/>
      <c r="E49" s="53"/>
      <c r="F49" s="121" t="s">
        <v>19</v>
      </c>
      <c r="G49" s="121" t="s">
        <v>19</v>
      </c>
      <c r="H49" s="121" t="s">
        <v>19</v>
      </c>
      <c r="I49" s="121" t="s">
        <v>19</v>
      </c>
      <c r="J49" s="121" t="s">
        <v>19</v>
      </c>
      <c r="K49" s="121" t="s">
        <v>19</v>
      </c>
      <c r="L49" s="121" t="s">
        <v>19</v>
      </c>
      <c r="M49" s="121" t="s">
        <v>19</v>
      </c>
      <c r="N49" s="121" t="s">
        <v>19</v>
      </c>
      <c r="O49" s="121" t="s">
        <v>19</v>
      </c>
      <c r="P49" s="121" t="s">
        <v>19</v>
      </c>
      <c r="Q49" s="121" t="s">
        <v>19</v>
      </c>
      <c r="R49" s="121" t="s">
        <v>19</v>
      </c>
      <c r="S49" s="121" t="s">
        <v>19</v>
      </c>
      <c r="T49" s="121" t="s">
        <v>19</v>
      </c>
      <c r="U49" s="121" t="s">
        <v>19</v>
      </c>
      <c r="V49" s="121" t="s">
        <v>19</v>
      </c>
      <c r="W49" s="121" t="s">
        <v>19</v>
      </c>
      <c r="X49" s="121" t="s">
        <v>19</v>
      </c>
      <c r="Y49" s="121" t="s">
        <v>19</v>
      </c>
      <c r="Z49" s="121" t="s">
        <v>19</v>
      </c>
    </row>
    <row r="50" spans="1:256" x14ac:dyDescent="0.2">
      <c r="B50" s="79" t="s">
        <v>47</v>
      </c>
      <c r="C50" s="51"/>
      <c r="D50" s="52"/>
      <c r="E50" s="53"/>
      <c r="F50" s="121" t="s">
        <v>19</v>
      </c>
      <c r="G50" s="121" t="s">
        <v>19</v>
      </c>
      <c r="H50" s="121" t="s">
        <v>19</v>
      </c>
      <c r="I50" s="121" t="s">
        <v>19</v>
      </c>
      <c r="J50" s="121" t="s">
        <v>19</v>
      </c>
      <c r="K50" s="121" t="s">
        <v>19</v>
      </c>
      <c r="L50" s="121" t="s">
        <v>19</v>
      </c>
      <c r="M50" s="121" t="s">
        <v>19</v>
      </c>
      <c r="N50" s="121" t="s">
        <v>19</v>
      </c>
      <c r="O50" s="121" t="s">
        <v>19</v>
      </c>
      <c r="P50" s="121" t="s">
        <v>19</v>
      </c>
      <c r="Q50" s="121" t="s">
        <v>19</v>
      </c>
      <c r="R50" s="121" t="s">
        <v>19</v>
      </c>
      <c r="S50" s="121" t="s">
        <v>19</v>
      </c>
      <c r="T50" s="121" t="s">
        <v>19</v>
      </c>
      <c r="U50" s="121" t="s">
        <v>19</v>
      </c>
      <c r="V50" s="121" t="s">
        <v>19</v>
      </c>
      <c r="W50" s="121" t="s">
        <v>19</v>
      </c>
      <c r="X50" s="121" t="s">
        <v>19</v>
      </c>
      <c r="Y50" s="121" t="s">
        <v>19</v>
      </c>
      <c r="Z50" s="121" t="s">
        <v>19</v>
      </c>
    </row>
    <row r="51" spans="1:256" x14ac:dyDescent="0.2">
      <c r="B51" t="s">
        <v>168</v>
      </c>
      <c r="C51" s="51"/>
      <c r="D51" s="52"/>
      <c r="E51" s="53"/>
      <c r="F51" s="110">
        <v>6</v>
      </c>
      <c r="G51" s="110">
        <v>4</v>
      </c>
      <c r="H51" s="110">
        <v>4</v>
      </c>
      <c r="I51" s="51">
        <v>2672</v>
      </c>
      <c r="J51" s="52">
        <v>7033</v>
      </c>
      <c r="K51" s="53">
        <v>9705</v>
      </c>
      <c r="L51" s="51"/>
      <c r="M51" s="52"/>
      <c r="N51" s="53"/>
      <c r="O51" s="110">
        <v>6</v>
      </c>
      <c r="P51" s="110">
        <v>4</v>
      </c>
      <c r="Q51" s="110">
        <v>5</v>
      </c>
      <c r="R51" s="51">
        <v>2672</v>
      </c>
      <c r="S51" s="52">
        <v>7033</v>
      </c>
      <c r="T51" s="53">
        <v>9705</v>
      </c>
      <c r="U51" s="54">
        <v>19.8</v>
      </c>
      <c r="V51" s="55">
        <v>19.5</v>
      </c>
      <c r="W51" s="56">
        <v>19.600000000000001</v>
      </c>
      <c r="X51" s="111"/>
      <c r="Y51" s="112"/>
      <c r="Z51" s="113"/>
    </row>
    <row r="52" spans="1:256" x14ac:dyDescent="0.2">
      <c r="B52" t="s">
        <v>101</v>
      </c>
      <c r="C52" s="51"/>
      <c r="D52" s="52"/>
      <c r="E52" s="53"/>
      <c r="F52" s="110">
        <v>53</v>
      </c>
      <c r="G52" s="110">
        <v>41</v>
      </c>
      <c r="H52" s="110">
        <v>47</v>
      </c>
      <c r="I52" s="51">
        <v>6079</v>
      </c>
      <c r="J52" s="52">
        <v>6329</v>
      </c>
      <c r="K52" s="53">
        <v>12408</v>
      </c>
      <c r="L52" s="51"/>
      <c r="M52" s="52"/>
      <c r="N52" s="53"/>
      <c r="O52" s="110">
        <v>54</v>
      </c>
      <c r="P52" s="110">
        <v>42</v>
      </c>
      <c r="Q52" s="110">
        <v>48</v>
      </c>
      <c r="R52" s="51">
        <v>6079</v>
      </c>
      <c r="S52" s="52">
        <v>6329</v>
      </c>
      <c r="T52" s="53">
        <v>12408</v>
      </c>
      <c r="U52" s="54">
        <v>33.200000000000003</v>
      </c>
      <c r="V52" s="55">
        <v>31</v>
      </c>
      <c r="W52" s="56">
        <v>32.1</v>
      </c>
      <c r="X52" s="111"/>
      <c r="Y52" s="112"/>
      <c r="Z52" s="113"/>
    </row>
    <row r="53" spans="1:256" x14ac:dyDescent="0.2">
      <c r="B53" t="s">
        <v>40</v>
      </c>
      <c r="C53" s="51"/>
      <c r="D53" s="52"/>
      <c r="E53" s="53"/>
      <c r="F53" s="110">
        <v>77</v>
      </c>
      <c r="G53" s="110">
        <v>63</v>
      </c>
      <c r="H53" s="110">
        <v>70</v>
      </c>
      <c r="I53" s="51">
        <v>318270</v>
      </c>
      <c r="J53" s="52">
        <v>334079</v>
      </c>
      <c r="K53" s="53">
        <v>652349</v>
      </c>
      <c r="L53" s="51"/>
      <c r="M53" s="52"/>
      <c r="N53" s="53"/>
      <c r="O53" s="110">
        <v>78</v>
      </c>
      <c r="P53" s="110">
        <v>65</v>
      </c>
      <c r="Q53" s="110">
        <v>72</v>
      </c>
      <c r="R53" s="51">
        <v>318270</v>
      </c>
      <c r="S53" s="52">
        <v>334079</v>
      </c>
      <c r="T53" s="53">
        <v>652349</v>
      </c>
      <c r="U53" s="54">
        <v>35.799999999999997</v>
      </c>
      <c r="V53" s="55">
        <v>33.4</v>
      </c>
      <c r="W53" s="56">
        <v>34.6</v>
      </c>
      <c r="X53" s="111"/>
      <c r="Y53" s="112"/>
      <c r="Z53" s="113"/>
    </row>
    <row r="54" spans="1:256" x14ac:dyDescent="0.2">
      <c r="B54" t="s">
        <v>46</v>
      </c>
      <c r="C54" s="51"/>
      <c r="D54" s="52"/>
      <c r="E54" s="53"/>
      <c r="F54" s="121" t="s">
        <v>19</v>
      </c>
      <c r="G54" s="121" t="s">
        <v>19</v>
      </c>
      <c r="H54" s="121" t="s">
        <v>19</v>
      </c>
      <c r="I54" s="121" t="s">
        <v>19</v>
      </c>
      <c r="J54" s="121" t="s">
        <v>19</v>
      </c>
      <c r="K54" s="121" t="s">
        <v>19</v>
      </c>
      <c r="L54" s="121" t="s">
        <v>19</v>
      </c>
      <c r="M54" s="121" t="s">
        <v>19</v>
      </c>
      <c r="N54" s="121" t="s">
        <v>19</v>
      </c>
      <c r="O54" s="121" t="s">
        <v>19</v>
      </c>
      <c r="P54" s="121" t="s">
        <v>19</v>
      </c>
      <c r="Q54" s="121" t="s">
        <v>19</v>
      </c>
      <c r="R54" s="121" t="s">
        <v>19</v>
      </c>
      <c r="S54" s="121" t="s">
        <v>19</v>
      </c>
      <c r="T54" s="121" t="s">
        <v>19</v>
      </c>
      <c r="U54" s="121" t="s">
        <v>19</v>
      </c>
      <c r="V54" s="121" t="s">
        <v>19</v>
      </c>
      <c r="W54" s="121" t="s">
        <v>19</v>
      </c>
      <c r="X54" s="121" t="s">
        <v>19</v>
      </c>
      <c r="Y54" s="121" t="s">
        <v>19</v>
      </c>
      <c r="Z54" s="121" t="s">
        <v>19</v>
      </c>
    </row>
    <row r="55" spans="1:256" x14ac:dyDescent="0.2">
      <c r="B55" t="s">
        <v>45</v>
      </c>
      <c r="C55" s="51"/>
      <c r="D55" s="52"/>
      <c r="E55" s="53"/>
      <c r="F55" s="110">
        <v>29</v>
      </c>
      <c r="G55" s="110">
        <v>21</v>
      </c>
      <c r="H55" s="110">
        <v>23</v>
      </c>
      <c r="I55" s="51">
        <v>17911</v>
      </c>
      <c r="J55" s="52">
        <v>42751</v>
      </c>
      <c r="K55" s="53">
        <v>60662</v>
      </c>
      <c r="L55" s="51"/>
      <c r="M55" s="52"/>
      <c r="N55" s="53"/>
      <c r="O55" s="110">
        <v>30</v>
      </c>
      <c r="P55" s="110">
        <v>22</v>
      </c>
      <c r="Q55" s="110">
        <v>24</v>
      </c>
      <c r="R55" s="51">
        <v>17911</v>
      </c>
      <c r="S55" s="52">
        <v>42751</v>
      </c>
      <c r="T55" s="53">
        <v>60662</v>
      </c>
      <c r="U55" s="54">
        <v>26.4</v>
      </c>
      <c r="V55" s="55">
        <v>25.1</v>
      </c>
      <c r="W55" s="56">
        <v>25.4</v>
      </c>
      <c r="X55" s="111"/>
      <c r="Y55" s="112"/>
      <c r="Z55" s="113"/>
    </row>
    <row r="56" spans="1:256" x14ac:dyDescent="0.2">
      <c r="A56" t="s">
        <v>162</v>
      </c>
      <c r="B56" t="s">
        <v>104</v>
      </c>
      <c r="C56" s="51"/>
      <c r="D56" s="52"/>
      <c r="E56" s="53"/>
      <c r="F56" s="110">
        <v>17</v>
      </c>
      <c r="G56" s="110">
        <v>14</v>
      </c>
      <c r="H56" s="110">
        <v>15</v>
      </c>
      <c r="I56" s="51">
        <v>404</v>
      </c>
      <c r="J56" s="52">
        <v>923</v>
      </c>
      <c r="K56" s="53">
        <v>1327</v>
      </c>
      <c r="L56" s="51"/>
      <c r="M56" s="52"/>
      <c r="N56" s="53"/>
      <c r="O56" s="110">
        <v>17</v>
      </c>
      <c r="P56" s="110">
        <v>15</v>
      </c>
      <c r="Q56" s="110">
        <v>16</v>
      </c>
      <c r="R56" s="51">
        <v>404</v>
      </c>
      <c r="S56" s="52">
        <v>923</v>
      </c>
      <c r="T56" s="53">
        <v>1327</v>
      </c>
      <c r="U56" s="54">
        <v>23.5</v>
      </c>
      <c r="V56" s="55">
        <v>23.7</v>
      </c>
      <c r="W56" s="56">
        <v>23.6</v>
      </c>
      <c r="X56" s="111">
        <v>64.599999999999994</v>
      </c>
      <c r="Y56" s="112">
        <v>56.4</v>
      </c>
      <c r="Z56" s="113">
        <v>60.9</v>
      </c>
    </row>
    <row r="57" spans="1:256" x14ac:dyDescent="0.2">
      <c r="B57" t="s">
        <v>105</v>
      </c>
      <c r="C57" s="51"/>
      <c r="D57" s="52"/>
      <c r="E57" s="53"/>
      <c r="F57" s="110">
        <v>16</v>
      </c>
      <c r="G57" s="110">
        <v>13</v>
      </c>
      <c r="H57" s="110">
        <v>14</v>
      </c>
      <c r="I57" s="51">
        <v>1595</v>
      </c>
      <c r="J57" s="52">
        <v>3192</v>
      </c>
      <c r="K57" s="53">
        <v>4787</v>
      </c>
      <c r="L57" s="51"/>
      <c r="M57" s="52"/>
      <c r="N57" s="53"/>
      <c r="O57" s="110">
        <v>18</v>
      </c>
      <c r="P57" s="110">
        <v>15</v>
      </c>
      <c r="Q57" s="110">
        <v>16</v>
      </c>
      <c r="R57" s="51">
        <v>1595</v>
      </c>
      <c r="S57" s="52">
        <v>3192</v>
      </c>
      <c r="T57" s="53">
        <v>4787</v>
      </c>
      <c r="U57" s="54">
        <v>24.3</v>
      </c>
      <c r="V57" s="55">
        <v>23.8</v>
      </c>
      <c r="W57" s="56">
        <v>23.9</v>
      </c>
      <c r="X57" s="111">
        <v>64.3</v>
      </c>
      <c r="Y57" s="112">
        <v>57.3</v>
      </c>
      <c r="Z57" s="113">
        <v>61.4</v>
      </c>
    </row>
    <row r="58" spans="1:256" x14ac:dyDescent="0.2">
      <c r="B58" t="s">
        <v>106</v>
      </c>
      <c r="C58" s="51"/>
      <c r="D58" s="52"/>
      <c r="E58" s="53"/>
      <c r="F58" s="110">
        <v>1</v>
      </c>
      <c r="G58" s="110">
        <v>1</v>
      </c>
      <c r="H58" s="110">
        <v>1</v>
      </c>
      <c r="I58" s="51">
        <v>447</v>
      </c>
      <c r="J58" s="52">
        <v>1083</v>
      </c>
      <c r="K58" s="53">
        <v>1530</v>
      </c>
      <c r="L58" s="51"/>
      <c r="M58" s="52"/>
      <c r="N58" s="53"/>
      <c r="O58" s="110">
        <v>1</v>
      </c>
      <c r="P58" s="110">
        <v>1</v>
      </c>
      <c r="Q58" s="110">
        <v>1</v>
      </c>
      <c r="R58" s="51">
        <v>447</v>
      </c>
      <c r="S58" s="52">
        <v>1083</v>
      </c>
      <c r="T58" s="53">
        <v>1530</v>
      </c>
      <c r="U58" s="54">
        <v>17.600000000000001</v>
      </c>
      <c r="V58" s="55">
        <v>17.7</v>
      </c>
      <c r="W58" s="56">
        <v>17.7</v>
      </c>
      <c r="X58" s="111">
        <v>81</v>
      </c>
      <c r="Y58" s="112">
        <v>70.8</v>
      </c>
      <c r="Z58" s="113">
        <v>75.900000000000006</v>
      </c>
    </row>
    <row r="59" spans="1:256" x14ac:dyDescent="0.2">
      <c r="B59" t="s">
        <v>107</v>
      </c>
      <c r="C59" s="51"/>
      <c r="D59" s="52"/>
      <c r="E59" s="53"/>
      <c r="F59" s="110" t="s">
        <v>21</v>
      </c>
      <c r="G59" s="110" t="s">
        <v>21</v>
      </c>
      <c r="H59" s="110">
        <v>1</v>
      </c>
      <c r="I59" s="51">
        <v>275</v>
      </c>
      <c r="J59" s="52">
        <v>453</v>
      </c>
      <c r="K59" s="53">
        <v>728</v>
      </c>
      <c r="L59" s="51"/>
      <c r="M59" s="52"/>
      <c r="N59" s="53"/>
      <c r="O59" s="110" t="s">
        <v>21</v>
      </c>
      <c r="P59" s="117" t="s">
        <v>21</v>
      </c>
      <c r="Q59" s="118">
        <v>1</v>
      </c>
      <c r="R59" s="51">
        <v>275</v>
      </c>
      <c r="S59" s="52">
        <v>453</v>
      </c>
      <c r="T59" s="53">
        <v>728</v>
      </c>
      <c r="U59" s="54">
        <v>17.600000000000001</v>
      </c>
      <c r="V59" s="55">
        <v>17.8</v>
      </c>
      <c r="W59" s="56">
        <v>17.7</v>
      </c>
      <c r="X59" s="111" t="s">
        <v>21</v>
      </c>
      <c r="Y59" s="112">
        <v>70.400000000000006</v>
      </c>
      <c r="Z59" s="113">
        <v>75.900000000000006</v>
      </c>
    </row>
    <row r="60" spans="1:256" x14ac:dyDescent="0.2">
      <c r="B60" t="s">
        <v>163</v>
      </c>
      <c r="C60" s="51"/>
      <c r="D60" s="52"/>
      <c r="E60" s="53"/>
      <c r="F60" s="110">
        <v>32</v>
      </c>
      <c r="G60" s="110">
        <v>23</v>
      </c>
      <c r="H60" s="110">
        <v>25</v>
      </c>
      <c r="I60" s="51">
        <v>1443</v>
      </c>
      <c r="J60" s="52">
        <v>4753</v>
      </c>
      <c r="K60" s="53">
        <v>6196</v>
      </c>
      <c r="L60" s="51"/>
      <c r="M60" s="52"/>
      <c r="N60" s="53"/>
      <c r="O60" s="110">
        <v>32</v>
      </c>
      <c r="P60" s="110">
        <v>24</v>
      </c>
      <c r="Q60" s="110">
        <v>26</v>
      </c>
      <c r="R60" s="51">
        <v>1443</v>
      </c>
      <c r="S60" s="52">
        <v>4753</v>
      </c>
      <c r="T60" s="53">
        <v>6196</v>
      </c>
      <c r="U60" s="54">
        <v>28.1</v>
      </c>
      <c r="V60" s="55">
        <v>26.9</v>
      </c>
      <c r="W60" s="56">
        <v>27.2</v>
      </c>
      <c r="X60" s="111">
        <v>49.6</v>
      </c>
      <c r="Y60" s="112">
        <v>47.8</v>
      </c>
      <c r="Z60" s="113">
        <v>51</v>
      </c>
    </row>
    <row r="61" spans="1:256" x14ac:dyDescent="0.2">
      <c r="B61" t="s">
        <v>135</v>
      </c>
      <c r="C61" s="51"/>
      <c r="D61" s="52"/>
      <c r="E61" s="53"/>
      <c r="F61" s="110">
        <v>33</v>
      </c>
      <c r="G61" s="110">
        <v>24</v>
      </c>
      <c r="H61" s="110">
        <v>27</v>
      </c>
      <c r="I61" s="51">
        <v>9398</v>
      </c>
      <c r="J61" s="52">
        <v>22236</v>
      </c>
      <c r="K61" s="53">
        <v>31634</v>
      </c>
      <c r="L61" s="51"/>
      <c r="M61" s="52"/>
      <c r="N61" s="53"/>
      <c r="O61" s="110">
        <v>34</v>
      </c>
      <c r="P61" s="110">
        <v>26</v>
      </c>
      <c r="Q61" s="110">
        <v>28</v>
      </c>
      <c r="R61" s="51">
        <v>9398</v>
      </c>
      <c r="S61" s="52">
        <v>22236</v>
      </c>
      <c r="T61" s="53">
        <v>31634</v>
      </c>
      <c r="U61" s="54">
        <v>27.4</v>
      </c>
      <c r="V61" s="55">
        <v>25.9</v>
      </c>
      <c r="W61" s="56">
        <v>26.3</v>
      </c>
      <c r="X61" s="111">
        <v>48</v>
      </c>
      <c r="Y61" s="112">
        <v>46.3</v>
      </c>
      <c r="Z61" s="113">
        <v>48.9</v>
      </c>
    </row>
    <row r="62" spans="1:256" x14ac:dyDescent="0.2">
      <c r="B62" t="s">
        <v>110</v>
      </c>
      <c r="C62" s="51"/>
      <c r="D62" s="52"/>
      <c r="E62" s="53"/>
      <c r="F62" s="110">
        <v>40</v>
      </c>
      <c r="G62" s="110">
        <v>35</v>
      </c>
      <c r="H62" s="110">
        <v>37</v>
      </c>
      <c r="I62" s="51">
        <v>503</v>
      </c>
      <c r="J62" s="52">
        <v>597</v>
      </c>
      <c r="K62" s="53">
        <v>1100</v>
      </c>
      <c r="L62" s="51"/>
      <c r="M62" s="52"/>
      <c r="N62" s="53"/>
      <c r="O62" s="110">
        <v>40</v>
      </c>
      <c r="P62" s="110">
        <v>37</v>
      </c>
      <c r="Q62" s="110">
        <v>38</v>
      </c>
      <c r="R62" s="51">
        <v>503</v>
      </c>
      <c r="S62" s="52">
        <v>597</v>
      </c>
      <c r="T62" s="53">
        <v>1100</v>
      </c>
      <c r="U62" s="54">
        <v>28.8</v>
      </c>
      <c r="V62" s="55">
        <v>28.2</v>
      </c>
      <c r="W62" s="56">
        <v>28.5</v>
      </c>
      <c r="X62" s="111">
        <v>41.6</v>
      </c>
      <c r="Y62" s="112">
        <v>35.1</v>
      </c>
      <c r="Z62" s="113">
        <v>38.5</v>
      </c>
    </row>
    <row r="63" spans="1:256" x14ac:dyDescent="0.2">
      <c r="B63" t="s">
        <v>111</v>
      </c>
      <c r="C63" s="51"/>
      <c r="D63" s="52"/>
      <c r="E63" s="53"/>
      <c r="F63" s="110">
        <v>47</v>
      </c>
      <c r="G63" s="110">
        <v>36</v>
      </c>
      <c r="H63" s="110">
        <v>41</v>
      </c>
      <c r="I63" s="51">
        <v>281</v>
      </c>
      <c r="J63" s="52">
        <v>321</v>
      </c>
      <c r="K63" s="53">
        <v>602</v>
      </c>
      <c r="L63" s="51"/>
      <c r="M63" s="52"/>
      <c r="N63" s="53"/>
      <c r="O63" s="110">
        <v>47</v>
      </c>
      <c r="P63" s="110">
        <v>38</v>
      </c>
      <c r="Q63" s="110">
        <v>42</v>
      </c>
      <c r="R63" s="51">
        <v>281</v>
      </c>
      <c r="S63" s="52">
        <v>321</v>
      </c>
      <c r="T63" s="53">
        <v>602</v>
      </c>
      <c r="U63" s="54">
        <v>30.1</v>
      </c>
      <c r="V63" s="55">
        <v>28.7</v>
      </c>
      <c r="W63" s="56">
        <v>29.3</v>
      </c>
      <c r="X63" s="111">
        <v>34.6</v>
      </c>
      <c r="Y63" s="112">
        <v>33.9</v>
      </c>
      <c r="Z63" s="113">
        <v>34.6</v>
      </c>
    </row>
    <row r="64" spans="1:256" x14ac:dyDescent="0.2">
      <c r="B64" t="s">
        <v>134</v>
      </c>
      <c r="F64" t="s">
        <v>19</v>
      </c>
      <c r="G64" t="s">
        <v>19</v>
      </c>
      <c r="H64" t="s">
        <v>19</v>
      </c>
      <c r="I64" t="s">
        <v>19</v>
      </c>
      <c r="J64" t="s">
        <v>19</v>
      </c>
      <c r="K64" t="s">
        <v>19</v>
      </c>
      <c r="L64" t="s">
        <v>19</v>
      </c>
      <c r="M64" t="s">
        <v>19</v>
      </c>
      <c r="N64" t="s">
        <v>19</v>
      </c>
      <c r="O64" t="s">
        <v>19</v>
      </c>
      <c r="P64" t="s">
        <v>19</v>
      </c>
      <c r="Q64" t="s">
        <v>19</v>
      </c>
      <c r="R64" t="s">
        <v>19</v>
      </c>
      <c r="S64" t="s">
        <v>19</v>
      </c>
      <c r="T64" t="s">
        <v>19</v>
      </c>
      <c r="U64" t="s">
        <v>19</v>
      </c>
      <c r="V64" t="s">
        <v>19</v>
      </c>
      <c r="W64" t="s">
        <v>19</v>
      </c>
      <c r="X64" t="s">
        <v>19</v>
      </c>
      <c r="Y64" t="s">
        <v>19</v>
      </c>
      <c r="Z64" t="s">
        <v>19</v>
      </c>
      <c r="CO64" t="s">
        <v>134</v>
      </c>
      <c r="CP64" t="s">
        <v>134</v>
      </c>
      <c r="CQ64" t="s">
        <v>134</v>
      </c>
      <c r="CR64" t="s">
        <v>134</v>
      </c>
      <c r="CS64" t="s">
        <v>134</v>
      </c>
      <c r="CT64" t="s">
        <v>134</v>
      </c>
      <c r="CU64" t="s">
        <v>134</v>
      </c>
      <c r="CV64" t="s">
        <v>134</v>
      </c>
      <c r="CW64" t="s">
        <v>134</v>
      </c>
      <c r="CX64" t="s">
        <v>134</v>
      </c>
      <c r="CY64" t="s">
        <v>134</v>
      </c>
      <c r="CZ64" t="s">
        <v>134</v>
      </c>
      <c r="DA64" t="s">
        <v>134</v>
      </c>
      <c r="DB64" t="s">
        <v>134</v>
      </c>
      <c r="DC64" t="s">
        <v>134</v>
      </c>
      <c r="DD64" t="s">
        <v>134</v>
      </c>
      <c r="DE64" t="s">
        <v>134</v>
      </c>
      <c r="DF64" t="s">
        <v>134</v>
      </c>
      <c r="DG64" t="s">
        <v>134</v>
      </c>
      <c r="DH64" t="s">
        <v>134</v>
      </c>
      <c r="DI64" t="s">
        <v>134</v>
      </c>
      <c r="DJ64" t="s">
        <v>134</v>
      </c>
      <c r="DK64" t="s">
        <v>134</v>
      </c>
      <c r="DL64" t="s">
        <v>134</v>
      </c>
      <c r="DM64" t="s">
        <v>134</v>
      </c>
      <c r="DN64" t="s">
        <v>134</v>
      </c>
      <c r="DO64" t="s">
        <v>134</v>
      </c>
      <c r="DP64" t="s">
        <v>134</v>
      </c>
      <c r="DQ64" t="s">
        <v>134</v>
      </c>
      <c r="DR64" t="s">
        <v>134</v>
      </c>
      <c r="DS64" t="s">
        <v>134</v>
      </c>
      <c r="DT64" t="s">
        <v>134</v>
      </c>
      <c r="DU64" t="s">
        <v>134</v>
      </c>
      <c r="DV64" t="s">
        <v>134</v>
      </c>
      <c r="DW64" t="s">
        <v>134</v>
      </c>
      <c r="DX64" t="s">
        <v>134</v>
      </c>
      <c r="DY64" t="s">
        <v>134</v>
      </c>
      <c r="DZ64" t="s">
        <v>134</v>
      </c>
      <c r="EA64" t="s">
        <v>134</v>
      </c>
      <c r="EB64" t="s">
        <v>134</v>
      </c>
      <c r="EC64" t="s">
        <v>134</v>
      </c>
      <c r="ED64" t="s">
        <v>134</v>
      </c>
      <c r="EE64" t="s">
        <v>134</v>
      </c>
      <c r="EF64" t="s">
        <v>134</v>
      </c>
      <c r="EG64" t="s">
        <v>134</v>
      </c>
      <c r="EH64" t="s">
        <v>134</v>
      </c>
      <c r="EI64" t="s">
        <v>134</v>
      </c>
      <c r="EJ64" t="s">
        <v>134</v>
      </c>
      <c r="EK64" t="s">
        <v>134</v>
      </c>
      <c r="EL64" t="s">
        <v>134</v>
      </c>
      <c r="EM64" t="s">
        <v>134</v>
      </c>
      <c r="EN64" t="s">
        <v>134</v>
      </c>
      <c r="EO64" t="s">
        <v>134</v>
      </c>
      <c r="EP64" t="s">
        <v>134</v>
      </c>
      <c r="EQ64" t="s">
        <v>134</v>
      </c>
      <c r="ER64" t="s">
        <v>134</v>
      </c>
      <c r="ES64" t="s">
        <v>134</v>
      </c>
      <c r="ET64" t="s">
        <v>134</v>
      </c>
      <c r="EU64" t="s">
        <v>134</v>
      </c>
      <c r="EV64" t="s">
        <v>134</v>
      </c>
      <c r="EW64" t="s">
        <v>134</v>
      </c>
      <c r="EX64" t="s">
        <v>134</v>
      </c>
      <c r="EY64" t="s">
        <v>134</v>
      </c>
      <c r="EZ64" t="s">
        <v>134</v>
      </c>
      <c r="FA64" t="s">
        <v>134</v>
      </c>
      <c r="FB64" t="s">
        <v>134</v>
      </c>
      <c r="FC64" t="s">
        <v>134</v>
      </c>
      <c r="FD64" t="s">
        <v>134</v>
      </c>
      <c r="FE64" t="s">
        <v>134</v>
      </c>
      <c r="FF64" t="s">
        <v>134</v>
      </c>
      <c r="FG64" t="s">
        <v>134</v>
      </c>
      <c r="FH64" t="s">
        <v>134</v>
      </c>
      <c r="FI64" t="s">
        <v>134</v>
      </c>
      <c r="FJ64" t="s">
        <v>134</v>
      </c>
      <c r="FK64" t="s">
        <v>134</v>
      </c>
      <c r="FL64" t="s">
        <v>134</v>
      </c>
      <c r="FM64" t="s">
        <v>134</v>
      </c>
      <c r="FN64" t="s">
        <v>134</v>
      </c>
      <c r="FO64" t="s">
        <v>134</v>
      </c>
      <c r="FP64" t="s">
        <v>134</v>
      </c>
      <c r="FQ64" t="s">
        <v>134</v>
      </c>
      <c r="FR64" t="s">
        <v>134</v>
      </c>
      <c r="FS64" t="s">
        <v>134</v>
      </c>
      <c r="FT64" t="s">
        <v>134</v>
      </c>
      <c r="FU64" t="s">
        <v>134</v>
      </c>
      <c r="FV64" t="s">
        <v>134</v>
      </c>
      <c r="FW64" t="s">
        <v>134</v>
      </c>
      <c r="FX64" t="s">
        <v>134</v>
      </c>
      <c r="FY64" t="s">
        <v>134</v>
      </c>
      <c r="FZ64" t="s">
        <v>134</v>
      </c>
      <c r="GA64" t="s">
        <v>134</v>
      </c>
      <c r="GB64" t="s">
        <v>134</v>
      </c>
      <c r="GC64" t="s">
        <v>134</v>
      </c>
      <c r="GD64" t="s">
        <v>134</v>
      </c>
      <c r="GE64" t="s">
        <v>134</v>
      </c>
      <c r="GF64" t="s">
        <v>134</v>
      </c>
      <c r="GG64" t="s">
        <v>134</v>
      </c>
      <c r="GH64" t="s">
        <v>134</v>
      </c>
      <c r="GI64" t="s">
        <v>134</v>
      </c>
      <c r="GJ64" t="s">
        <v>134</v>
      </c>
      <c r="GK64" t="s">
        <v>134</v>
      </c>
      <c r="GL64" t="s">
        <v>134</v>
      </c>
      <c r="GM64" t="s">
        <v>134</v>
      </c>
      <c r="GN64" t="s">
        <v>134</v>
      </c>
      <c r="GO64" t="s">
        <v>134</v>
      </c>
      <c r="GP64" t="s">
        <v>134</v>
      </c>
      <c r="GQ64" t="s">
        <v>134</v>
      </c>
      <c r="GR64" t="s">
        <v>134</v>
      </c>
      <c r="GS64" t="s">
        <v>134</v>
      </c>
      <c r="GT64" t="s">
        <v>134</v>
      </c>
      <c r="GU64" t="s">
        <v>134</v>
      </c>
      <c r="GV64" t="s">
        <v>134</v>
      </c>
      <c r="GW64" t="s">
        <v>134</v>
      </c>
      <c r="GX64" t="s">
        <v>134</v>
      </c>
      <c r="GY64" t="s">
        <v>134</v>
      </c>
      <c r="GZ64" t="s">
        <v>134</v>
      </c>
      <c r="HA64" t="s">
        <v>134</v>
      </c>
      <c r="HB64" t="s">
        <v>134</v>
      </c>
      <c r="HC64" t="s">
        <v>134</v>
      </c>
      <c r="HD64" t="s">
        <v>134</v>
      </c>
      <c r="HE64" t="s">
        <v>134</v>
      </c>
      <c r="HF64" t="s">
        <v>134</v>
      </c>
      <c r="HG64" t="s">
        <v>134</v>
      </c>
      <c r="HH64" t="s">
        <v>134</v>
      </c>
      <c r="HI64" t="s">
        <v>134</v>
      </c>
      <c r="HJ64" t="s">
        <v>134</v>
      </c>
      <c r="HK64" t="s">
        <v>134</v>
      </c>
      <c r="HL64" t="s">
        <v>134</v>
      </c>
      <c r="HM64" t="s">
        <v>134</v>
      </c>
      <c r="HN64" t="s">
        <v>134</v>
      </c>
      <c r="HO64" t="s">
        <v>134</v>
      </c>
      <c r="HP64" t="s">
        <v>134</v>
      </c>
      <c r="HQ64" t="s">
        <v>134</v>
      </c>
      <c r="HR64" t="s">
        <v>134</v>
      </c>
      <c r="HS64" t="s">
        <v>134</v>
      </c>
      <c r="HT64" t="s">
        <v>134</v>
      </c>
      <c r="HU64" t="s">
        <v>134</v>
      </c>
      <c r="HV64" t="s">
        <v>134</v>
      </c>
      <c r="HW64" t="s">
        <v>134</v>
      </c>
      <c r="HX64" t="s">
        <v>134</v>
      </c>
      <c r="HY64" t="s">
        <v>134</v>
      </c>
      <c r="HZ64" t="s">
        <v>134</v>
      </c>
      <c r="IA64" t="s">
        <v>134</v>
      </c>
      <c r="IB64" t="s">
        <v>134</v>
      </c>
      <c r="IC64" t="s">
        <v>134</v>
      </c>
      <c r="ID64" t="s">
        <v>134</v>
      </c>
      <c r="IE64" t="s">
        <v>134</v>
      </c>
      <c r="IF64" t="s">
        <v>134</v>
      </c>
      <c r="IG64" t="s">
        <v>134</v>
      </c>
      <c r="IH64" t="s">
        <v>134</v>
      </c>
      <c r="II64" t="s">
        <v>134</v>
      </c>
      <c r="IJ64" t="s">
        <v>134</v>
      </c>
      <c r="IK64" t="s">
        <v>134</v>
      </c>
      <c r="IL64" t="s">
        <v>134</v>
      </c>
      <c r="IM64" t="s">
        <v>134</v>
      </c>
      <c r="IN64" t="s">
        <v>134</v>
      </c>
      <c r="IO64" t="s">
        <v>134</v>
      </c>
      <c r="IP64" t="s">
        <v>134</v>
      </c>
      <c r="IQ64" t="s">
        <v>134</v>
      </c>
      <c r="IR64" t="s">
        <v>134</v>
      </c>
      <c r="IS64" t="s">
        <v>134</v>
      </c>
      <c r="IT64" t="s">
        <v>134</v>
      </c>
      <c r="IU64" t="s">
        <v>134</v>
      </c>
      <c r="IV64" t="s">
        <v>134</v>
      </c>
    </row>
    <row r="66" spans="1:26" x14ac:dyDescent="0.2">
      <c r="B66" t="s">
        <v>112</v>
      </c>
      <c r="C66" s="51"/>
      <c r="D66" s="52"/>
      <c r="E66" s="53"/>
      <c r="F66" s="110">
        <v>32</v>
      </c>
      <c r="G66" s="110">
        <v>21</v>
      </c>
      <c r="H66" s="110">
        <v>24</v>
      </c>
      <c r="I66" s="51">
        <v>66</v>
      </c>
      <c r="J66" s="52">
        <v>151</v>
      </c>
      <c r="K66" s="53">
        <v>217</v>
      </c>
      <c r="L66" s="51"/>
      <c r="M66" s="52"/>
      <c r="N66" s="53"/>
      <c r="O66" s="110">
        <v>32</v>
      </c>
      <c r="P66" s="110">
        <v>22</v>
      </c>
      <c r="Q66" s="110">
        <v>25</v>
      </c>
      <c r="R66" s="51">
        <v>66</v>
      </c>
      <c r="S66" s="52">
        <v>151</v>
      </c>
      <c r="T66" s="53">
        <v>217</v>
      </c>
      <c r="U66" s="54">
        <v>26</v>
      </c>
      <c r="V66" s="55">
        <v>24.5</v>
      </c>
      <c r="W66" s="56">
        <v>25</v>
      </c>
      <c r="X66" s="111">
        <v>50.1</v>
      </c>
      <c r="Y66" s="112">
        <v>50.1</v>
      </c>
      <c r="Z66" s="113">
        <v>52.1</v>
      </c>
    </row>
    <row r="67" spans="1:26" x14ac:dyDescent="0.2">
      <c r="B67" t="s">
        <v>113</v>
      </c>
      <c r="C67" s="51"/>
      <c r="D67" s="52"/>
      <c r="E67" s="53"/>
      <c r="F67" s="110">
        <v>35</v>
      </c>
      <c r="G67" s="110">
        <v>27</v>
      </c>
      <c r="H67" s="110">
        <v>30</v>
      </c>
      <c r="I67" s="51">
        <v>937</v>
      </c>
      <c r="J67" s="52">
        <v>1280</v>
      </c>
      <c r="K67" s="53">
        <v>2217</v>
      </c>
      <c r="L67" s="51"/>
      <c r="M67" s="52"/>
      <c r="N67" s="53"/>
      <c r="O67" s="110">
        <v>35</v>
      </c>
      <c r="P67" s="110">
        <v>28</v>
      </c>
      <c r="Q67" s="110">
        <v>31</v>
      </c>
      <c r="R67" s="51">
        <v>937</v>
      </c>
      <c r="S67" s="52">
        <v>1280</v>
      </c>
      <c r="T67" s="53">
        <v>2217</v>
      </c>
      <c r="U67" s="54">
        <v>27.8</v>
      </c>
      <c r="V67" s="55">
        <v>26.6</v>
      </c>
      <c r="W67" s="56">
        <v>27.1</v>
      </c>
      <c r="X67" s="111">
        <v>46.8</v>
      </c>
      <c r="Y67" s="112">
        <v>43.5</v>
      </c>
      <c r="Z67" s="113">
        <v>45.7</v>
      </c>
    </row>
    <row r="68" spans="1:26" x14ac:dyDescent="0.2">
      <c r="B68" t="s">
        <v>114</v>
      </c>
      <c r="C68" s="51"/>
      <c r="D68" s="52"/>
      <c r="E68" s="53"/>
      <c r="F68" s="110">
        <v>14</v>
      </c>
      <c r="G68" s="110">
        <v>10</v>
      </c>
      <c r="H68" s="110">
        <v>11</v>
      </c>
      <c r="I68" s="51">
        <v>1361</v>
      </c>
      <c r="J68" s="52">
        <v>5429</v>
      </c>
      <c r="K68" s="53">
        <v>6790</v>
      </c>
      <c r="L68" s="51"/>
      <c r="M68" s="52"/>
      <c r="N68" s="53"/>
      <c r="O68" s="110">
        <v>14</v>
      </c>
      <c r="P68" s="110">
        <v>11</v>
      </c>
      <c r="Q68" s="110">
        <v>12</v>
      </c>
      <c r="R68" s="51">
        <v>1361</v>
      </c>
      <c r="S68" s="52">
        <v>5429</v>
      </c>
      <c r="T68" s="53">
        <v>6790</v>
      </c>
      <c r="U68" s="54">
        <v>22.1</v>
      </c>
      <c r="V68" s="55">
        <v>21.6</v>
      </c>
      <c r="W68" s="56">
        <v>21.7</v>
      </c>
      <c r="X68" s="111">
        <v>67.599999999999994</v>
      </c>
      <c r="Y68" s="112">
        <v>61.1</v>
      </c>
      <c r="Z68" s="113">
        <v>65.5</v>
      </c>
    </row>
    <row r="69" spans="1:26" x14ac:dyDescent="0.2">
      <c r="B69" t="s">
        <v>115</v>
      </c>
      <c r="C69" s="51"/>
      <c r="D69" s="52"/>
      <c r="E69" s="53"/>
      <c r="F69" s="110">
        <v>34</v>
      </c>
      <c r="G69" s="110">
        <v>26</v>
      </c>
      <c r="H69" s="110">
        <v>29</v>
      </c>
      <c r="I69" s="51">
        <v>703</v>
      </c>
      <c r="J69" s="52">
        <v>1206</v>
      </c>
      <c r="K69" s="53">
        <v>1909</v>
      </c>
      <c r="L69" s="51"/>
      <c r="M69" s="52"/>
      <c r="N69" s="53"/>
      <c r="O69" s="110">
        <v>35</v>
      </c>
      <c r="P69" s="110">
        <v>27</v>
      </c>
      <c r="Q69" s="110">
        <v>30</v>
      </c>
      <c r="R69" s="51">
        <v>703</v>
      </c>
      <c r="S69" s="52">
        <v>1206</v>
      </c>
      <c r="T69" s="53">
        <v>1909</v>
      </c>
      <c r="U69" s="54">
        <v>27.3</v>
      </c>
      <c r="V69" s="55">
        <v>26.4</v>
      </c>
      <c r="W69" s="56">
        <v>26.7</v>
      </c>
      <c r="X69" s="111">
        <v>47.4</v>
      </c>
      <c r="Y69" s="112">
        <v>44.6</v>
      </c>
      <c r="Z69" s="113">
        <v>47</v>
      </c>
    </row>
    <row r="70" spans="1:26" x14ac:dyDescent="0.2">
      <c r="B70" t="s">
        <v>164</v>
      </c>
      <c r="C70" s="51"/>
      <c r="D70" s="52"/>
      <c r="E70" s="53"/>
      <c r="F70" s="110">
        <v>30</v>
      </c>
      <c r="G70" s="110">
        <v>24</v>
      </c>
      <c r="H70" s="110">
        <v>26</v>
      </c>
      <c r="I70" s="51">
        <v>498</v>
      </c>
      <c r="J70" s="52">
        <v>1127</v>
      </c>
      <c r="K70" s="53">
        <v>1625</v>
      </c>
      <c r="L70" s="51"/>
      <c r="M70" s="52"/>
      <c r="N70" s="53"/>
      <c r="O70" s="110">
        <v>32</v>
      </c>
      <c r="P70" s="110">
        <v>26</v>
      </c>
      <c r="Q70" s="110">
        <v>28</v>
      </c>
      <c r="R70" s="51">
        <v>498</v>
      </c>
      <c r="S70" s="52">
        <v>1127</v>
      </c>
      <c r="T70" s="53">
        <v>1625</v>
      </c>
      <c r="U70" s="54">
        <v>27.1</v>
      </c>
      <c r="V70" s="55">
        <v>26.3</v>
      </c>
      <c r="W70" s="56">
        <v>26.5</v>
      </c>
      <c r="X70" s="111">
        <v>50.2</v>
      </c>
      <c r="Y70" s="112">
        <v>46.2</v>
      </c>
      <c r="Z70" s="113">
        <v>49.4</v>
      </c>
    </row>
    <row r="71" spans="1:26" x14ac:dyDescent="0.2">
      <c r="B71" t="s">
        <v>116</v>
      </c>
      <c r="C71" s="51"/>
      <c r="D71" s="52"/>
      <c r="E71" s="53"/>
      <c r="F71" s="110">
        <v>80</v>
      </c>
      <c r="G71" s="110">
        <v>69</v>
      </c>
      <c r="H71" s="110">
        <v>75</v>
      </c>
      <c r="I71" s="51">
        <v>300359</v>
      </c>
      <c r="J71" s="52">
        <v>291329</v>
      </c>
      <c r="K71" s="53">
        <v>591688</v>
      </c>
      <c r="L71" s="51"/>
      <c r="M71" s="52"/>
      <c r="N71" s="53"/>
      <c r="O71" s="110">
        <v>81</v>
      </c>
      <c r="P71" s="110">
        <v>71</v>
      </c>
      <c r="Q71" s="110">
        <v>76</v>
      </c>
      <c r="R71" s="51">
        <v>300359</v>
      </c>
      <c r="S71" s="52">
        <v>291329</v>
      </c>
      <c r="T71" s="53">
        <v>591688</v>
      </c>
      <c r="U71" s="54">
        <v>36.299999999999997</v>
      </c>
      <c r="V71" s="55">
        <v>34.700000000000003</v>
      </c>
      <c r="W71" s="56">
        <v>35.5</v>
      </c>
      <c r="X71" s="111">
        <v>0.6</v>
      </c>
      <c r="Y71" s="112">
        <v>0.6</v>
      </c>
      <c r="Z71" s="113">
        <v>0.6</v>
      </c>
    </row>
    <row r="72" spans="1:26" x14ac:dyDescent="0.2">
      <c r="B72" t="s">
        <v>117</v>
      </c>
      <c r="C72" s="51"/>
      <c r="D72" s="52"/>
      <c r="E72" s="53"/>
      <c r="F72" s="110" t="s">
        <v>19</v>
      </c>
      <c r="G72" s="117" t="s">
        <v>19</v>
      </c>
      <c r="H72" s="110" t="s">
        <v>19</v>
      </c>
      <c r="I72" s="51">
        <v>0</v>
      </c>
      <c r="J72" s="52">
        <v>0</v>
      </c>
      <c r="K72" s="53">
        <v>0</v>
      </c>
      <c r="L72" s="51"/>
      <c r="M72" s="52"/>
      <c r="N72" s="53"/>
      <c r="O72" s="110" t="s">
        <v>19</v>
      </c>
      <c r="P72" s="110" t="s">
        <v>19</v>
      </c>
      <c r="Q72" s="110" t="s">
        <v>19</v>
      </c>
      <c r="R72" s="51">
        <v>0</v>
      </c>
      <c r="S72" s="52">
        <v>0</v>
      </c>
      <c r="T72" s="53">
        <v>0</v>
      </c>
      <c r="U72" s="54">
        <v>0</v>
      </c>
      <c r="V72" s="55">
        <v>0</v>
      </c>
      <c r="W72" s="56">
        <v>0</v>
      </c>
      <c r="X72" s="111" t="s">
        <v>19</v>
      </c>
      <c r="Y72" s="112" t="s">
        <v>19</v>
      </c>
      <c r="Z72" s="113" t="s">
        <v>19</v>
      </c>
    </row>
    <row r="73" spans="1:26" x14ac:dyDescent="0.2">
      <c r="B73" t="s">
        <v>40</v>
      </c>
      <c r="C73" s="51"/>
      <c r="D73" s="52"/>
      <c r="E73" s="53"/>
      <c r="F73" s="110">
        <v>77</v>
      </c>
      <c r="G73" s="110">
        <v>63</v>
      </c>
      <c r="H73" s="110">
        <v>70</v>
      </c>
      <c r="I73" s="51">
        <v>318270</v>
      </c>
      <c r="J73" s="52">
        <v>334079</v>
      </c>
      <c r="K73" s="53">
        <v>652349</v>
      </c>
      <c r="L73" s="51"/>
      <c r="M73" s="52"/>
      <c r="N73" s="53"/>
      <c r="O73" s="110">
        <v>78</v>
      </c>
      <c r="P73" s="110">
        <v>65</v>
      </c>
      <c r="Q73" s="110">
        <v>72</v>
      </c>
      <c r="R73" s="51">
        <v>318270</v>
      </c>
      <c r="S73" s="52">
        <v>334079</v>
      </c>
      <c r="T73" s="53">
        <v>652349</v>
      </c>
      <c r="U73" s="54">
        <v>35.799999999999997</v>
      </c>
      <c r="V73" s="55">
        <v>33.4</v>
      </c>
      <c r="W73" s="56">
        <v>34.6</v>
      </c>
      <c r="X73" s="111">
        <v>3.5</v>
      </c>
      <c r="Y73" s="112">
        <v>6.9</v>
      </c>
      <c r="Z73" s="113">
        <v>5.5</v>
      </c>
    </row>
    <row r="74" spans="1:26" x14ac:dyDescent="0.2">
      <c r="A74" t="s">
        <v>165</v>
      </c>
      <c r="B74" t="s">
        <v>125</v>
      </c>
      <c r="C74" s="51"/>
      <c r="D74" s="52"/>
      <c r="E74" s="53"/>
      <c r="F74" s="110">
        <v>29</v>
      </c>
      <c r="G74" s="110">
        <v>21</v>
      </c>
      <c r="H74" s="110">
        <v>23</v>
      </c>
      <c r="I74" s="51">
        <v>17911</v>
      </c>
      <c r="J74" s="52">
        <v>42751</v>
      </c>
      <c r="K74" s="53">
        <v>60662</v>
      </c>
      <c r="L74" s="51"/>
      <c r="M74" s="52"/>
      <c r="N74" s="53"/>
      <c r="O74" s="110">
        <v>30</v>
      </c>
      <c r="P74" s="110">
        <v>22</v>
      </c>
      <c r="Q74" s="110">
        <v>24</v>
      </c>
      <c r="R74" s="51">
        <v>17911</v>
      </c>
      <c r="S74" s="52">
        <v>42751</v>
      </c>
      <c r="T74" s="53">
        <v>60662</v>
      </c>
      <c r="U74" s="54">
        <v>26.4</v>
      </c>
      <c r="V74" s="55">
        <v>25.1</v>
      </c>
      <c r="W74" s="56">
        <v>25.4</v>
      </c>
      <c r="X74" s="111">
        <v>52.4</v>
      </c>
      <c r="Y74" s="112">
        <v>49.9</v>
      </c>
      <c r="Z74" s="113">
        <v>52.8</v>
      </c>
    </row>
    <row r="75" spans="1:26" x14ac:dyDescent="0.2">
      <c r="C75" s="44"/>
      <c r="D75" s="44"/>
      <c r="E75" s="44"/>
      <c r="F75" s="44"/>
      <c r="G75" s="44"/>
      <c r="H75" s="44"/>
      <c r="I75" s="44"/>
      <c r="J75" s="44"/>
      <c r="K75" s="44"/>
      <c r="L75" s="44"/>
      <c r="M75" s="44"/>
      <c r="N75" s="44"/>
      <c r="O75" s="44"/>
      <c r="P75" s="44"/>
      <c r="Q75" s="44"/>
      <c r="R75" s="44"/>
      <c r="S75" s="44"/>
      <c r="T75" s="44"/>
      <c r="U75" s="119"/>
      <c r="V75" s="119"/>
      <c r="W75" s="119"/>
      <c r="X75" s="120"/>
      <c r="Y75" s="120"/>
      <c r="Z75" s="120"/>
    </row>
    <row r="77" spans="1:26" x14ac:dyDescent="0.2">
      <c r="C77" s="51"/>
      <c r="D77" s="52"/>
      <c r="E77" s="53"/>
      <c r="F77" s="57"/>
      <c r="G77" s="52"/>
      <c r="H77" s="53"/>
      <c r="I77" s="51"/>
      <c r="J77" s="52"/>
      <c r="K77" s="53"/>
      <c r="L77" s="51"/>
      <c r="M77" s="52"/>
      <c r="N77" s="53"/>
      <c r="O77" s="51"/>
      <c r="P77" s="52"/>
      <c r="Q77" s="53"/>
      <c r="R77" s="51"/>
      <c r="S77" s="52"/>
      <c r="T77" s="53"/>
      <c r="U77" s="54"/>
      <c r="V77" s="55"/>
      <c r="W77" s="56"/>
      <c r="X77" s="111"/>
      <c r="Y77" s="112"/>
      <c r="Z77" s="113"/>
    </row>
    <row r="78" spans="1:26" x14ac:dyDescent="0.2">
      <c r="C78" s="51"/>
      <c r="D78" s="52"/>
      <c r="E78" s="53"/>
      <c r="F78" s="51"/>
      <c r="G78" s="52"/>
      <c r="H78" s="53"/>
      <c r="I78" s="51"/>
      <c r="J78" s="52"/>
      <c r="K78" s="53"/>
      <c r="L78" s="51"/>
      <c r="M78" s="52"/>
      <c r="N78" s="53"/>
      <c r="O78" s="51"/>
      <c r="P78" s="52"/>
      <c r="Q78" s="53"/>
      <c r="R78" s="51"/>
      <c r="S78" s="52"/>
      <c r="T78" s="53"/>
      <c r="U78" s="54"/>
      <c r="V78" s="55"/>
      <c r="W78" s="56"/>
      <c r="X78" s="111"/>
      <c r="Y78" s="112"/>
      <c r="Z78" s="113"/>
    </row>
    <row r="79" spans="1:26" x14ac:dyDescent="0.2">
      <c r="C79" s="51"/>
      <c r="D79" s="52"/>
      <c r="E79" s="53"/>
      <c r="F79" s="51"/>
      <c r="G79" s="52"/>
      <c r="H79" s="53"/>
      <c r="I79" s="51"/>
      <c r="J79" s="52"/>
      <c r="K79" s="53"/>
      <c r="L79" s="51"/>
      <c r="M79" s="52"/>
      <c r="N79" s="53"/>
      <c r="O79" s="51"/>
      <c r="P79" s="52"/>
      <c r="Q79" s="53"/>
      <c r="R79" s="51"/>
      <c r="S79" s="52"/>
      <c r="T79" s="53"/>
      <c r="U79" s="54"/>
      <c r="V79" s="55"/>
      <c r="W79" s="56"/>
      <c r="X79" s="111"/>
      <c r="Y79" s="112"/>
      <c r="Z79" s="113"/>
    </row>
    <row r="80" spans="1:26" x14ac:dyDescent="0.2">
      <c r="C80" s="51"/>
      <c r="D80" s="52"/>
      <c r="E80" s="53"/>
      <c r="F80" s="51"/>
      <c r="G80" s="52"/>
      <c r="H80" s="53"/>
      <c r="I80" s="51"/>
      <c r="J80" s="52"/>
      <c r="K80" s="53"/>
      <c r="L80" s="51"/>
      <c r="M80" s="52"/>
      <c r="N80" s="53"/>
      <c r="O80" s="51"/>
      <c r="P80" s="52"/>
      <c r="Q80" s="53"/>
      <c r="R80" s="51"/>
      <c r="S80" s="52"/>
      <c r="T80" s="53"/>
      <c r="U80" s="54"/>
      <c r="V80" s="55"/>
      <c r="W80" s="56"/>
      <c r="X80" s="111"/>
      <c r="Y80" s="112"/>
      <c r="Z80" s="113"/>
    </row>
    <row r="81" spans="3:26" x14ac:dyDescent="0.2">
      <c r="C81" s="51"/>
      <c r="D81" s="52"/>
      <c r="E81" s="53"/>
      <c r="F81" s="51"/>
      <c r="G81" s="52"/>
      <c r="H81" s="53"/>
      <c r="I81" s="51"/>
      <c r="J81" s="52"/>
      <c r="K81" s="53"/>
      <c r="L81" s="51"/>
      <c r="M81" s="52"/>
      <c r="N81" s="53"/>
      <c r="O81" s="51"/>
      <c r="P81" s="52"/>
      <c r="Q81" s="53"/>
      <c r="R81" s="51"/>
      <c r="S81" s="52"/>
      <c r="T81" s="53"/>
      <c r="U81" s="54"/>
      <c r="V81" s="55"/>
      <c r="W81" s="56"/>
      <c r="X81" s="111"/>
      <c r="Y81" s="112"/>
      <c r="Z81" s="113"/>
    </row>
    <row r="82" spans="3:26" x14ac:dyDescent="0.2">
      <c r="C82" s="51"/>
      <c r="D82" s="52"/>
      <c r="E82" s="53"/>
      <c r="F82" s="51"/>
      <c r="G82" s="52"/>
      <c r="H82" s="53"/>
      <c r="I82" s="51"/>
      <c r="J82" s="52"/>
      <c r="K82" s="53"/>
      <c r="L82" s="51"/>
      <c r="M82" s="52"/>
      <c r="N82" s="53"/>
      <c r="O82" s="51"/>
      <c r="P82" s="52"/>
      <c r="Q82" s="53"/>
      <c r="R82" s="51"/>
      <c r="S82" s="52"/>
      <c r="T82" s="53"/>
      <c r="U82" s="54"/>
      <c r="V82" s="55"/>
      <c r="W82" s="56"/>
      <c r="X82" s="111"/>
      <c r="Y82" s="112"/>
      <c r="Z82" s="113"/>
    </row>
    <row r="83" spans="3:26" x14ac:dyDescent="0.2">
      <c r="C83" s="51"/>
      <c r="D83" s="52"/>
      <c r="E83" s="53"/>
      <c r="F83" s="51"/>
      <c r="G83" s="52"/>
      <c r="H83" s="53"/>
      <c r="I83" s="51"/>
      <c r="J83" s="52"/>
      <c r="K83" s="53"/>
      <c r="L83" s="51"/>
      <c r="M83" s="52"/>
      <c r="N83" s="53"/>
      <c r="O83" s="51"/>
      <c r="P83" s="52"/>
      <c r="Q83" s="53"/>
      <c r="R83" s="51"/>
      <c r="S83" s="52"/>
      <c r="T83" s="53"/>
      <c r="U83" s="54"/>
      <c r="V83" s="55"/>
      <c r="W83" s="56"/>
      <c r="X83" s="111"/>
      <c r="Y83" s="112"/>
      <c r="Z83" s="113"/>
    </row>
    <row r="84" spans="3:26" x14ac:dyDescent="0.2">
      <c r="C84" s="51"/>
      <c r="D84" s="52"/>
      <c r="E84" s="53"/>
      <c r="F84" s="51"/>
      <c r="G84" s="52"/>
      <c r="H84" s="53"/>
      <c r="I84" s="51"/>
      <c r="J84" s="52"/>
      <c r="K84" s="53"/>
      <c r="L84" s="51"/>
      <c r="M84" s="52"/>
      <c r="N84" s="53"/>
      <c r="O84" s="51"/>
      <c r="P84" s="52"/>
      <c r="Q84" s="53"/>
      <c r="R84" s="51"/>
      <c r="S84" s="52"/>
      <c r="T84" s="53"/>
      <c r="U84" s="54"/>
      <c r="V84" s="55"/>
      <c r="W84" s="56"/>
      <c r="X84" s="111"/>
      <c r="Y84" s="112"/>
      <c r="Z84" s="113"/>
    </row>
    <row r="85" spans="3:26" x14ac:dyDescent="0.2">
      <c r="C85" s="51"/>
      <c r="D85" s="52"/>
      <c r="E85" s="53"/>
      <c r="F85" s="51"/>
      <c r="G85" s="52"/>
      <c r="H85" s="53"/>
      <c r="I85" s="51"/>
      <c r="J85" s="52"/>
      <c r="K85" s="53"/>
      <c r="L85" s="51"/>
      <c r="M85" s="52"/>
      <c r="N85" s="53"/>
      <c r="O85" s="51"/>
      <c r="P85" s="52"/>
      <c r="Q85" s="53"/>
      <c r="R85" s="51"/>
      <c r="S85" s="52"/>
      <c r="T85" s="53"/>
      <c r="U85" s="54"/>
      <c r="V85" s="55"/>
      <c r="W85" s="56"/>
      <c r="X85" s="111"/>
      <c r="Y85" s="112"/>
      <c r="Z85" s="113"/>
    </row>
    <row r="86" spans="3:26" x14ac:dyDescent="0.2">
      <c r="C86" s="51"/>
      <c r="D86" s="52"/>
      <c r="E86" s="53"/>
      <c r="F86" s="51"/>
      <c r="G86" s="52"/>
      <c r="H86" s="53"/>
      <c r="I86" s="51"/>
      <c r="J86" s="52"/>
      <c r="K86" s="53"/>
      <c r="L86" s="51"/>
      <c r="M86" s="52"/>
      <c r="N86" s="53"/>
      <c r="O86" s="51"/>
      <c r="P86" s="52"/>
      <c r="Q86" s="53"/>
      <c r="R86" s="51"/>
      <c r="S86" s="52"/>
      <c r="T86" s="53"/>
      <c r="U86" s="54"/>
      <c r="V86" s="55"/>
      <c r="W86" s="56"/>
      <c r="X86" s="111"/>
      <c r="Y86" s="112"/>
      <c r="Z86" s="113"/>
    </row>
    <row r="87" spans="3:26" x14ac:dyDescent="0.2">
      <c r="C87" s="51"/>
      <c r="D87" s="52"/>
      <c r="E87" s="53"/>
      <c r="F87" s="51"/>
      <c r="G87" s="52"/>
      <c r="H87" s="53"/>
      <c r="I87" s="51"/>
      <c r="J87" s="52"/>
      <c r="K87" s="53"/>
      <c r="L87" s="51"/>
      <c r="M87" s="52"/>
      <c r="N87" s="53"/>
      <c r="O87" s="51"/>
      <c r="P87" s="52"/>
      <c r="Q87" s="53"/>
      <c r="R87" s="51"/>
      <c r="S87" s="52"/>
      <c r="T87" s="53"/>
      <c r="U87" s="54"/>
      <c r="V87" s="55"/>
      <c r="W87" s="56"/>
      <c r="X87" s="111"/>
      <c r="Y87" s="112"/>
      <c r="Z87" s="113"/>
    </row>
    <row r="88" spans="3:26" x14ac:dyDescent="0.2">
      <c r="C88" s="51"/>
      <c r="D88" s="52"/>
      <c r="E88" s="53"/>
      <c r="F88" s="51"/>
      <c r="G88" s="52"/>
      <c r="H88" s="53"/>
      <c r="I88" s="51"/>
      <c r="J88" s="52"/>
      <c r="K88" s="53"/>
      <c r="L88" s="51"/>
      <c r="M88" s="52"/>
      <c r="N88" s="53"/>
      <c r="O88" s="51"/>
      <c r="P88" s="52"/>
      <c r="Q88" s="53"/>
      <c r="R88" s="51"/>
      <c r="S88" s="52"/>
      <c r="T88" s="53"/>
      <c r="U88" s="54"/>
      <c r="V88" s="55"/>
      <c r="W88" s="56"/>
      <c r="X88" s="111"/>
      <c r="Y88" s="112"/>
      <c r="Z88" s="113"/>
    </row>
    <row r="89" spans="3:26" x14ac:dyDescent="0.2">
      <c r="C89" s="51"/>
      <c r="D89" s="52"/>
      <c r="E89" s="53"/>
      <c r="F89" s="51"/>
      <c r="G89" s="52"/>
      <c r="H89" s="53"/>
      <c r="I89" s="51"/>
      <c r="J89" s="52"/>
      <c r="K89" s="53"/>
      <c r="L89" s="51"/>
      <c r="M89" s="52"/>
      <c r="N89" s="53"/>
      <c r="O89" s="51"/>
      <c r="P89" s="52"/>
      <c r="Q89" s="53"/>
      <c r="R89" s="51"/>
      <c r="S89" s="52"/>
      <c r="T89" s="53"/>
      <c r="U89" s="54"/>
      <c r="V89" s="55"/>
      <c r="W89" s="56"/>
      <c r="X89" s="111"/>
      <c r="Y89" s="112"/>
      <c r="Z89" s="113"/>
    </row>
    <row r="90" spans="3:26" x14ac:dyDescent="0.2">
      <c r="C90" s="51"/>
      <c r="D90" s="52"/>
      <c r="E90" s="53"/>
      <c r="F90" s="51"/>
      <c r="G90" s="52"/>
      <c r="H90" s="53"/>
      <c r="I90" s="51"/>
      <c r="J90" s="52"/>
      <c r="K90" s="53"/>
      <c r="L90" s="51"/>
      <c r="M90" s="52"/>
      <c r="N90" s="53"/>
      <c r="O90" s="51"/>
      <c r="P90" s="52"/>
      <c r="Q90" s="53"/>
      <c r="R90" s="51"/>
      <c r="S90" s="52"/>
      <c r="T90" s="53"/>
      <c r="U90" s="54"/>
      <c r="V90" s="55"/>
      <c r="W90" s="56"/>
      <c r="X90" s="111"/>
      <c r="Y90" s="112"/>
      <c r="Z90" s="113"/>
    </row>
    <row r="91" spans="3:26" x14ac:dyDescent="0.2">
      <c r="C91" s="51"/>
      <c r="D91" s="52"/>
      <c r="E91" s="53"/>
      <c r="F91" s="51"/>
      <c r="G91" s="52"/>
      <c r="H91" s="53"/>
      <c r="I91" s="51"/>
      <c r="J91" s="52"/>
      <c r="K91" s="53"/>
      <c r="L91" s="51"/>
      <c r="M91" s="52"/>
      <c r="N91" s="53"/>
      <c r="O91" s="51"/>
      <c r="P91" s="52"/>
      <c r="Q91" s="53"/>
      <c r="R91" s="51"/>
      <c r="S91" s="52"/>
      <c r="T91" s="53"/>
      <c r="U91" s="54"/>
      <c r="V91" s="55"/>
      <c r="W91" s="56"/>
      <c r="X91" s="111"/>
      <c r="Y91" s="112"/>
      <c r="Z91" s="113"/>
    </row>
    <row r="92" spans="3:26" x14ac:dyDescent="0.2">
      <c r="C92" s="51"/>
      <c r="D92" s="52"/>
      <c r="E92" s="53"/>
      <c r="F92" s="51"/>
      <c r="G92" s="52"/>
      <c r="H92" s="53"/>
      <c r="I92" s="51"/>
      <c r="J92" s="52"/>
      <c r="K92" s="53"/>
      <c r="L92" s="51"/>
      <c r="M92" s="52"/>
      <c r="N92" s="53"/>
      <c r="O92" s="51"/>
      <c r="P92" s="52"/>
      <c r="Q92" s="53"/>
      <c r="R92" s="51"/>
      <c r="S92" s="52"/>
      <c r="T92" s="53"/>
      <c r="U92" s="54"/>
      <c r="V92" s="55"/>
      <c r="W92" s="56"/>
      <c r="X92" s="111"/>
      <c r="Y92" s="112"/>
      <c r="Z92" s="113"/>
    </row>
    <row r="93" spans="3:26" x14ac:dyDescent="0.2">
      <c r="C93" s="51"/>
      <c r="D93" s="52"/>
      <c r="E93" s="53"/>
      <c r="F93" s="51"/>
      <c r="G93" s="52"/>
      <c r="H93" s="53"/>
      <c r="I93" s="51"/>
      <c r="J93" s="52"/>
      <c r="K93" s="53"/>
      <c r="L93" s="51"/>
      <c r="M93" s="52"/>
      <c r="N93" s="53"/>
      <c r="O93" s="51"/>
      <c r="P93" s="52"/>
      <c r="Q93" s="53"/>
      <c r="R93" s="51"/>
      <c r="S93" s="52"/>
      <c r="T93" s="53"/>
      <c r="U93" s="54"/>
      <c r="V93" s="55"/>
      <c r="W93" s="56"/>
      <c r="X93" s="111"/>
      <c r="Y93" s="112"/>
      <c r="Z93" s="113"/>
    </row>
    <row r="94" spans="3:26" x14ac:dyDescent="0.2">
      <c r="C94" s="51"/>
      <c r="D94" s="52"/>
      <c r="E94" s="53"/>
      <c r="F94" s="51"/>
      <c r="G94" s="52"/>
      <c r="H94" s="53"/>
      <c r="I94" s="51"/>
      <c r="J94" s="52"/>
      <c r="K94" s="53"/>
      <c r="L94" s="51"/>
      <c r="M94" s="52"/>
      <c r="N94" s="53"/>
      <c r="O94" s="51"/>
      <c r="P94" s="52"/>
      <c r="Q94" s="53"/>
      <c r="R94" s="51"/>
      <c r="S94" s="52"/>
      <c r="T94" s="53"/>
      <c r="U94" s="54"/>
      <c r="V94" s="55"/>
      <c r="W94" s="56"/>
      <c r="X94" s="111"/>
      <c r="Y94" s="112"/>
      <c r="Z94" s="113"/>
    </row>
    <row r="95" spans="3:26" x14ac:dyDescent="0.2">
      <c r="C95" s="51"/>
      <c r="D95" s="52"/>
      <c r="E95" s="53"/>
      <c r="F95" s="51"/>
      <c r="G95" s="52"/>
      <c r="H95" s="53"/>
      <c r="I95" s="51"/>
      <c r="J95" s="52"/>
      <c r="K95" s="53"/>
      <c r="L95" s="51"/>
      <c r="M95" s="52"/>
      <c r="N95" s="53"/>
      <c r="O95" s="51"/>
      <c r="P95" s="52"/>
      <c r="Q95" s="53"/>
      <c r="R95" s="51"/>
      <c r="S95" s="52"/>
      <c r="T95" s="53"/>
      <c r="U95" s="54"/>
      <c r="V95" s="55"/>
      <c r="W95" s="56"/>
      <c r="X95" s="111"/>
      <c r="Y95" s="112"/>
      <c r="Z95" s="113"/>
    </row>
    <row r="96" spans="3:26" x14ac:dyDescent="0.2">
      <c r="C96" s="51"/>
      <c r="D96" s="52"/>
      <c r="E96" s="53"/>
      <c r="F96" s="51"/>
      <c r="G96" s="52"/>
      <c r="H96" s="53"/>
      <c r="I96" s="51"/>
      <c r="J96" s="52"/>
      <c r="K96" s="53"/>
      <c r="L96" s="51"/>
      <c r="M96" s="52"/>
      <c r="N96" s="53"/>
      <c r="O96" s="51"/>
      <c r="P96" s="52"/>
      <c r="Q96" s="53"/>
      <c r="R96" s="51"/>
      <c r="S96" s="52"/>
      <c r="T96" s="53"/>
      <c r="U96" s="54"/>
      <c r="V96" s="55"/>
      <c r="W96" s="56"/>
      <c r="X96" s="111"/>
      <c r="Y96" s="112"/>
      <c r="Z96" s="113"/>
    </row>
    <row r="97" spans="3:26" x14ac:dyDescent="0.2">
      <c r="C97" s="51"/>
      <c r="D97" s="52"/>
      <c r="E97" s="53"/>
      <c r="F97" s="51"/>
      <c r="G97" s="52"/>
      <c r="H97" s="53"/>
      <c r="I97" s="51"/>
      <c r="J97" s="52"/>
      <c r="K97" s="53"/>
      <c r="L97" s="51"/>
      <c r="M97" s="52"/>
      <c r="N97" s="53"/>
      <c r="O97" s="51"/>
      <c r="P97" s="52"/>
      <c r="Q97" s="53"/>
      <c r="R97" s="51"/>
      <c r="S97" s="52"/>
      <c r="T97" s="53"/>
      <c r="U97" s="54"/>
      <c r="V97" s="55"/>
      <c r="W97" s="56"/>
      <c r="X97" s="111"/>
      <c r="Y97" s="112"/>
      <c r="Z97" s="113"/>
    </row>
    <row r="98" spans="3:26" x14ac:dyDescent="0.2">
      <c r="C98" s="51"/>
      <c r="D98" s="52"/>
      <c r="E98" s="53"/>
      <c r="F98" s="51"/>
      <c r="G98" s="52"/>
      <c r="H98" s="53"/>
      <c r="I98" s="51"/>
      <c r="J98" s="52"/>
      <c r="K98" s="53"/>
      <c r="L98" s="51"/>
      <c r="M98" s="52"/>
      <c r="N98" s="53"/>
      <c r="O98" s="51"/>
      <c r="P98" s="52"/>
      <c r="Q98" s="53"/>
      <c r="R98" s="51"/>
      <c r="S98" s="52"/>
      <c r="T98" s="53"/>
      <c r="U98" s="54"/>
      <c r="V98" s="55"/>
      <c r="W98" s="56"/>
      <c r="X98" s="111"/>
      <c r="Y98" s="112"/>
      <c r="Z98" s="113"/>
    </row>
    <row r="99" spans="3:26" x14ac:dyDescent="0.2">
      <c r="C99" s="51"/>
      <c r="D99" s="52"/>
      <c r="E99" s="53"/>
      <c r="F99" s="51"/>
      <c r="G99" s="52"/>
      <c r="H99" s="53"/>
      <c r="I99" s="51"/>
      <c r="J99" s="52"/>
      <c r="K99" s="53"/>
      <c r="L99" s="51"/>
      <c r="M99" s="52"/>
      <c r="N99" s="53"/>
      <c r="O99" s="51"/>
      <c r="P99" s="52"/>
      <c r="Q99" s="53"/>
      <c r="R99" s="51"/>
      <c r="S99" s="52"/>
      <c r="T99" s="53"/>
      <c r="U99" s="54"/>
      <c r="V99" s="55"/>
      <c r="W99" s="56"/>
      <c r="X99" s="111"/>
      <c r="Y99" s="112"/>
      <c r="Z99" s="113"/>
    </row>
    <row r="100" spans="3:26" x14ac:dyDescent="0.2">
      <c r="C100" s="51"/>
      <c r="D100" s="52"/>
      <c r="E100" s="53"/>
      <c r="F100" s="51"/>
      <c r="G100" s="52"/>
      <c r="H100" s="53"/>
      <c r="I100" s="51"/>
      <c r="J100" s="52"/>
      <c r="K100" s="53"/>
      <c r="L100" s="51"/>
      <c r="M100" s="52"/>
      <c r="N100" s="53"/>
      <c r="O100" s="51"/>
      <c r="P100" s="52"/>
      <c r="Q100" s="53"/>
      <c r="R100" s="51"/>
      <c r="S100" s="52"/>
      <c r="T100" s="53"/>
      <c r="U100" s="54"/>
      <c r="V100" s="55"/>
      <c r="W100" s="56"/>
      <c r="X100" s="111"/>
      <c r="Y100" s="112"/>
      <c r="Z100" s="113"/>
    </row>
    <row r="101" spans="3:26" x14ac:dyDescent="0.2">
      <c r="C101" s="51"/>
      <c r="D101" s="52"/>
      <c r="E101" s="53"/>
      <c r="F101" s="51"/>
      <c r="G101" s="52"/>
      <c r="H101" s="53"/>
      <c r="I101" s="51"/>
      <c r="J101" s="52"/>
      <c r="K101" s="53"/>
      <c r="L101" s="51"/>
      <c r="M101" s="52"/>
      <c r="N101" s="53"/>
      <c r="O101" s="51"/>
      <c r="P101" s="52"/>
      <c r="Q101" s="53"/>
      <c r="R101" s="51"/>
      <c r="S101" s="52"/>
      <c r="T101" s="53"/>
      <c r="U101" s="54"/>
      <c r="V101" s="55"/>
      <c r="W101" s="56"/>
      <c r="X101" s="111"/>
      <c r="Y101" s="112"/>
      <c r="Z101" s="113"/>
    </row>
    <row r="102" spans="3:26" x14ac:dyDescent="0.2">
      <c r="C102" s="51"/>
      <c r="D102" s="52"/>
      <c r="E102" s="53"/>
      <c r="F102" s="51"/>
      <c r="G102" s="52"/>
      <c r="H102" s="53"/>
      <c r="I102" s="51"/>
      <c r="J102" s="52"/>
      <c r="K102" s="53"/>
      <c r="L102" s="51"/>
      <c r="M102" s="52"/>
      <c r="N102" s="53"/>
      <c r="O102" s="51"/>
      <c r="P102" s="52"/>
      <c r="Q102" s="53"/>
      <c r="R102" s="51"/>
      <c r="S102" s="52"/>
      <c r="T102" s="53"/>
      <c r="U102" s="54"/>
      <c r="V102" s="55"/>
      <c r="W102" s="56"/>
      <c r="X102" s="111"/>
      <c r="Y102" s="112"/>
      <c r="Z102" s="113"/>
    </row>
    <row r="103" spans="3:26" x14ac:dyDescent="0.2">
      <c r="C103" s="51"/>
      <c r="D103" s="52"/>
      <c r="E103" s="53"/>
      <c r="F103" s="51"/>
      <c r="G103" s="52"/>
      <c r="H103" s="53"/>
      <c r="I103" s="51"/>
      <c r="J103" s="52"/>
      <c r="K103" s="53"/>
      <c r="L103" s="51"/>
      <c r="M103" s="52"/>
      <c r="N103" s="53"/>
      <c r="O103" s="51"/>
      <c r="P103" s="52"/>
      <c r="Q103" s="53"/>
      <c r="R103" s="51"/>
      <c r="S103" s="52"/>
      <c r="T103" s="53"/>
      <c r="U103" s="54"/>
      <c r="V103" s="55"/>
      <c r="W103" s="56"/>
      <c r="X103" s="111"/>
      <c r="Y103" s="112"/>
      <c r="Z103" s="113"/>
    </row>
    <row r="104" spans="3:26" x14ac:dyDescent="0.2">
      <c r="C104" s="51"/>
      <c r="D104" s="52"/>
      <c r="E104" s="53"/>
      <c r="F104" s="51"/>
      <c r="G104" s="52"/>
      <c r="H104" s="53"/>
      <c r="I104" s="51"/>
      <c r="J104" s="52"/>
      <c r="K104" s="53"/>
      <c r="L104" s="51"/>
      <c r="M104" s="52"/>
      <c r="N104" s="53"/>
      <c r="O104" s="51"/>
      <c r="P104" s="52"/>
      <c r="Q104" s="53"/>
      <c r="R104" s="51"/>
      <c r="S104" s="52"/>
      <c r="T104" s="53"/>
      <c r="U104" s="54"/>
      <c r="V104" s="55"/>
      <c r="W104" s="56"/>
      <c r="X104" s="114"/>
      <c r="Y104" s="115"/>
      <c r="Z104" s="116"/>
    </row>
    <row r="105" spans="3:26" x14ac:dyDescent="0.2">
      <c r="C105" s="51"/>
      <c r="D105" s="52"/>
      <c r="E105" s="53"/>
      <c r="F105" s="51"/>
      <c r="G105" s="52"/>
      <c r="H105" s="53"/>
      <c r="I105" s="51"/>
      <c r="J105" s="52"/>
      <c r="K105" s="53"/>
      <c r="L105" s="51"/>
      <c r="M105" s="52"/>
      <c r="N105" s="53"/>
      <c r="O105" s="51"/>
      <c r="P105" s="52"/>
      <c r="Q105" s="53"/>
      <c r="R105" s="51"/>
      <c r="S105" s="52"/>
      <c r="T105" s="53"/>
      <c r="U105" s="54"/>
      <c r="V105" s="55"/>
      <c r="W105" s="56"/>
      <c r="X105" s="114"/>
      <c r="Y105" s="115"/>
      <c r="Z105" s="116"/>
    </row>
    <row r="106" spans="3:26" x14ac:dyDescent="0.2">
      <c r="C106" s="51"/>
      <c r="D106" s="52"/>
      <c r="E106" s="53"/>
      <c r="F106" s="51"/>
      <c r="G106" s="52"/>
      <c r="H106" s="53"/>
      <c r="I106" s="51"/>
      <c r="J106" s="52"/>
      <c r="K106" s="53"/>
      <c r="L106" s="51"/>
      <c r="M106" s="52"/>
      <c r="N106" s="53"/>
      <c r="O106" s="51"/>
      <c r="P106" s="52"/>
      <c r="Q106" s="53"/>
      <c r="R106" s="51"/>
      <c r="S106" s="52"/>
      <c r="T106" s="53"/>
      <c r="U106" s="54"/>
      <c r="V106" s="55"/>
      <c r="W106" s="56"/>
      <c r="X106" s="111"/>
      <c r="Y106" s="112"/>
      <c r="Z106" s="113"/>
    </row>
    <row r="107" spans="3:26" x14ac:dyDescent="0.2">
      <c r="C107" s="51"/>
      <c r="D107" s="52"/>
      <c r="E107" s="53"/>
      <c r="F107" s="51"/>
      <c r="G107" s="52"/>
      <c r="H107" s="53"/>
      <c r="I107" s="51"/>
      <c r="J107" s="52"/>
      <c r="K107" s="53"/>
      <c r="L107" s="51"/>
      <c r="M107" s="52"/>
      <c r="N107" s="53"/>
      <c r="O107" s="51"/>
      <c r="P107" s="52"/>
      <c r="Q107" s="53"/>
      <c r="R107" s="51"/>
      <c r="S107" s="52"/>
      <c r="T107" s="53"/>
      <c r="U107" s="54"/>
      <c r="V107" s="55"/>
      <c r="W107" s="56"/>
      <c r="X107" s="111"/>
      <c r="Y107" s="112"/>
      <c r="Z107" s="113"/>
    </row>
    <row r="108" spans="3:26" x14ac:dyDescent="0.2">
      <c r="C108" s="51"/>
      <c r="D108" s="52"/>
      <c r="E108" s="53"/>
      <c r="F108" s="51"/>
      <c r="G108" s="52"/>
      <c r="H108" s="53"/>
      <c r="I108" s="51"/>
      <c r="J108" s="52"/>
      <c r="K108" s="53"/>
      <c r="L108" s="51"/>
      <c r="M108" s="52"/>
      <c r="N108" s="53"/>
      <c r="O108" s="51"/>
      <c r="P108" s="52"/>
      <c r="Q108" s="53"/>
      <c r="R108" s="51"/>
      <c r="S108" s="52"/>
      <c r="T108" s="53"/>
      <c r="U108" s="54"/>
      <c r="V108" s="55"/>
      <c r="W108" s="56"/>
      <c r="X108" s="114"/>
      <c r="Y108" s="115"/>
      <c r="Z108" s="116"/>
    </row>
    <row r="109" spans="3:26" x14ac:dyDescent="0.2">
      <c r="C109" s="51"/>
      <c r="D109" s="52"/>
      <c r="E109" s="53"/>
      <c r="F109" s="51"/>
      <c r="G109" s="52"/>
      <c r="H109" s="53"/>
      <c r="I109" s="51"/>
      <c r="J109" s="52"/>
      <c r="K109" s="53"/>
      <c r="L109" s="51"/>
      <c r="M109" s="52"/>
      <c r="N109" s="53"/>
      <c r="O109" s="51"/>
      <c r="P109" s="52"/>
      <c r="Q109" s="53"/>
      <c r="R109" s="51"/>
      <c r="S109" s="52"/>
      <c r="T109" s="53"/>
      <c r="U109" s="54"/>
      <c r="V109" s="55"/>
      <c r="W109" s="56"/>
      <c r="X109" s="114"/>
      <c r="Y109" s="115"/>
      <c r="Z109" s="116"/>
    </row>
    <row r="110" spans="3:26" x14ac:dyDescent="0.2">
      <c r="C110" s="51"/>
      <c r="D110" s="52"/>
      <c r="E110" s="53"/>
      <c r="F110" s="51"/>
      <c r="G110" s="52"/>
      <c r="H110" s="53"/>
      <c r="I110" s="51"/>
      <c r="J110" s="52"/>
      <c r="K110" s="53"/>
      <c r="L110" s="51"/>
      <c r="M110" s="52"/>
      <c r="N110" s="53"/>
      <c r="O110" s="51"/>
      <c r="P110" s="52"/>
      <c r="Q110" s="53"/>
      <c r="R110" s="51"/>
      <c r="S110" s="52"/>
      <c r="T110" s="53"/>
      <c r="U110" s="54"/>
      <c r="V110" s="55"/>
      <c r="W110" s="56"/>
      <c r="X110" s="111"/>
      <c r="Y110" s="112"/>
      <c r="Z110" s="113"/>
    </row>
    <row r="111" spans="3:26" x14ac:dyDescent="0.2">
      <c r="C111" s="51"/>
      <c r="D111" s="52"/>
      <c r="E111" s="53"/>
      <c r="F111" s="51"/>
      <c r="G111" s="52"/>
      <c r="H111" s="53"/>
      <c r="I111" s="51"/>
      <c r="J111" s="52"/>
      <c r="K111" s="53"/>
      <c r="L111" s="51"/>
      <c r="M111" s="52"/>
      <c r="N111" s="53"/>
      <c r="O111" s="51"/>
      <c r="P111" s="52"/>
      <c r="Q111" s="53"/>
      <c r="R111" s="51"/>
      <c r="S111" s="52"/>
      <c r="T111" s="53"/>
      <c r="U111" s="54"/>
      <c r="V111" s="55"/>
      <c r="W111" s="56"/>
      <c r="X111" s="114"/>
      <c r="Y111" s="115"/>
      <c r="Z111" s="116"/>
    </row>
    <row r="112" spans="3:26" x14ac:dyDescent="0.2">
      <c r="C112" s="51"/>
      <c r="D112" s="52"/>
      <c r="E112" s="53"/>
      <c r="F112" s="51"/>
      <c r="G112" s="52"/>
      <c r="H112" s="53"/>
      <c r="I112" s="51"/>
      <c r="J112" s="52"/>
      <c r="K112" s="53"/>
      <c r="L112" s="51"/>
      <c r="M112" s="52"/>
      <c r="N112" s="53"/>
      <c r="O112" s="51"/>
      <c r="P112" s="52"/>
      <c r="Q112" s="53"/>
      <c r="R112" s="51"/>
      <c r="S112" s="52"/>
      <c r="T112" s="53"/>
      <c r="U112" s="54"/>
      <c r="V112" s="55"/>
      <c r="W112" s="56"/>
      <c r="X112" s="114"/>
      <c r="Y112" s="115"/>
      <c r="Z112" s="116"/>
    </row>
    <row r="113" spans="3:26" x14ac:dyDescent="0.2">
      <c r="C113" s="51"/>
      <c r="D113" s="52"/>
      <c r="E113" s="53"/>
      <c r="F113" s="51"/>
      <c r="G113" s="52"/>
      <c r="H113" s="53"/>
      <c r="I113" s="51"/>
      <c r="J113" s="52"/>
      <c r="K113" s="53"/>
      <c r="L113" s="51"/>
      <c r="M113" s="52"/>
      <c r="N113" s="53"/>
      <c r="O113" s="51"/>
      <c r="P113" s="52"/>
      <c r="Q113" s="53"/>
      <c r="R113" s="51"/>
      <c r="S113" s="52"/>
      <c r="T113" s="53"/>
      <c r="U113" s="54"/>
      <c r="V113" s="55"/>
      <c r="W113" s="56"/>
      <c r="X113" s="114"/>
      <c r="Y113" s="112"/>
      <c r="Z113" s="113"/>
    </row>
    <row r="114" spans="3:26" x14ac:dyDescent="0.2">
      <c r="C114" s="51"/>
      <c r="D114" s="52"/>
      <c r="E114" s="53"/>
      <c r="F114" s="51"/>
      <c r="G114" s="52"/>
      <c r="H114" s="53"/>
      <c r="I114" s="51"/>
      <c r="J114" s="52"/>
      <c r="K114" s="53"/>
      <c r="L114" s="51"/>
      <c r="M114" s="52"/>
      <c r="N114" s="53"/>
      <c r="O114" s="51"/>
      <c r="P114" s="52"/>
      <c r="Q114" s="53"/>
      <c r="R114" s="51"/>
      <c r="S114" s="52"/>
      <c r="T114" s="53"/>
      <c r="U114" s="54"/>
      <c r="V114" s="55"/>
      <c r="W114" s="56"/>
      <c r="X114" s="111"/>
      <c r="Y114" s="112"/>
      <c r="Z114" s="113"/>
    </row>
    <row r="115" spans="3:26" x14ac:dyDescent="0.2">
      <c r="C115" s="51"/>
      <c r="D115" s="52"/>
      <c r="E115" s="53"/>
      <c r="F115" s="51"/>
      <c r="G115" s="52"/>
      <c r="H115" s="53"/>
      <c r="I115" s="51"/>
      <c r="J115" s="52"/>
      <c r="K115" s="53"/>
      <c r="L115" s="51"/>
      <c r="M115" s="52"/>
      <c r="N115" s="53"/>
      <c r="O115" s="51"/>
      <c r="P115" s="52"/>
      <c r="Q115" s="53"/>
      <c r="R115" s="51"/>
      <c r="S115" s="52"/>
      <c r="T115" s="53"/>
      <c r="U115" s="54"/>
      <c r="V115" s="55"/>
      <c r="W115" s="56"/>
      <c r="X115" s="111"/>
      <c r="Y115" s="112"/>
      <c r="Z115" s="113"/>
    </row>
    <row r="116" spans="3:26" x14ac:dyDescent="0.2">
      <c r="C116" s="51"/>
      <c r="D116" s="52"/>
      <c r="E116" s="53"/>
      <c r="F116" s="51"/>
      <c r="G116" s="52"/>
      <c r="H116" s="53"/>
      <c r="I116" s="51"/>
      <c r="J116" s="52"/>
      <c r="K116" s="53"/>
      <c r="L116" s="51"/>
      <c r="M116" s="52"/>
      <c r="N116" s="53"/>
      <c r="O116" s="51"/>
      <c r="P116" s="52"/>
      <c r="Q116" s="53"/>
      <c r="R116" s="51"/>
      <c r="S116" s="52"/>
      <c r="T116" s="53"/>
      <c r="U116" s="54"/>
      <c r="V116" s="55"/>
      <c r="W116" s="56"/>
      <c r="X116" s="111"/>
      <c r="Y116" s="112"/>
      <c r="Z116" s="113"/>
    </row>
    <row r="117" spans="3:26" x14ac:dyDescent="0.2">
      <c r="C117" s="51"/>
      <c r="D117" s="52"/>
      <c r="E117" s="53"/>
      <c r="F117" s="51"/>
      <c r="G117" s="52"/>
      <c r="H117" s="53"/>
      <c r="I117" s="51"/>
      <c r="J117" s="52"/>
      <c r="K117" s="53"/>
      <c r="L117" s="51"/>
      <c r="M117" s="52"/>
      <c r="N117" s="53"/>
      <c r="O117" s="51"/>
      <c r="P117" s="52"/>
      <c r="Q117" s="53"/>
      <c r="R117" s="51"/>
      <c r="S117" s="52"/>
      <c r="T117" s="53"/>
      <c r="U117" s="54"/>
      <c r="V117" s="55"/>
      <c r="W117" s="56"/>
      <c r="X117" s="111"/>
      <c r="Y117" s="112"/>
      <c r="Z117" s="113"/>
    </row>
    <row r="118" spans="3:26" x14ac:dyDescent="0.2">
      <c r="C118" s="51"/>
      <c r="D118" s="52"/>
      <c r="E118" s="53"/>
      <c r="F118" s="51"/>
      <c r="G118" s="52"/>
      <c r="H118" s="53"/>
      <c r="I118" s="51"/>
      <c r="J118" s="52"/>
      <c r="K118" s="53"/>
      <c r="L118" s="51"/>
      <c r="M118" s="52"/>
      <c r="N118" s="53"/>
      <c r="O118" s="51"/>
      <c r="P118" s="52"/>
      <c r="Q118" s="53"/>
      <c r="R118" s="51"/>
      <c r="S118" s="52"/>
      <c r="T118" s="53"/>
      <c r="U118" s="54"/>
      <c r="V118" s="55"/>
      <c r="W118" s="56"/>
      <c r="X118" s="111"/>
      <c r="Y118" s="112"/>
      <c r="Z118" s="113"/>
    </row>
    <row r="119" spans="3:26" x14ac:dyDescent="0.2">
      <c r="C119" s="51"/>
      <c r="D119" s="52"/>
      <c r="E119" s="53"/>
      <c r="F119" s="51"/>
      <c r="G119" s="52"/>
      <c r="H119" s="53"/>
      <c r="I119" s="51"/>
      <c r="J119" s="52"/>
      <c r="K119" s="53"/>
      <c r="L119" s="51"/>
      <c r="M119" s="52"/>
      <c r="N119" s="53"/>
      <c r="O119" s="51"/>
      <c r="P119" s="52"/>
      <c r="Q119" s="53"/>
      <c r="R119" s="51"/>
      <c r="S119" s="52"/>
      <c r="T119" s="53"/>
      <c r="U119" s="54"/>
      <c r="V119" s="55"/>
      <c r="W119" s="56"/>
      <c r="X119" s="111"/>
      <c r="Y119" s="112"/>
      <c r="Z119" s="113"/>
    </row>
    <row r="120" spans="3:26" x14ac:dyDescent="0.2">
      <c r="C120" s="51"/>
      <c r="D120" s="52"/>
      <c r="E120" s="53"/>
      <c r="F120" s="51"/>
      <c r="G120" s="52"/>
      <c r="H120" s="53"/>
      <c r="I120" s="51"/>
      <c r="J120" s="52"/>
      <c r="K120" s="53"/>
      <c r="L120" s="51"/>
      <c r="M120" s="52"/>
      <c r="N120" s="53"/>
      <c r="O120" s="51"/>
      <c r="P120" s="52"/>
      <c r="Q120" s="53"/>
      <c r="R120" s="51"/>
      <c r="S120" s="52"/>
      <c r="T120" s="53"/>
      <c r="U120" s="54"/>
      <c r="V120" s="55"/>
      <c r="W120" s="56"/>
      <c r="X120" s="111"/>
      <c r="Y120" s="112"/>
      <c r="Z120" s="113"/>
    </row>
    <row r="121" spans="3:26" x14ac:dyDescent="0.2">
      <c r="C121" s="51"/>
      <c r="D121" s="52"/>
      <c r="E121" s="53"/>
      <c r="F121" s="51"/>
      <c r="G121" s="52"/>
      <c r="H121" s="53"/>
      <c r="I121" s="51"/>
      <c r="J121" s="52"/>
      <c r="K121" s="53"/>
      <c r="L121" s="51"/>
      <c r="M121" s="52"/>
      <c r="N121" s="53"/>
      <c r="O121" s="51"/>
      <c r="P121" s="52"/>
      <c r="Q121" s="53"/>
      <c r="R121" s="51"/>
      <c r="S121" s="52"/>
      <c r="T121" s="53"/>
      <c r="U121" s="54"/>
      <c r="V121" s="55"/>
      <c r="W121" s="56"/>
      <c r="X121" s="111"/>
      <c r="Y121" s="112"/>
      <c r="Z121" s="113"/>
    </row>
    <row r="122" spans="3:26" x14ac:dyDescent="0.2">
      <c r="C122" s="51"/>
      <c r="D122" s="52"/>
      <c r="E122" s="53"/>
      <c r="F122" s="51"/>
      <c r="G122" s="52"/>
      <c r="H122" s="53"/>
      <c r="I122" s="51"/>
      <c r="J122" s="52"/>
      <c r="K122" s="53"/>
      <c r="L122" s="51"/>
      <c r="M122" s="52"/>
      <c r="N122" s="53"/>
      <c r="O122" s="51"/>
      <c r="P122" s="52"/>
      <c r="Q122" s="53"/>
      <c r="R122" s="51"/>
      <c r="S122" s="52"/>
      <c r="T122" s="53"/>
      <c r="U122" s="54"/>
      <c r="V122" s="55"/>
      <c r="W122" s="56"/>
      <c r="X122" s="111"/>
      <c r="Y122" s="112"/>
      <c r="Z122" s="113"/>
    </row>
    <row r="123" spans="3:26" x14ac:dyDescent="0.2">
      <c r="C123" s="51"/>
      <c r="D123" s="52"/>
      <c r="E123" s="53"/>
      <c r="F123" s="51"/>
      <c r="G123" s="52"/>
      <c r="H123" s="53"/>
      <c r="I123" s="51"/>
      <c r="J123" s="52"/>
      <c r="K123" s="53"/>
      <c r="L123" s="51"/>
      <c r="M123" s="52"/>
      <c r="N123" s="53"/>
      <c r="O123" s="51"/>
      <c r="P123" s="52"/>
      <c r="Q123" s="53"/>
      <c r="R123" s="51"/>
      <c r="S123" s="52"/>
      <c r="T123" s="53"/>
      <c r="U123" s="54"/>
      <c r="V123" s="55"/>
      <c r="W123" s="56"/>
      <c r="X123" s="111"/>
      <c r="Y123" s="112"/>
      <c r="Z123" s="113"/>
    </row>
    <row r="124" spans="3:26" x14ac:dyDescent="0.2">
      <c r="C124" s="51"/>
      <c r="D124" s="52"/>
      <c r="E124" s="53"/>
      <c r="F124" s="51"/>
      <c r="G124" s="52"/>
      <c r="H124" s="53"/>
      <c r="I124" s="51"/>
      <c r="J124" s="52"/>
      <c r="K124" s="53"/>
      <c r="L124" s="51"/>
      <c r="M124" s="52"/>
      <c r="N124" s="53"/>
      <c r="O124" s="51"/>
      <c r="P124" s="52"/>
      <c r="Q124" s="53"/>
      <c r="R124" s="51"/>
      <c r="S124" s="52"/>
      <c r="T124" s="53"/>
      <c r="U124" s="54"/>
      <c r="V124" s="55"/>
      <c r="W124" s="56"/>
      <c r="X124" s="111"/>
      <c r="Y124" s="112"/>
      <c r="Z124" s="113"/>
    </row>
    <row r="125" spans="3:26" x14ac:dyDescent="0.2">
      <c r="C125" s="51"/>
      <c r="D125" s="52"/>
      <c r="E125" s="53"/>
      <c r="F125" s="51"/>
      <c r="G125" s="52"/>
      <c r="H125" s="53"/>
      <c r="I125" s="51"/>
      <c r="J125" s="52"/>
      <c r="K125" s="53"/>
      <c r="L125" s="51"/>
      <c r="M125" s="52"/>
      <c r="N125" s="53"/>
      <c r="O125" s="51"/>
      <c r="P125" s="52"/>
      <c r="Q125" s="53"/>
      <c r="R125" s="51"/>
      <c r="S125" s="52"/>
      <c r="T125" s="53"/>
      <c r="U125" s="54"/>
      <c r="V125" s="55"/>
      <c r="W125" s="56"/>
      <c r="X125" s="111"/>
      <c r="Y125" s="112"/>
      <c r="Z125" s="113"/>
    </row>
    <row r="126" spans="3:26" x14ac:dyDescent="0.2">
      <c r="C126" s="51"/>
      <c r="D126" s="52"/>
      <c r="E126" s="53"/>
      <c r="F126" s="51"/>
      <c r="G126" s="52"/>
      <c r="H126" s="53"/>
      <c r="I126" s="51"/>
      <c r="J126" s="52"/>
      <c r="K126" s="53"/>
      <c r="L126" s="51"/>
      <c r="M126" s="52"/>
      <c r="N126" s="53"/>
      <c r="O126" s="51"/>
      <c r="P126" s="52"/>
      <c r="Q126" s="53"/>
      <c r="R126" s="51"/>
      <c r="S126" s="52"/>
      <c r="T126" s="53"/>
      <c r="U126" s="54"/>
      <c r="V126" s="55"/>
      <c r="W126" s="56"/>
      <c r="X126" s="111"/>
      <c r="Y126" s="112"/>
      <c r="Z126" s="113"/>
    </row>
    <row r="127" spans="3:26" x14ac:dyDescent="0.2">
      <c r="C127" s="51"/>
      <c r="D127" s="52"/>
      <c r="E127" s="53"/>
      <c r="F127" s="51"/>
      <c r="G127" s="52"/>
      <c r="H127" s="53"/>
      <c r="I127" s="51"/>
      <c r="J127" s="52"/>
      <c r="K127" s="53"/>
      <c r="L127" s="51"/>
      <c r="M127" s="52"/>
      <c r="N127" s="53"/>
      <c r="O127" s="51"/>
      <c r="P127" s="52"/>
      <c r="Q127" s="53"/>
      <c r="R127" s="51"/>
      <c r="S127" s="52"/>
      <c r="T127" s="53"/>
      <c r="U127" s="54"/>
      <c r="V127" s="55"/>
      <c r="W127" s="56"/>
      <c r="X127" s="111"/>
      <c r="Y127" s="112"/>
      <c r="Z127" s="113"/>
    </row>
    <row r="128" spans="3:26" x14ac:dyDescent="0.2">
      <c r="C128" s="51"/>
      <c r="D128" s="52"/>
      <c r="E128" s="53"/>
      <c r="F128" s="51"/>
      <c r="G128" s="52"/>
      <c r="H128" s="53"/>
      <c r="I128" s="51"/>
      <c r="J128" s="52"/>
      <c r="K128" s="53"/>
      <c r="L128" s="51"/>
      <c r="M128" s="52"/>
      <c r="N128" s="53"/>
      <c r="O128" s="51"/>
      <c r="P128" s="52"/>
      <c r="Q128" s="53"/>
      <c r="R128" s="51"/>
      <c r="S128" s="52"/>
      <c r="T128" s="53"/>
      <c r="U128" s="54"/>
      <c r="V128" s="55"/>
      <c r="W128" s="56"/>
      <c r="X128" s="111"/>
      <c r="Y128" s="112"/>
      <c r="Z128" s="113"/>
    </row>
    <row r="129" spans="3:26" x14ac:dyDescent="0.2">
      <c r="C129" s="51"/>
      <c r="D129" s="52"/>
      <c r="E129" s="53"/>
      <c r="F129" s="51"/>
      <c r="G129" s="52"/>
      <c r="H129" s="53"/>
      <c r="I129" s="51"/>
      <c r="J129" s="52"/>
      <c r="K129" s="53"/>
      <c r="L129" s="51"/>
      <c r="M129" s="52"/>
      <c r="N129" s="53"/>
      <c r="O129" s="51"/>
      <c r="P129" s="52"/>
      <c r="Q129" s="53"/>
      <c r="R129" s="51"/>
      <c r="S129" s="52"/>
      <c r="T129" s="53"/>
      <c r="U129" s="54"/>
      <c r="V129" s="55"/>
      <c r="W129" s="56"/>
      <c r="X129" s="111"/>
      <c r="Y129" s="112"/>
      <c r="Z129" s="113"/>
    </row>
    <row r="130" spans="3:26" x14ac:dyDescent="0.2">
      <c r="C130" s="51"/>
      <c r="D130" s="52"/>
      <c r="E130" s="53"/>
      <c r="F130" s="51"/>
      <c r="G130" s="52"/>
      <c r="H130" s="53"/>
      <c r="I130" s="51"/>
      <c r="J130" s="52"/>
      <c r="K130" s="53"/>
      <c r="L130" s="51"/>
      <c r="M130" s="52"/>
      <c r="N130" s="53"/>
      <c r="O130" s="51"/>
      <c r="P130" s="52"/>
      <c r="Q130" s="53"/>
      <c r="R130" s="51"/>
      <c r="S130" s="52"/>
      <c r="T130" s="53"/>
      <c r="U130" s="54"/>
      <c r="V130" s="55"/>
      <c r="W130" s="56"/>
      <c r="X130" s="111"/>
      <c r="Y130" s="112"/>
      <c r="Z130" s="113"/>
    </row>
    <row r="131" spans="3:26" x14ac:dyDescent="0.2">
      <c r="C131" s="51"/>
      <c r="D131" s="52"/>
      <c r="E131" s="53"/>
      <c r="F131" s="51"/>
      <c r="G131" s="52"/>
      <c r="H131" s="53"/>
      <c r="I131" s="51"/>
      <c r="J131" s="52"/>
      <c r="K131" s="53"/>
      <c r="L131" s="51"/>
      <c r="M131" s="52"/>
      <c r="N131" s="53"/>
      <c r="O131" s="51"/>
      <c r="P131" s="52"/>
      <c r="Q131" s="53"/>
      <c r="R131" s="51"/>
      <c r="S131" s="52"/>
      <c r="T131" s="53"/>
      <c r="U131" s="54"/>
      <c r="V131" s="55"/>
      <c r="W131" s="56"/>
      <c r="X131" s="111"/>
      <c r="Y131" s="112"/>
      <c r="Z131" s="113"/>
    </row>
    <row r="132" spans="3:26" x14ac:dyDescent="0.2">
      <c r="C132" s="51"/>
      <c r="D132" s="52"/>
      <c r="E132" s="53"/>
      <c r="F132" s="51"/>
      <c r="G132" s="52"/>
      <c r="H132" s="53"/>
      <c r="I132" s="51"/>
      <c r="J132" s="52"/>
      <c r="K132" s="53"/>
      <c r="L132" s="51"/>
      <c r="M132" s="52"/>
      <c r="N132" s="53"/>
      <c r="O132" s="51"/>
      <c r="P132" s="52"/>
      <c r="Q132" s="53"/>
      <c r="R132" s="51"/>
      <c r="S132" s="52"/>
      <c r="T132" s="53"/>
      <c r="U132" s="54"/>
      <c r="V132" s="55"/>
      <c r="W132" s="56"/>
      <c r="X132" s="111"/>
      <c r="Y132" s="112"/>
      <c r="Z132" s="113"/>
    </row>
    <row r="133" spans="3:26" x14ac:dyDescent="0.2">
      <c r="C133" s="51"/>
      <c r="D133" s="52"/>
      <c r="E133" s="53"/>
      <c r="F133" s="51"/>
      <c r="G133" s="52"/>
      <c r="H133" s="53"/>
      <c r="I133" s="51"/>
      <c r="J133" s="52"/>
      <c r="K133" s="53"/>
      <c r="L133" s="51"/>
      <c r="M133" s="52"/>
      <c r="N133" s="53"/>
      <c r="O133" s="51"/>
      <c r="P133" s="52"/>
      <c r="Q133" s="53"/>
      <c r="R133" s="51"/>
      <c r="S133" s="52"/>
      <c r="T133" s="53"/>
      <c r="U133" s="54"/>
      <c r="V133" s="55"/>
      <c r="W133" s="56"/>
      <c r="X133" s="111"/>
      <c r="Y133" s="112"/>
      <c r="Z133" s="113"/>
    </row>
    <row r="134" spans="3:26" x14ac:dyDescent="0.2">
      <c r="C134" s="51"/>
      <c r="D134" s="52"/>
      <c r="E134" s="53"/>
      <c r="F134" s="51"/>
      <c r="G134" s="52"/>
      <c r="H134" s="53"/>
      <c r="I134" s="51"/>
      <c r="J134" s="52"/>
      <c r="K134" s="53"/>
      <c r="L134" s="51"/>
      <c r="M134" s="52"/>
      <c r="N134" s="53"/>
      <c r="O134" s="51"/>
      <c r="P134" s="52"/>
      <c r="Q134" s="53"/>
      <c r="R134" s="51"/>
      <c r="S134" s="52"/>
      <c r="T134" s="53"/>
      <c r="U134" s="54"/>
      <c r="V134" s="55"/>
      <c r="W134" s="56"/>
      <c r="X134" s="111"/>
      <c r="Y134" s="112"/>
      <c r="Z134" s="113"/>
    </row>
    <row r="135" spans="3:26" x14ac:dyDescent="0.2">
      <c r="C135" s="51"/>
      <c r="D135" s="52"/>
      <c r="E135" s="53"/>
      <c r="F135" s="51"/>
      <c r="G135" s="52"/>
      <c r="H135" s="53"/>
      <c r="I135" s="51"/>
      <c r="J135" s="52"/>
      <c r="K135" s="53"/>
      <c r="L135" s="51"/>
      <c r="M135" s="52"/>
      <c r="N135" s="53"/>
      <c r="O135" s="51"/>
      <c r="P135" s="52"/>
      <c r="Q135" s="53"/>
      <c r="R135" s="51"/>
      <c r="S135" s="52"/>
      <c r="T135" s="53"/>
      <c r="U135" s="54"/>
      <c r="V135" s="55"/>
      <c r="W135" s="56"/>
      <c r="X135" s="111"/>
      <c r="Y135" s="112"/>
      <c r="Z135" s="113"/>
    </row>
    <row r="136" spans="3:26" x14ac:dyDescent="0.2">
      <c r="C136" s="51"/>
      <c r="D136" s="52"/>
      <c r="E136" s="53"/>
      <c r="F136" s="51"/>
      <c r="G136" s="52"/>
      <c r="H136" s="53"/>
      <c r="I136" s="51"/>
      <c r="J136" s="52"/>
      <c r="K136" s="53"/>
      <c r="L136" s="51"/>
      <c r="M136" s="52"/>
      <c r="N136" s="53"/>
      <c r="O136" s="51"/>
      <c r="P136" s="52"/>
      <c r="Q136" s="53"/>
      <c r="R136" s="51"/>
      <c r="S136" s="52"/>
      <c r="T136" s="53"/>
      <c r="U136" s="54"/>
      <c r="V136" s="55"/>
      <c r="W136" s="56"/>
      <c r="X136" s="111"/>
      <c r="Y136" s="112"/>
      <c r="Z136" s="113"/>
    </row>
    <row r="137" spans="3:26" x14ac:dyDescent="0.2">
      <c r="C137" s="51"/>
      <c r="D137" s="52"/>
      <c r="E137" s="53"/>
      <c r="F137" s="51"/>
      <c r="G137" s="52"/>
      <c r="H137" s="53"/>
      <c r="I137" s="51"/>
      <c r="J137" s="52"/>
      <c r="K137" s="53"/>
      <c r="L137" s="51"/>
      <c r="M137" s="52"/>
      <c r="N137" s="53"/>
      <c r="O137" s="51"/>
      <c r="P137" s="52"/>
      <c r="Q137" s="53"/>
      <c r="R137" s="51"/>
      <c r="S137" s="52"/>
      <c r="T137" s="53"/>
      <c r="U137" s="54"/>
      <c r="V137" s="55"/>
      <c r="W137" s="56"/>
      <c r="X137" s="111"/>
      <c r="Y137" s="112"/>
      <c r="Z137" s="113"/>
    </row>
    <row r="138" spans="3:26" x14ac:dyDescent="0.2">
      <c r="C138" s="51"/>
      <c r="D138" s="52"/>
      <c r="E138" s="53"/>
      <c r="F138" s="51"/>
      <c r="G138" s="52"/>
      <c r="H138" s="53"/>
      <c r="I138" s="51"/>
      <c r="J138" s="52"/>
      <c r="K138" s="53"/>
      <c r="L138" s="51"/>
      <c r="M138" s="52"/>
      <c r="N138" s="53"/>
      <c r="O138" s="51"/>
      <c r="P138" s="52"/>
      <c r="Q138" s="53"/>
      <c r="R138" s="51"/>
      <c r="S138" s="52"/>
      <c r="T138" s="53"/>
      <c r="U138" s="54"/>
      <c r="V138" s="55"/>
      <c r="W138" s="56"/>
      <c r="X138" s="111"/>
      <c r="Y138" s="112"/>
      <c r="Z138" s="113"/>
    </row>
    <row r="141" spans="3:26" x14ac:dyDescent="0.2">
      <c r="C141" s="51"/>
      <c r="D141" s="52"/>
      <c r="E141" s="53"/>
      <c r="F141" s="51"/>
      <c r="G141" s="52"/>
      <c r="H141" s="53"/>
      <c r="I141" s="51"/>
      <c r="J141" s="52"/>
      <c r="K141" s="53"/>
      <c r="L141" s="51"/>
      <c r="M141" s="52"/>
      <c r="N141" s="53"/>
      <c r="O141" s="51"/>
      <c r="P141" s="52"/>
      <c r="Q141" s="53"/>
      <c r="R141" s="51"/>
      <c r="S141" s="52"/>
      <c r="T141" s="53"/>
      <c r="U141" s="54"/>
      <c r="V141" s="55"/>
      <c r="W141" s="56"/>
      <c r="X141" s="123"/>
      <c r="Y141" s="124"/>
      <c r="Z141" s="125"/>
    </row>
    <row r="142" spans="3:26" x14ac:dyDescent="0.2">
      <c r="C142" s="51"/>
      <c r="D142" s="52"/>
      <c r="E142" s="53"/>
      <c r="F142" s="51"/>
      <c r="G142" s="52"/>
      <c r="H142" s="53"/>
      <c r="I142" s="51"/>
      <c r="J142" s="52"/>
      <c r="K142" s="53"/>
      <c r="L142" s="51"/>
      <c r="M142" s="52"/>
      <c r="N142" s="53"/>
      <c r="O142" s="51"/>
      <c r="P142" s="52"/>
      <c r="Q142" s="53"/>
      <c r="R142" s="51"/>
      <c r="S142" s="52"/>
      <c r="T142" s="53"/>
      <c r="U142" s="54"/>
      <c r="V142" s="55"/>
      <c r="W142" s="56"/>
      <c r="X142" s="123"/>
      <c r="Y142" s="124"/>
      <c r="Z142" s="125"/>
    </row>
    <row r="143" spans="3:26" x14ac:dyDescent="0.2">
      <c r="C143" s="51"/>
      <c r="D143" s="52"/>
      <c r="E143" s="53"/>
      <c r="F143" s="51"/>
      <c r="G143" s="52"/>
      <c r="H143" s="53"/>
      <c r="I143" s="51"/>
      <c r="J143" s="52"/>
      <c r="K143" s="53"/>
      <c r="L143" s="51"/>
      <c r="M143" s="52"/>
      <c r="N143" s="53"/>
      <c r="O143" s="51"/>
      <c r="P143" s="52"/>
      <c r="Q143" s="53"/>
      <c r="R143" s="51"/>
      <c r="S143" s="52"/>
      <c r="T143" s="53"/>
      <c r="U143" s="54"/>
      <c r="V143" s="55"/>
      <c r="W143" s="56"/>
      <c r="X143" s="123"/>
      <c r="Y143" s="124"/>
      <c r="Z143" s="125"/>
    </row>
    <row r="144" spans="3:26" x14ac:dyDescent="0.2">
      <c r="C144" s="51"/>
      <c r="D144" s="52"/>
      <c r="E144" s="53"/>
      <c r="F144" s="51"/>
      <c r="G144" s="52"/>
      <c r="H144" s="53"/>
      <c r="I144" s="51"/>
      <c r="J144" s="52"/>
      <c r="K144" s="53"/>
      <c r="L144" s="51"/>
      <c r="M144" s="52"/>
      <c r="N144" s="53"/>
      <c r="O144" s="51"/>
      <c r="P144" s="52"/>
      <c r="Q144" s="53"/>
      <c r="R144" s="51"/>
      <c r="S144" s="52"/>
      <c r="T144" s="53"/>
      <c r="U144" s="54"/>
      <c r="V144" s="55"/>
      <c r="W144" s="56"/>
      <c r="X144" s="123"/>
      <c r="Y144" s="124"/>
      <c r="Z144" s="125"/>
    </row>
    <row r="145" spans="3:26" x14ac:dyDescent="0.2">
      <c r="C145" s="51"/>
      <c r="D145" s="52"/>
      <c r="E145" s="53"/>
      <c r="F145" s="51"/>
      <c r="G145" s="52"/>
      <c r="H145" s="53"/>
      <c r="I145" s="51"/>
      <c r="J145" s="52"/>
      <c r="K145" s="53"/>
      <c r="L145" s="51"/>
      <c r="M145" s="52"/>
      <c r="N145" s="53"/>
      <c r="O145" s="51"/>
      <c r="P145" s="52"/>
      <c r="Q145" s="53"/>
      <c r="R145" s="51"/>
      <c r="S145" s="52"/>
      <c r="T145" s="53"/>
      <c r="U145" s="54"/>
      <c r="V145" s="55"/>
      <c r="W145" s="56"/>
      <c r="X145" s="123"/>
      <c r="Y145" s="124"/>
      <c r="Z145" s="125"/>
    </row>
    <row r="146" spans="3:26" x14ac:dyDescent="0.2">
      <c r="C146" s="51"/>
      <c r="D146" s="52"/>
      <c r="E146" s="53"/>
      <c r="F146" s="51"/>
      <c r="G146" s="52"/>
      <c r="H146" s="53"/>
      <c r="I146" s="51"/>
      <c r="J146" s="52"/>
      <c r="K146" s="53"/>
      <c r="L146" s="51"/>
      <c r="M146" s="52"/>
      <c r="N146" s="53"/>
      <c r="O146" s="51"/>
      <c r="P146" s="52"/>
      <c r="Q146" s="53"/>
      <c r="R146" s="51"/>
      <c r="S146" s="52"/>
      <c r="T146" s="53"/>
      <c r="U146" s="54"/>
      <c r="V146" s="55"/>
      <c r="W146" s="56"/>
      <c r="X146" s="123"/>
      <c r="Y146" s="124"/>
      <c r="Z146" s="125"/>
    </row>
    <row r="147" spans="3:26" x14ac:dyDescent="0.2">
      <c r="C147" s="51"/>
      <c r="D147" s="52"/>
      <c r="E147" s="53"/>
      <c r="F147" s="51"/>
      <c r="G147" s="52"/>
      <c r="H147" s="53"/>
      <c r="I147" s="51"/>
      <c r="J147" s="52"/>
      <c r="K147" s="53"/>
      <c r="L147" s="51"/>
      <c r="M147" s="52"/>
      <c r="N147" s="53"/>
      <c r="O147" s="51"/>
      <c r="P147" s="52"/>
      <c r="Q147" s="53"/>
      <c r="R147" s="51"/>
      <c r="S147" s="52"/>
      <c r="T147" s="53"/>
      <c r="U147" s="54"/>
      <c r="V147" s="55"/>
      <c r="W147" s="56"/>
      <c r="X147" s="123"/>
      <c r="Y147" s="124"/>
      <c r="Z147" s="125"/>
    </row>
    <row r="148" spans="3:26" x14ac:dyDescent="0.2">
      <c r="C148" s="51"/>
      <c r="D148" s="52"/>
      <c r="E148" s="53"/>
      <c r="F148" s="51"/>
      <c r="G148" s="52"/>
      <c r="H148" s="53"/>
      <c r="I148" s="51"/>
      <c r="J148" s="52"/>
      <c r="K148" s="53"/>
      <c r="L148" s="51"/>
      <c r="M148" s="52"/>
      <c r="N148" s="53"/>
      <c r="O148" s="51"/>
      <c r="P148" s="52"/>
      <c r="Q148" s="53"/>
      <c r="R148" s="51"/>
      <c r="S148" s="52"/>
      <c r="T148" s="53"/>
      <c r="U148" s="54"/>
      <c r="V148" s="55"/>
      <c r="W148" s="56"/>
      <c r="X148" s="123"/>
      <c r="Y148" s="124"/>
      <c r="Z148" s="125"/>
    </row>
    <row r="149" spans="3:26" x14ac:dyDescent="0.2">
      <c r="C149" s="51"/>
      <c r="D149" s="52"/>
      <c r="E149" s="53"/>
      <c r="F149" s="51"/>
      <c r="G149" s="52"/>
      <c r="H149" s="53"/>
      <c r="I149" s="51"/>
      <c r="J149" s="52"/>
      <c r="K149" s="53"/>
      <c r="L149" s="51"/>
      <c r="M149" s="52"/>
      <c r="N149" s="53"/>
      <c r="O149" s="51"/>
      <c r="P149" s="52"/>
      <c r="Q149" s="53"/>
      <c r="R149" s="51"/>
      <c r="S149" s="52"/>
      <c r="T149" s="53"/>
      <c r="U149" s="54"/>
      <c r="V149" s="55"/>
      <c r="W149" s="56"/>
      <c r="X149" s="123"/>
      <c r="Y149" s="124"/>
      <c r="Z149" s="125"/>
    </row>
    <row r="150" spans="3:26" x14ac:dyDescent="0.2">
      <c r="C150" s="51"/>
      <c r="D150" s="52"/>
      <c r="E150" s="53"/>
      <c r="F150" s="51"/>
      <c r="G150" s="52"/>
      <c r="H150" s="53"/>
      <c r="I150" s="51"/>
      <c r="J150" s="52"/>
      <c r="K150" s="53"/>
      <c r="L150" s="51"/>
      <c r="M150" s="52"/>
      <c r="N150" s="53"/>
      <c r="O150" s="51"/>
      <c r="P150" s="52"/>
      <c r="Q150" s="53"/>
      <c r="R150" s="51"/>
      <c r="S150" s="52"/>
      <c r="T150" s="53"/>
      <c r="U150" s="54"/>
      <c r="V150" s="55"/>
      <c r="W150" s="56"/>
      <c r="X150" s="123"/>
      <c r="Y150" s="124"/>
      <c r="Z150" s="125"/>
    </row>
    <row r="151" spans="3:26" x14ac:dyDescent="0.2">
      <c r="C151" s="51"/>
      <c r="D151" s="52"/>
      <c r="E151" s="53"/>
      <c r="F151" s="51"/>
      <c r="G151" s="52"/>
      <c r="H151" s="53"/>
      <c r="I151" s="51"/>
      <c r="J151" s="52"/>
      <c r="K151" s="53"/>
      <c r="L151" s="51"/>
      <c r="M151" s="52"/>
      <c r="N151" s="53"/>
      <c r="O151" s="51"/>
      <c r="P151" s="52"/>
      <c r="Q151" s="53"/>
      <c r="R151" s="51"/>
      <c r="S151" s="52"/>
      <c r="T151" s="53"/>
      <c r="U151" s="54"/>
      <c r="V151" s="55"/>
      <c r="W151" s="56"/>
      <c r="X151" s="123"/>
      <c r="Y151" s="124"/>
      <c r="Z151" s="125"/>
    </row>
    <row r="152" spans="3:26" x14ac:dyDescent="0.2">
      <c r="C152" s="51"/>
      <c r="D152" s="52"/>
      <c r="E152" s="53"/>
      <c r="F152" s="51"/>
      <c r="G152" s="52"/>
      <c r="H152" s="53"/>
      <c r="I152" s="51"/>
      <c r="J152" s="52"/>
      <c r="K152" s="53"/>
      <c r="L152" s="51"/>
      <c r="M152" s="52"/>
      <c r="N152" s="53"/>
      <c r="O152" s="51"/>
      <c r="P152" s="52"/>
      <c r="Q152" s="53"/>
      <c r="R152" s="51"/>
      <c r="S152" s="52"/>
      <c r="T152" s="53"/>
      <c r="U152" s="54"/>
      <c r="V152" s="55"/>
      <c r="W152" s="56"/>
      <c r="X152" s="123"/>
      <c r="Y152" s="124"/>
      <c r="Z152" s="125"/>
    </row>
    <row r="153" spans="3:26" x14ac:dyDescent="0.2">
      <c r="C153" s="51"/>
      <c r="D153" s="52"/>
      <c r="E153" s="53"/>
      <c r="F153" s="51"/>
      <c r="G153" s="52"/>
      <c r="H153" s="53"/>
      <c r="I153" s="51"/>
      <c r="J153" s="52"/>
      <c r="K153" s="53"/>
      <c r="L153" s="51"/>
      <c r="M153" s="52"/>
      <c r="N153" s="53"/>
      <c r="O153" s="51"/>
      <c r="P153" s="52"/>
      <c r="Q153" s="53"/>
      <c r="R153" s="51"/>
      <c r="S153" s="52"/>
      <c r="T153" s="53"/>
      <c r="U153" s="54"/>
      <c r="V153" s="55"/>
      <c r="W153" s="56"/>
      <c r="X153" s="123"/>
      <c r="Y153" s="124"/>
      <c r="Z153" s="125"/>
    </row>
    <row r="154" spans="3:26" x14ac:dyDescent="0.2">
      <c r="C154" s="51"/>
      <c r="D154" s="52"/>
      <c r="E154" s="53"/>
      <c r="F154" s="51"/>
      <c r="G154" s="52"/>
      <c r="H154" s="53"/>
      <c r="I154" s="51"/>
      <c r="J154" s="52"/>
      <c r="K154" s="53"/>
      <c r="L154" s="51"/>
      <c r="M154" s="52"/>
      <c r="N154" s="53"/>
      <c r="O154" s="51"/>
      <c r="P154" s="52"/>
      <c r="Q154" s="53"/>
      <c r="R154" s="51"/>
      <c r="S154" s="52"/>
      <c r="T154" s="53"/>
      <c r="U154" s="54"/>
      <c r="V154" s="55"/>
      <c r="W154" s="56"/>
      <c r="X154" s="123"/>
      <c r="Y154" s="124"/>
      <c r="Z154" s="125"/>
    </row>
    <row r="155" spans="3:26" x14ac:dyDescent="0.2">
      <c r="C155" s="51"/>
      <c r="D155" s="52"/>
      <c r="E155" s="53"/>
      <c r="F155" s="51"/>
      <c r="G155" s="52"/>
      <c r="H155" s="53"/>
      <c r="I155" s="51"/>
      <c r="J155" s="52"/>
      <c r="K155" s="53"/>
      <c r="L155" s="51"/>
      <c r="M155" s="52"/>
      <c r="N155" s="53"/>
      <c r="O155" s="51"/>
      <c r="P155" s="52"/>
      <c r="Q155" s="53"/>
      <c r="R155" s="51"/>
      <c r="S155" s="52"/>
      <c r="T155" s="53"/>
      <c r="U155" s="54"/>
      <c r="V155" s="55"/>
      <c r="W155" s="56"/>
      <c r="X155" s="123"/>
      <c r="Y155" s="124"/>
      <c r="Z155" s="125"/>
    </row>
    <row r="156" spans="3:26" x14ac:dyDescent="0.2">
      <c r="C156" s="51"/>
      <c r="D156" s="52"/>
      <c r="E156" s="53"/>
      <c r="F156" s="51"/>
      <c r="G156" s="52"/>
      <c r="H156" s="53"/>
      <c r="I156" s="51"/>
      <c r="J156" s="52"/>
      <c r="K156" s="53"/>
      <c r="L156" s="51"/>
      <c r="M156" s="52"/>
      <c r="N156" s="53"/>
      <c r="O156" s="51"/>
      <c r="P156" s="52"/>
      <c r="Q156" s="53"/>
      <c r="R156" s="51"/>
      <c r="S156" s="52"/>
      <c r="T156" s="53"/>
      <c r="U156" s="54"/>
      <c r="V156" s="55"/>
      <c r="W156" s="56"/>
      <c r="X156" s="123"/>
      <c r="Y156" s="124"/>
      <c r="Z156" s="125"/>
    </row>
    <row r="157" spans="3:26" x14ac:dyDescent="0.2">
      <c r="C157" s="51"/>
      <c r="D157" s="52"/>
      <c r="E157" s="53"/>
      <c r="F157" s="51"/>
      <c r="G157" s="52"/>
      <c r="H157" s="53"/>
      <c r="I157" s="51"/>
      <c r="J157" s="52"/>
      <c r="K157" s="53"/>
      <c r="L157" s="51"/>
      <c r="M157" s="52"/>
      <c r="N157" s="53"/>
      <c r="O157" s="51"/>
      <c r="P157" s="52"/>
      <c r="Q157" s="53"/>
      <c r="R157" s="51"/>
      <c r="S157" s="52"/>
      <c r="T157" s="53"/>
      <c r="U157" s="54"/>
      <c r="V157" s="55"/>
      <c r="W157" s="56"/>
      <c r="X157" s="123"/>
      <c r="Y157" s="124"/>
      <c r="Z157" s="125"/>
    </row>
    <row r="158" spans="3:26" x14ac:dyDescent="0.2">
      <c r="C158" s="51"/>
      <c r="D158" s="52"/>
      <c r="E158" s="53"/>
      <c r="F158" s="51"/>
      <c r="G158" s="52"/>
      <c r="H158" s="53"/>
      <c r="I158" s="51"/>
      <c r="J158" s="52"/>
      <c r="K158" s="53"/>
      <c r="L158" s="51"/>
      <c r="M158" s="52"/>
      <c r="N158" s="53"/>
      <c r="O158" s="51"/>
      <c r="P158" s="52"/>
      <c r="Q158" s="53"/>
      <c r="R158" s="51"/>
      <c r="S158" s="52"/>
      <c r="T158" s="53"/>
      <c r="U158" s="54"/>
      <c r="V158" s="55"/>
      <c r="W158" s="56"/>
      <c r="X158" s="123"/>
      <c r="Y158" s="124"/>
      <c r="Z158" s="125"/>
    </row>
    <row r="159" spans="3:26" x14ac:dyDescent="0.2">
      <c r="C159" s="51"/>
      <c r="D159" s="52"/>
      <c r="E159" s="53"/>
      <c r="F159" s="51"/>
      <c r="G159" s="52"/>
      <c r="H159" s="53"/>
      <c r="I159" s="51"/>
      <c r="J159" s="52"/>
      <c r="K159" s="53"/>
      <c r="L159" s="51"/>
      <c r="M159" s="52"/>
      <c r="N159" s="53"/>
      <c r="O159" s="51"/>
      <c r="P159" s="52"/>
      <c r="Q159" s="53"/>
      <c r="R159" s="51"/>
      <c r="S159" s="52"/>
      <c r="T159" s="53"/>
      <c r="U159" s="54"/>
      <c r="V159" s="55"/>
      <c r="W159" s="56"/>
      <c r="X159" s="123"/>
      <c r="Y159" s="124"/>
      <c r="Z159" s="125"/>
    </row>
    <row r="160" spans="3:26" x14ac:dyDescent="0.2">
      <c r="C160" s="51"/>
      <c r="D160" s="52"/>
      <c r="E160" s="53"/>
      <c r="F160" s="51"/>
      <c r="G160" s="52"/>
      <c r="H160" s="53"/>
      <c r="I160" s="51"/>
      <c r="J160" s="52"/>
      <c r="K160" s="53"/>
      <c r="L160" s="51"/>
      <c r="M160" s="52"/>
      <c r="N160" s="53"/>
      <c r="O160" s="51"/>
      <c r="P160" s="52"/>
      <c r="Q160" s="53"/>
      <c r="R160" s="51"/>
      <c r="S160" s="52"/>
      <c r="T160" s="53"/>
      <c r="U160" s="54"/>
      <c r="V160" s="55"/>
      <c r="W160" s="56"/>
      <c r="X160" s="123"/>
      <c r="Y160" s="124"/>
      <c r="Z160" s="125"/>
    </row>
    <row r="161" spans="3:26" x14ac:dyDescent="0.2">
      <c r="C161" s="51"/>
      <c r="D161" s="52"/>
      <c r="E161" s="53"/>
      <c r="F161" s="51"/>
      <c r="G161" s="52"/>
      <c r="H161" s="53"/>
      <c r="I161" s="51"/>
      <c r="J161" s="52"/>
      <c r="K161" s="53"/>
      <c r="L161" s="51"/>
      <c r="M161" s="52"/>
      <c r="N161" s="53"/>
      <c r="O161" s="51"/>
      <c r="P161" s="52"/>
      <c r="Q161" s="53"/>
      <c r="R161" s="51"/>
      <c r="S161" s="52"/>
      <c r="T161" s="53"/>
      <c r="U161" s="54"/>
      <c r="V161" s="55"/>
      <c r="W161" s="56"/>
      <c r="X161" s="123"/>
      <c r="Y161" s="124"/>
      <c r="Z161" s="125"/>
    </row>
    <row r="162" spans="3:26" x14ac:dyDescent="0.2">
      <c r="C162" s="51"/>
      <c r="D162" s="52"/>
      <c r="E162" s="53"/>
      <c r="F162" s="51"/>
      <c r="G162" s="52"/>
      <c r="H162" s="53"/>
      <c r="I162" s="51"/>
      <c r="J162" s="52"/>
      <c r="K162" s="53"/>
      <c r="L162" s="51"/>
      <c r="M162" s="52"/>
      <c r="N162" s="53"/>
      <c r="O162" s="51"/>
      <c r="P162" s="52"/>
      <c r="Q162" s="53"/>
      <c r="R162" s="51"/>
      <c r="S162" s="52"/>
      <c r="T162" s="53"/>
      <c r="U162" s="54"/>
      <c r="V162" s="55"/>
      <c r="W162" s="56"/>
      <c r="X162" s="123"/>
      <c r="Y162" s="124"/>
      <c r="Z162" s="125"/>
    </row>
    <row r="163" spans="3:26" x14ac:dyDescent="0.2">
      <c r="C163" s="51"/>
      <c r="D163" s="52"/>
      <c r="E163" s="53"/>
      <c r="F163" s="51"/>
      <c r="G163" s="52"/>
      <c r="H163" s="53"/>
      <c r="I163" s="51"/>
      <c r="J163" s="52"/>
      <c r="K163" s="53"/>
      <c r="L163" s="51"/>
      <c r="M163" s="52"/>
      <c r="N163" s="53"/>
      <c r="O163" s="51"/>
      <c r="P163" s="52"/>
      <c r="Q163" s="53"/>
      <c r="R163" s="51"/>
      <c r="S163" s="52"/>
      <c r="T163" s="53"/>
      <c r="U163" s="54"/>
      <c r="V163" s="55"/>
      <c r="W163" s="56"/>
      <c r="X163" s="123"/>
      <c r="Y163" s="124"/>
      <c r="Z163" s="125"/>
    </row>
    <row r="164" spans="3:26" x14ac:dyDescent="0.2">
      <c r="C164" s="51"/>
      <c r="D164" s="52"/>
      <c r="E164" s="53"/>
      <c r="F164" s="51"/>
      <c r="G164" s="52"/>
      <c r="H164" s="53"/>
      <c r="I164" s="51"/>
      <c r="J164" s="52"/>
      <c r="K164" s="53"/>
      <c r="L164" s="51"/>
      <c r="M164" s="52"/>
      <c r="N164" s="53"/>
      <c r="O164" s="51"/>
      <c r="P164" s="52"/>
      <c r="Q164" s="53"/>
      <c r="R164" s="51"/>
      <c r="S164" s="52"/>
      <c r="T164" s="53"/>
      <c r="U164" s="54"/>
      <c r="V164" s="55"/>
      <c r="W164" s="56"/>
      <c r="X164" s="123"/>
      <c r="Y164" s="124"/>
      <c r="Z164" s="125"/>
    </row>
    <row r="165" spans="3:26" x14ac:dyDescent="0.2">
      <c r="C165" s="51"/>
      <c r="D165" s="52"/>
      <c r="E165" s="53"/>
      <c r="F165" s="51"/>
      <c r="G165" s="52"/>
      <c r="H165" s="53"/>
      <c r="I165" s="51"/>
      <c r="J165" s="52"/>
      <c r="K165" s="53"/>
      <c r="L165" s="51"/>
      <c r="M165" s="52"/>
      <c r="N165" s="53"/>
      <c r="O165" s="51"/>
      <c r="P165" s="52"/>
      <c r="Q165" s="53"/>
      <c r="R165" s="51"/>
      <c r="S165" s="52"/>
      <c r="T165" s="53"/>
      <c r="U165" s="54"/>
      <c r="V165" s="55"/>
      <c r="W165" s="56"/>
      <c r="X165" s="123"/>
      <c r="Y165" s="124"/>
      <c r="Z165" s="125"/>
    </row>
    <row r="166" spans="3:26" x14ac:dyDescent="0.2">
      <c r="C166" s="51"/>
      <c r="D166" s="52"/>
      <c r="E166" s="53"/>
      <c r="F166" s="51"/>
      <c r="G166" s="52"/>
      <c r="H166" s="53"/>
      <c r="I166" s="51"/>
      <c r="J166" s="52"/>
      <c r="K166" s="53"/>
      <c r="L166" s="51"/>
      <c r="M166" s="52"/>
      <c r="N166" s="53"/>
      <c r="O166" s="51"/>
      <c r="P166" s="52"/>
      <c r="Q166" s="53"/>
      <c r="R166" s="51"/>
      <c r="S166" s="52"/>
      <c r="T166" s="53"/>
      <c r="U166" s="54"/>
      <c r="V166" s="55"/>
      <c r="W166" s="56"/>
      <c r="X166" s="123"/>
      <c r="Y166" s="124"/>
      <c r="Z166" s="125"/>
    </row>
    <row r="167" spans="3:26" x14ac:dyDescent="0.2">
      <c r="C167" s="51"/>
      <c r="D167" s="52"/>
      <c r="E167" s="53"/>
      <c r="F167" s="51"/>
      <c r="G167" s="52"/>
      <c r="H167" s="53"/>
      <c r="I167" s="51"/>
      <c r="J167" s="52"/>
      <c r="K167" s="53"/>
      <c r="L167" s="51"/>
      <c r="M167" s="52"/>
      <c r="N167" s="53"/>
      <c r="O167" s="51"/>
      <c r="P167" s="52"/>
      <c r="Q167" s="53"/>
      <c r="R167" s="51"/>
      <c r="S167" s="52"/>
      <c r="T167" s="53"/>
      <c r="U167" s="54"/>
      <c r="V167" s="55"/>
      <c r="W167" s="56"/>
      <c r="X167" s="123"/>
      <c r="Y167" s="124"/>
      <c r="Z167" s="125"/>
    </row>
    <row r="168" spans="3:26" x14ac:dyDescent="0.2">
      <c r="C168" s="51"/>
      <c r="D168" s="52"/>
      <c r="E168" s="53"/>
      <c r="F168" s="51"/>
      <c r="G168" s="52"/>
      <c r="H168" s="53"/>
      <c r="I168" s="51"/>
      <c r="J168" s="52"/>
      <c r="K168" s="53"/>
      <c r="L168" s="51"/>
      <c r="M168" s="52"/>
      <c r="N168" s="53"/>
      <c r="O168" s="51"/>
      <c r="P168" s="52"/>
      <c r="Q168" s="53"/>
      <c r="R168" s="51"/>
      <c r="S168" s="52"/>
      <c r="T168" s="53"/>
      <c r="U168" s="54"/>
      <c r="V168" s="55"/>
      <c r="W168" s="56"/>
      <c r="X168" s="123"/>
      <c r="Y168" s="124"/>
      <c r="Z168" s="125"/>
    </row>
    <row r="169" spans="3:26" x14ac:dyDescent="0.2">
      <c r="C169" s="51"/>
      <c r="D169" s="52"/>
      <c r="E169" s="53"/>
      <c r="F169" s="51"/>
      <c r="G169" s="52"/>
      <c r="H169" s="53"/>
      <c r="I169" s="51"/>
      <c r="J169" s="52"/>
      <c r="K169" s="53"/>
      <c r="L169" s="51"/>
      <c r="M169" s="52"/>
      <c r="N169" s="53"/>
      <c r="O169" s="51"/>
      <c r="P169" s="52"/>
      <c r="Q169" s="53"/>
      <c r="R169" s="51"/>
      <c r="S169" s="52"/>
      <c r="T169" s="53"/>
      <c r="U169" s="54"/>
      <c r="V169" s="55"/>
      <c r="W169" s="56"/>
      <c r="X169" s="123"/>
      <c r="Y169" s="124"/>
      <c r="Z169" s="125"/>
    </row>
    <row r="170" spans="3:26" x14ac:dyDescent="0.2">
      <c r="C170" s="51"/>
      <c r="D170" s="52"/>
      <c r="E170" s="53"/>
      <c r="F170" s="51"/>
      <c r="G170" s="52"/>
      <c r="H170" s="53"/>
      <c r="I170" s="51"/>
      <c r="J170" s="52"/>
      <c r="K170" s="53"/>
      <c r="L170" s="51"/>
      <c r="M170" s="52"/>
      <c r="N170" s="53"/>
      <c r="O170" s="51"/>
      <c r="P170" s="52"/>
      <c r="Q170" s="53"/>
      <c r="R170" s="51"/>
      <c r="S170" s="52"/>
      <c r="T170" s="53"/>
      <c r="U170" s="54"/>
      <c r="V170" s="55"/>
      <c r="W170" s="56"/>
      <c r="X170" s="123"/>
      <c r="Y170" s="124"/>
      <c r="Z170" s="125"/>
    </row>
    <row r="171" spans="3:26" x14ac:dyDescent="0.2">
      <c r="C171" s="51"/>
      <c r="D171" s="52"/>
      <c r="E171" s="53"/>
      <c r="F171" s="51"/>
      <c r="G171" s="52"/>
      <c r="H171" s="53"/>
      <c r="I171" s="51"/>
      <c r="J171" s="52"/>
      <c r="K171" s="53"/>
      <c r="L171" s="51"/>
      <c r="M171" s="52"/>
      <c r="N171" s="53"/>
      <c r="O171" s="51"/>
      <c r="P171" s="52"/>
      <c r="Q171" s="53"/>
      <c r="R171" s="51"/>
      <c r="S171" s="52"/>
      <c r="T171" s="53"/>
      <c r="U171" s="54"/>
      <c r="V171" s="55"/>
      <c r="W171" s="56"/>
      <c r="X171" s="123"/>
      <c r="Y171" s="124"/>
      <c r="Z171" s="125"/>
    </row>
    <row r="172" spans="3:26" x14ac:dyDescent="0.2">
      <c r="C172" s="51"/>
      <c r="D172" s="52"/>
      <c r="E172" s="53"/>
      <c r="F172" s="51"/>
      <c r="G172" s="52"/>
      <c r="H172" s="53"/>
      <c r="I172" s="51"/>
      <c r="J172" s="52"/>
      <c r="K172" s="53"/>
      <c r="L172" s="51"/>
      <c r="M172" s="52"/>
      <c r="N172" s="53"/>
      <c r="O172" s="51"/>
      <c r="P172" s="52"/>
      <c r="Q172" s="53"/>
      <c r="R172" s="51"/>
      <c r="S172" s="52"/>
      <c r="T172" s="53"/>
      <c r="U172" s="54"/>
      <c r="V172" s="55"/>
      <c r="W172" s="56"/>
      <c r="X172" s="123"/>
      <c r="Y172" s="124"/>
      <c r="Z172" s="125"/>
    </row>
    <row r="173" spans="3:26" x14ac:dyDescent="0.2">
      <c r="C173" s="51"/>
      <c r="D173" s="52"/>
      <c r="E173" s="53"/>
      <c r="F173" s="51"/>
      <c r="G173" s="52"/>
      <c r="H173" s="53"/>
      <c r="I173" s="51"/>
      <c r="J173" s="52"/>
      <c r="K173" s="53"/>
      <c r="L173" s="51"/>
      <c r="M173" s="52"/>
      <c r="N173" s="53"/>
      <c r="O173" s="51"/>
      <c r="P173" s="52"/>
      <c r="Q173" s="53"/>
      <c r="R173" s="51"/>
      <c r="S173" s="52"/>
      <c r="T173" s="53"/>
      <c r="U173" s="54"/>
      <c r="V173" s="55"/>
      <c r="W173" s="56"/>
      <c r="X173" s="123"/>
      <c r="Y173" s="124"/>
      <c r="Z173" s="125"/>
    </row>
    <row r="174" spans="3:26" x14ac:dyDescent="0.2">
      <c r="C174" s="51"/>
      <c r="D174" s="52"/>
      <c r="E174" s="53"/>
      <c r="F174" s="51"/>
      <c r="G174" s="52"/>
      <c r="H174" s="53"/>
      <c r="I174" s="51"/>
      <c r="J174" s="52"/>
      <c r="K174" s="53"/>
      <c r="L174" s="51"/>
      <c r="M174" s="52"/>
      <c r="N174" s="53"/>
      <c r="O174" s="51"/>
      <c r="P174" s="52"/>
      <c r="Q174" s="53"/>
      <c r="R174" s="51"/>
      <c r="S174" s="52"/>
      <c r="T174" s="53"/>
      <c r="U174" s="54"/>
      <c r="V174" s="55"/>
      <c r="W174" s="56"/>
      <c r="X174" s="123"/>
      <c r="Y174" s="124"/>
      <c r="Z174" s="125"/>
    </row>
    <row r="175" spans="3:26" x14ac:dyDescent="0.2">
      <c r="C175" s="51"/>
      <c r="D175" s="52"/>
      <c r="E175" s="53"/>
      <c r="F175" s="51"/>
      <c r="G175" s="52"/>
      <c r="H175" s="53"/>
      <c r="I175" s="51"/>
      <c r="J175" s="52"/>
      <c r="K175" s="53"/>
      <c r="L175" s="51"/>
      <c r="M175" s="52"/>
      <c r="N175" s="53"/>
      <c r="O175" s="51"/>
      <c r="P175" s="52"/>
      <c r="Q175" s="53"/>
      <c r="R175" s="51"/>
      <c r="S175" s="52"/>
      <c r="T175" s="53"/>
      <c r="U175" s="54"/>
      <c r="V175" s="55"/>
      <c r="W175" s="56"/>
      <c r="X175" s="123"/>
      <c r="Y175" s="124"/>
      <c r="Z175" s="125"/>
    </row>
    <row r="176" spans="3:26" x14ac:dyDescent="0.2">
      <c r="C176" s="51"/>
      <c r="D176" s="52"/>
      <c r="E176" s="53"/>
      <c r="F176" s="51"/>
      <c r="G176" s="52"/>
      <c r="H176" s="53"/>
      <c r="I176" s="51"/>
      <c r="J176" s="52"/>
      <c r="K176" s="53"/>
      <c r="L176" s="51"/>
      <c r="M176" s="52"/>
      <c r="N176" s="53"/>
      <c r="O176" s="51"/>
      <c r="P176" s="52"/>
      <c r="Q176" s="53"/>
      <c r="R176" s="51"/>
      <c r="S176" s="52"/>
      <c r="T176" s="53"/>
      <c r="U176" s="54"/>
      <c r="V176" s="55"/>
      <c r="W176" s="56"/>
      <c r="X176" s="123"/>
      <c r="Y176" s="124"/>
      <c r="Z176" s="125"/>
    </row>
    <row r="177" spans="3:26" x14ac:dyDescent="0.2">
      <c r="C177" s="51"/>
      <c r="D177" s="52"/>
      <c r="E177" s="53"/>
      <c r="F177" s="51"/>
      <c r="G177" s="52"/>
      <c r="H177" s="53"/>
      <c r="I177" s="51"/>
      <c r="J177" s="52"/>
      <c r="K177" s="53"/>
      <c r="L177" s="51"/>
      <c r="M177" s="52"/>
      <c r="N177" s="53"/>
      <c r="O177" s="51"/>
      <c r="P177" s="52"/>
      <c r="Q177" s="53"/>
      <c r="R177" s="51"/>
      <c r="S177" s="52"/>
      <c r="T177" s="53"/>
      <c r="U177" s="54"/>
      <c r="V177" s="55"/>
      <c r="W177" s="56"/>
      <c r="X177" s="123"/>
      <c r="Y177" s="124"/>
      <c r="Z177" s="125"/>
    </row>
    <row r="178" spans="3:26" x14ac:dyDescent="0.2">
      <c r="C178" s="51"/>
      <c r="D178" s="52"/>
      <c r="E178" s="53"/>
      <c r="F178" s="51"/>
      <c r="G178" s="52"/>
      <c r="H178" s="53"/>
      <c r="I178" s="51"/>
      <c r="J178" s="52"/>
      <c r="K178" s="53"/>
      <c r="L178" s="51"/>
      <c r="M178" s="52"/>
      <c r="N178" s="53"/>
      <c r="O178" s="51"/>
      <c r="P178" s="52"/>
      <c r="Q178" s="53"/>
      <c r="R178" s="51"/>
      <c r="S178" s="52"/>
      <c r="T178" s="53"/>
      <c r="U178" s="54"/>
      <c r="V178" s="55"/>
      <c r="W178" s="56"/>
      <c r="X178" s="123"/>
      <c r="Y178" s="124"/>
      <c r="Z178" s="125"/>
    </row>
    <row r="179" spans="3:26" x14ac:dyDescent="0.2">
      <c r="C179" s="51"/>
      <c r="D179" s="52"/>
      <c r="E179" s="53"/>
      <c r="F179" s="51"/>
      <c r="G179" s="52"/>
      <c r="H179" s="53"/>
      <c r="I179" s="51"/>
      <c r="J179" s="52"/>
      <c r="K179" s="53"/>
      <c r="L179" s="51"/>
      <c r="M179" s="52"/>
      <c r="N179" s="53"/>
      <c r="O179" s="51"/>
      <c r="P179" s="52"/>
      <c r="Q179" s="53"/>
      <c r="R179" s="51"/>
      <c r="S179" s="52"/>
      <c r="T179" s="53"/>
      <c r="U179" s="54"/>
      <c r="V179" s="55"/>
      <c r="W179" s="56"/>
      <c r="X179" s="123"/>
      <c r="Y179" s="124"/>
      <c r="Z179" s="125"/>
    </row>
    <row r="180" spans="3:26" x14ac:dyDescent="0.2">
      <c r="C180" s="51"/>
      <c r="D180" s="52"/>
      <c r="E180" s="53"/>
      <c r="F180" s="51"/>
      <c r="G180" s="52"/>
      <c r="H180" s="53"/>
      <c r="I180" s="51"/>
      <c r="J180" s="52"/>
      <c r="K180" s="53"/>
      <c r="L180" s="51"/>
      <c r="M180" s="52"/>
      <c r="N180" s="53"/>
      <c r="O180" s="51"/>
      <c r="P180" s="52"/>
      <c r="Q180" s="53"/>
      <c r="R180" s="51"/>
      <c r="S180" s="52"/>
      <c r="T180" s="53"/>
      <c r="U180" s="54"/>
      <c r="V180" s="55"/>
      <c r="W180" s="56"/>
      <c r="X180" s="123"/>
      <c r="Y180" s="124"/>
      <c r="Z180" s="125"/>
    </row>
    <row r="181" spans="3:26" x14ac:dyDescent="0.2">
      <c r="C181" s="51"/>
      <c r="D181" s="52"/>
      <c r="E181" s="53"/>
      <c r="F181" s="51"/>
      <c r="G181" s="52"/>
      <c r="H181" s="53"/>
      <c r="I181" s="51"/>
      <c r="J181" s="52"/>
      <c r="K181" s="53"/>
      <c r="L181" s="51"/>
      <c r="M181" s="52"/>
      <c r="N181" s="53"/>
      <c r="O181" s="51"/>
      <c r="P181" s="52"/>
      <c r="Q181" s="53"/>
      <c r="R181" s="51"/>
      <c r="S181" s="52"/>
      <c r="T181" s="53"/>
      <c r="U181" s="54"/>
      <c r="V181" s="55"/>
      <c r="W181" s="56"/>
      <c r="X181" s="123"/>
      <c r="Y181" s="124"/>
      <c r="Z181" s="125"/>
    </row>
    <row r="182" spans="3:26" x14ac:dyDescent="0.2">
      <c r="C182" s="51"/>
      <c r="D182" s="52"/>
      <c r="E182" s="53"/>
      <c r="F182" s="51"/>
      <c r="G182" s="52"/>
      <c r="H182" s="53"/>
      <c r="I182" s="51"/>
      <c r="J182" s="52"/>
      <c r="K182" s="53"/>
      <c r="L182" s="51"/>
      <c r="M182" s="52"/>
      <c r="N182" s="53"/>
      <c r="O182" s="51"/>
      <c r="P182" s="52"/>
      <c r="Q182" s="53"/>
      <c r="R182" s="51"/>
      <c r="S182" s="52"/>
      <c r="T182" s="53"/>
      <c r="U182" s="54"/>
      <c r="V182" s="55"/>
      <c r="W182" s="56"/>
      <c r="X182" s="123"/>
      <c r="Y182" s="124"/>
      <c r="Z182" s="125"/>
    </row>
    <row r="183" spans="3:26" x14ac:dyDescent="0.2">
      <c r="C183" s="51"/>
      <c r="D183" s="52"/>
      <c r="E183" s="53"/>
      <c r="F183" s="51"/>
      <c r="G183" s="52"/>
      <c r="H183" s="53"/>
      <c r="I183" s="51"/>
      <c r="J183" s="52"/>
      <c r="K183" s="53"/>
      <c r="L183" s="51"/>
      <c r="M183" s="52"/>
      <c r="N183" s="53"/>
      <c r="O183" s="51"/>
      <c r="P183" s="52"/>
      <c r="Q183" s="53"/>
      <c r="R183" s="51"/>
      <c r="S183" s="52"/>
      <c r="T183" s="53"/>
      <c r="U183" s="54"/>
      <c r="V183" s="55"/>
      <c r="W183" s="56"/>
      <c r="X183" s="123"/>
      <c r="Y183" s="124"/>
      <c r="Z183" s="125"/>
    </row>
    <row r="184" spans="3:26" x14ac:dyDescent="0.2">
      <c r="C184" s="51"/>
      <c r="D184" s="52"/>
      <c r="E184" s="53"/>
      <c r="F184" s="51"/>
      <c r="G184" s="52"/>
      <c r="H184" s="53"/>
      <c r="I184" s="51"/>
      <c r="J184" s="52"/>
      <c r="K184" s="53"/>
      <c r="L184" s="51"/>
      <c r="M184" s="52"/>
      <c r="N184" s="53"/>
      <c r="O184" s="51"/>
      <c r="P184" s="52"/>
      <c r="Q184" s="53"/>
      <c r="R184" s="51"/>
      <c r="S184" s="52"/>
      <c r="T184" s="53"/>
      <c r="U184" s="54"/>
      <c r="V184" s="55"/>
      <c r="W184" s="56"/>
      <c r="X184" s="123"/>
      <c r="Y184" s="124"/>
      <c r="Z184" s="125"/>
    </row>
    <row r="185" spans="3:26" x14ac:dyDescent="0.2">
      <c r="C185" s="51"/>
      <c r="D185" s="52"/>
      <c r="E185" s="53"/>
      <c r="F185" s="51"/>
      <c r="G185" s="52"/>
      <c r="H185" s="53"/>
      <c r="I185" s="51"/>
      <c r="J185" s="52"/>
      <c r="K185" s="53"/>
      <c r="L185" s="51"/>
      <c r="M185" s="52"/>
      <c r="N185" s="53"/>
      <c r="O185" s="51"/>
      <c r="P185" s="52"/>
      <c r="Q185" s="53"/>
      <c r="R185" s="51"/>
      <c r="S185" s="52"/>
      <c r="T185" s="53"/>
      <c r="U185" s="54"/>
      <c r="V185" s="55"/>
      <c r="W185" s="56"/>
      <c r="X185" s="123"/>
      <c r="Y185" s="124"/>
      <c r="Z185" s="125"/>
    </row>
    <row r="186" spans="3:26" x14ac:dyDescent="0.2">
      <c r="C186" s="51"/>
      <c r="D186" s="52"/>
      <c r="E186" s="53"/>
      <c r="F186" s="51"/>
      <c r="G186" s="52"/>
      <c r="H186" s="53"/>
      <c r="I186" s="51"/>
      <c r="J186" s="52"/>
      <c r="K186" s="53"/>
      <c r="L186" s="51"/>
      <c r="M186" s="52"/>
      <c r="N186" s="53"/>
      <c r="O186" s="51"/>
      <c r="P186" s="52"/>
      <c r="Q186" s="53"/>
      <c r="R186" s="51"/>
      <c r="S186" s="52"/>
      <c r="T186" s="53"/>
      <c r="U186" s="54"/>
      <c r="V186" s="55"/>
      <c r="W186" s="56"/>
      <c r="X186" s="123"/>
      <c r="Y186" s="124"/>
      <c r="Z186" s="125"/>
    </row>
    <row r="187" spans="3:26" x14ac:dyDescent="0.2">
      <c r="C187" s="51"/>
      <c r="D187" s="52"/>
      <c r="E187" s="53"/>
      <c r="F187" s="51"/>
      <c r="G187" s="52"/>
      <c r="H187" s="53"/>
      <c r="I187" s="51"/>
      <c r="J187" s="52"/>
      <c r="K187" s="53"/>
      <c r="L187" s="51"/>
      <c r="M187" s="52"/>
      <c r="N187" s="53"/>
      <c r="O187" s="51"/>
      <c r="P187" s="52"/>
      <c r="Q187" s="53"/>
      <c r="R187" s="51"/>
      <c r="S187" s="52"/>
      <c r="T187" s="53"/>
      <c r="U187" s="54"/>
      <c r="V187" s="55"/>
      <c r="W187" s="56"/>
      <c r="X187" s="123"/>
      <c r="Y187" s="124"/>
      <c r="Z187" s="125"/>
    </row>
    <row r="188" spans="3:26" x14ac:dyDescent="0.2">
      <c r="C188" s="51"/>
      <c r="D188" s="52"/>
      <c r="E188" s="53"/>
      <c r="F188" s="51"/>
      <c r="G188" s="52"/>
      <c r="H188" s="53"/>
      <c r="I188" s="51"/>
      <c r="J188" s="52"/>
      <c r="K188" s="53"/>
      <c r="L188" s="51"/>
      <c r="M188" s="52"/>
      <c r="N188" s="53"/>
      <c r="O188" s="51"/>
      <c r="P188" s="52"/>
      <c r="Q188" s="53"/>
      <c r="R188" s="51"/>
      <c r="S188" s="52"/>
      <c r="T188" s="53"/>
      <c r="U188" s="54"/>
      <c r="V188" s="55"/>
      <c r="W188" s="56"/>
      <c r="X188" s="123"/>
      <c r="Y188" s="124"/>
      <c r="Z188" s="125"/>
    </row>
    <row r="189" spans="3:26" x14ac:dyDescent="0.2">
      <c r="C189" s="51"/>
      <c r="D189" s="52"/>
      <c r="E189" s="53"/>
      <c r="F189" s="51"/>
      <c r="G189" s="52"/>
      <c r="H189" s="53"/>
      <c r="I189" s="51"/>
      <c r="J189" s="52"/>
      <c r="K189" s="53"/>
      <c r="L189" s="51"/>
      <c r="M189" s="52"/>
      <c r="N189" s="53"/>
      <c r="O189" s="51"/>
      <c r="P189" s="52"/>
      <c r="Q189" s="53"/>
      <c r="R189" s="51"/>
      <c r="S189" s="52"/>
      <c r="T189" s="53"/>
      <c r="U189" s="54"/>
      <c r="V189" s="55"/>
      <c r="W189" s="56"/>
      <c r="X189" s="123"/>
      <c r="Y189" s="124"/>
      <c r="Z189" s="125"/>
    </row>
    <row r="190" spans="3:26" x14ac:dyDescent="0.2">
      <c r="C190" s="51"/>
      <c r="D190" s="52"/>
      <c r="E190" s="53"/>
      <c r="F190" s="51"/>
      <c r="G190" s="52"/>
      <c r="H190" s="53"/>
      <c r="I190" s="51"/>
      <c r="J190" s="52"/>
      <c r="K190" s="53"/>
      <c r="L190" s="51"/>
      <c r="M190" s="52"/>
      <c r="N190" s="53"/>
      <c r="O190" s="51"/>
      <c r="P190" s="52"/>
      <c r="Q190" s="53"/>
      <c r="R190" s="51"/>
      <c r="S190" s="52"/>
      <c r="T190" s="53"/>
      <c r="U190" s="54"/>
      <c r="V190" s="55"/>
      <c r="W190" s="56"/>
      <c r="X190" s="123"/>
      <c r="Y190" s="124"/>
      <c r="Z190" s="125"/>
    </row>
    <row r="191" spans="3:26" x14ac:dyDescent="0.2">
      <c r="C191" s="51"/>
      <c r="D191" s="52"/>
      <c r="E191" s="53"/>
      <c r="F191" s="51"/>
      <c r="G191" s="52"/>
      <c r="H191" s="53"/>
      <c r="I191" s="51"/>
      <c r="J191" s="52"/>
      <c r="K191" s="53"/>
      <c r="L191" s="51"/>
      <c r="M191" s="52"/>
      <c r="N191" s="53"/>
      <c r="O191" s="51"/>
      <c r="P191" s="52"/>
      <c r="Q191" s="53"/>
      <c r="R191" s="51"/>
      <c r="S191" s="52"/>
      <c r="T191" s="53"/>
      <c r="U191" s="54"/>
      <c r="V191" s="55"/>
      <c r="W191" s="56"/>
      <c r="X191" s="123"/>
      <c r="Y191" s="124"/>
      <c r="Z191" s="125"/>
    </row>
    <row r="192" spans="3:26" x14ac:dyDescent="0.2">
      <c r="C192" s="51"/>
      <c r="D192" s="52"/>
      <c r="E192" s="53"/>
      <c r="F192" s="51"/>
      <c r="G192" s="52"/>
      <c r="H192" s="53"/>
      <c r="I192" s="51"/>
      <c r="J192" s="52"/>
      <c r="K192" s="53"/>
      <c r="L192" s="51"/>
      <c r="M192" s="52"/>
      <c r="N192" s="53"/>
      <c r="O192" s="51"/>
      <c r="P192" s="52"/>
      <c r="Q192" s="53"/>
      <c r="R192" s="51"/>
      <c r="S192" s="52"/>
      <c r="T192" s="53"/>
      <c r="U192" s="54"/>
      <c r="V192" s="55"/>
      <c r="W192" s="56"/>
      <c r="X192" s="123"/>
      <c r="Y192" s="124"/>
      <c r="Z192" s="125"/>
    </row>
    <row r="193" spans="3:26" x14ac:dyDescent="0.2">
      <c r="C193" s="51"/>
      <c r="D193" s="52"/>
      <c r="E193" s="53"/>
      <c r="F193" s="51"/>
      <c r="G193" s="52"/>
      <c r="H193" s="53"/>
      <c r="I193" s="51"/>
      <c r="J193" s="52"/>
      <c r="K193" s="53"/>
      <c r="L193" s="51"/>
      <c r="M193" s="52"/>
      <c r="N193" s="53"/>
      <c r="O193" s="51"/>
      <c r="P193" s="52"/>
      <c r="Q193" s="53"/>
      <c r="R193" s="51"/>
      <c r="S193" s="52"/>
      <c r="T193" s="53"/>
      <c r="U193" s="54"/>
      <c r="V193" s="55"/>
      <c r="W193" s="56"/>
      <c r="X193" s="123"/>
      <c r="Y193" s="124"/>
      <c r="Z193" s="125"/>
    </row>
    <row r="194" spans="3:26" x14ac:dyDescent="0.2">
      <c r="C194" s="51"/>
      <c r="D194" s="52"/>
      <c r="E194" s="53"/>
      <c r="F194" s="51"/>
      <c r="G194" s="52"/>
      <c r="H194" s="53"/>
      <c r="I194" s="51"/>
      <c r="J194" s="52"/>
      <c r="K194" s="53"/>
      <c r="L194" s="51"/>
      <c r="M194" s="52"/>
      <c r="N194" s="53"/>
      <c r="O194" s="51"/>
      <c r="P194" s="52"/>
      <c r="Q194" s="53"/>
      <c r="R194" s="51"/>
      <c r="S194" s="52"/>
      <c r="T194" s="53"/>
      <c r="U194" s="54"/>
      <c r="V194" s="55"/>
      <c r="W194" s="56"/>
      <c r="X194" s="123"/>
      <c r="Y194" s="124"/>
      <c r="Z194" s="125"/>
    </row>
    <row r="195" spans="3:26" x14ac:dyDescent="0.2">
      <c r="C195" s="51"/>
      <c r="D195" s="52"/>
      <c r="E195" s="53"/>
      <c r="F195" s="51"/>
      <c r="G195" s="52"/>
      <c r="H195" s="53"/>
      <c r="I195" s="51"/>
      <c r="J195" s="52"/>
      <c r="K195" s="53"/>
      <c r="L195" s="51"/>
      <c r="M195" s="52"/>
      <c r="N195" s="53"/>
      <c r="O195" s="51"/>
      <c r="P195" s="52"/>
      <c r="Q195" s="53"/>
      <c r="R195" s="51"/>
      <c r="S195" s="52"/>
      <c r="T195" s="53"/>
      <c r="U195" s="54"/>
      <c r="V195" s="55"/>
      <c r="W195" s="56"/>
      <c r="X195" s="123"/>
      <c r="Y195" s="124"/>
      <c r="Z195" s="125"/>
    </row>
    <row r="196" spans="3:26" x14ac:dyDescent="0.2">
      <c r="C196" s="51"/>
      <c r="D196" s="52"/>
      <c r="E196" s="53"/>
      <c r="F196" s="51"/>
      <c r="G196" s="52"/>
      <c r="H196" s="53"/>
      <c r="I196" s="51"/>
      <c r="J196" s="52"/>
      <c r="K196" s="53"/>
      <c r="L196" s="51"/>
      <c r="M196" s="52"/>
      <c r="N196" s="53"/>
      <c r="O196" s="51"/>
      <c r="P196" s="52"/>
      <c r="Q196" s="53"/>
      <c r="R196" s="51"/>
      <c r="S196" s="52"/>
      <c r="T196" s="53"/>
      <c r="U196" s="54"/>
      <c r="V196" s="55"/>
      <c r="W196" s="56"/>
      <c r="X196" s="123"/>
      <c r="Y196" s="124"/>
      <c r="Z196" s="125"/>
    </row>
    <row r="197" spans="3:26" x14ac:dyDescent="0.2">
      <c r="C197" s="51"/>
      <c r="D197" s="52"/>
      <c r="E197" s="53"/>
      <c r="F197" s="51"/>
      <c r="G197" s="52"/>
      <c r="H197" s="53"/>
      <c r="I197" s="51"/>
      <c r="J197" s="52"/>
      <c r="K197" s="53"/>
      <c r="L197" s="51"/>
      <c r="M197" s="52"/>
      <c r="N197" s="53"/>
      <c r="O197" s="51"/>
      <c r="P197" s="52"/>
      <c r="Q197" s="53"/>
      <c r="R197" s="51"/>
      <c r="S197" s="52"/>
      <c r="T197" s="53"/>
      <c r="U197" s="54"/>
      <c r="V197" s="55"/>
      <c r="W197" s="56"/>
      <c r="X197" s="123"/>
      <c r="Y197" s="124"/>
      <c r="Z197" s="125"/>
    </row>
    <row r="198" spans="3:26" x14ac:dyDescent="0.2">
      <c r="C198" s="51"/>
      <c r="D198" s="52"/>
      <c r="E198" s="53"/>
      <c r="F198" s="51"/>
      <c r="G198" s="52"/>
      <c r="H198" s="53"/>
      <c r="I198" s="51"/>
      <c r="J198" s="52"/>
      <c r="K198" s="53"/>
      <c r="L198" s="51"/>
      <c r="M198" s="52"/>
      <c r="N198" s="53"/>
      <c r="O198" s="51"/>
      <c r="P198" s="52"/>
      <c r="Q198" s="53"/>
      <c r="R198" s="51"/>
      <c r="S198" s="52"/>
      <c r="T198" s="53"/>
      <c r="U198" s="54"/>
      <c r="V198" s="55"/>
      <c r="W198" s="56"/>
      <c r="X198" s="123"/>
      <c r="Y198" s="124"/>
      <c r="Z198" s="125"/>
    </row>
    <row r="199" spans="3:26" x14ac:dyDescent="0.2">
      <c r="C199" s="51"/>
      <c r="D199" s="52"/>
      <c r="E199" s="53"/>
      <c r="F199" s="51"/>
      <c r="G199" s="52"/>
      <c r="H199" s="53"/>
      <c r="I199" s="51"/>
      <c r="J199" s="52"/>
      <c r="K199" s="53"/>
      <c r="L199" s="51"/>
      <c r="M199" s="52"/>
      <c r="N199" s="53"/>
      <c r="O199" s="51"/>
      <c r="P199" s="52"/>
      <c r="Q199" s="53"/>
      <c r="R199" s="51"/>
      <c r="S199" s="52"/>
      <c r="T199" s="53"/>
      <c r="U199" s="54"/>
      <c r="V199" s="55"/>
      <c r="W199" s="56"/>
      <c r="X199" s="123"/>
      <c r="Y199" s="124"/>
      <c r="Z199" s="125"/>
    </row>
    <row r="200" spans="3:26" x14ac:dyDescent="0.2">
      <c r="C200" s="51"/>
      <c r="D200" s="52"/>
      <c r="E200" s="53"/>
      <c r="F200" s="51"/>
      <c r="G200" s="52"/>
      <c r="H200" s="53"/>
      <c r="I200" s="51"/>
      <c r="J200" s="52"/>
      <c r="K200" s="53"/>
      <c r="L200" s="51"/>
      <c r="M200" s="52"/>
      <c r="N200" s="53"/>
      <c r="O200" s="51"/>
      <c r="P200" s="52"/>
      <c r="Q200" s="53"/>
      <c r="R200" s="51"/>
      <c r="S200" s="52"/>
      <c r="T200" s="53"/>
      <c r="U200" s="54"/>
      <c r="V200" s="55"/>
      <c r="W200" s="56"/>
      <c r="X200" s="123"/>
      <c r="Y200" s="124"/>
      <c r="Z200" s="125"/>
    </row>
    <row r="201" spans="3:26" x14ac:dyDescent="0.2">
      <c r="C201" s="51"/>
      <c r="D201" s="52"/>
      <c r="E201" s="53"/>
      <c r="F201" s="51"/>
      <c r="G201" s="52"/>
      <c r="H201" s="53"/>
      <c r="I201" s="51"/>
      <c r="J201" s="52"/>
      <c r="K201" s="53"/>
      <c r="L201" s="51"/>
      <c r="M201" s="52"/>
      <c r="N201" s="53"/>
      <c r="O201" s="51"/>
      <c r="P201" s="52"/>
      <c r="Q201" s="53"/>
      <c r="R201" s="51"/>
      <c r="S201" s="52"/>
      <c r="T201" s="53"/>
      <c r="U201" s="54"/>
      <c r="V201" s="55"/>
      <c r="W201" s="56"/>
      <c r="X201" s="123"/>
      <c r="Y201" s="124"/>
      <c r="Z201" s="125"/>
    </row>
    <row r="202" spans="3:26" x14ac:dyDescent="0.2">
      <c r="C202" s="51"/>
      <c r="D202" s="52"/>
      <c r="E202" s="53"/>
      <c r="F202" s="51"/>
      <c r="G202" s="52"/>
      <c r="H202" s="53"/>
      <c r="I202" s="51"/>
      <c r="J202" s="52"/>
      <c r="K202" s="53"/>
      <c r="L202" s="51"/>
      <c r="M202" s="52"/>
      <c r="N202" s="53"/>
      <c r="O202" s="51"/>
      <c r="P202" s="52"/>
      <c r="Q202" s="53"/>
      <c r="R202" s="51"/>
      <c r="S202" s="52"/>
      <c r="T202" s="53"/>
      <c r="U202" s="54"/>
      <c r="V202" s="55"/>
      <c r="W202" s="56"/>
      <c r="X202" s="123"/>
      <c r="Y202" s="124"/>
      <c r="Z202" s="125"/>
    </row>
    <row r="203" spans="3:26" x14ac:dyDescent="0.2">
      <c r="C203" s="51"/>
      <c r="D203" s="52"/>
      <c r="E203" s="53"/>
      <c r="F203" s="51"/>
      <c r="G203" s="52"/>
      <c r="H203" s="53"/>
      <c r="I203" s="51"/>
      <c r="J203" s="52"/>
      <c r="K203" s="53"/>
      <c r="L203" s="51"/>
      <c r="M203" s="52"/>
      <c r="N203" s="53"/>
      <c r="O203" s="51"/>
      <c r="P203" s="52"/>
      <c r="Q203" s="53"/>
      <c r="R203" s="51"/>
      <c r="S203" s="52"/>
      <c r="T203" s="53"/>
      <c r="U203" s="54"/>
      <c r="V203" s="55"/>
      <c r="W203" s="56"/>
      <c r="X203" s="123"/>
      <c r="Y203" s="124"/>
      <c r="Z203" s="12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267"/>
  <sheetViews>
    <sheetView topLeftCell="A52" workbookViewId="0">
      <selection activeCell="V77" sqref="V77"/>
    </sheetView>
  </sheetViews>
  <sheetFormatPr defaultRowHeight="12.75" x14ac:dyDescent="0.2"/>
  <sheetData>
    <row r="1" spans="1:26" x14ac:dyDescent="0.2">
      <c r="A1" s="144" t="s">
        <v>193</v>
      </c>
      <c r="B1" s="144"/>
      <c r="C1" s="144"/>
      <c r="D1" s="144"/>
      <c r="E1" s="144"/>
      <c r="F1" s="144"/>
      <c r="G1" s="144"/>
      <c r="H1" s="144"/>
      <c r="I1" s="144"/>
      <c r="J1" s="144"/>
      <c r="K1" s="144"/>
      <c r="L1" s="144"/>
      <c r="M1" s="144"/>
      <c r="N1" s="144"/>
      <c r="O1" s="144"/>
      <c r="P1" s="144"/>
    </row>
    <row r="2" spans="1:26" x14ac:dyDescent="0.2">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row>
    <row r="3" spans="1:26" x14ac:dyDescent="0.2">
      <c r="A3" t="s">
        <v>11</v>
      </c>
      <c r="B3" t="s">
        <v>11</v>
      </c>
      <c r="C3" t="s">
        <v>87</v>
      </c>
      <c r="L3" t="s">
        <v>88</v>
      </c>
      <c r="U3" t="s">
        <v>89</v>
      </c>
      <c r="X3" t="s">
        <v>90</v>
      </c>
    </row>
    <row r="4" spans="1:26" x14ac:dyDescent="0.2">
      <c r="C4">
        <v>0</v>
      </c>
      <c r="F4">
        <v>1</v>
      </c>
      <c r="I4" t="s">
        <v>49</v>
      </c>
      <c r="L4">
        <v>0</v>
      </c>
      <c r="O4">
        <v>1</v>
      </c>
      <c r="R4" t="s">
        <v>49</v>
      </c>
      <c r="U4" t="s">
        <v>91</v>
      </c>
    </row>
    <row r="5" spans="1:26" x14ac:dyDescent="0.2">
      <c r="C5" t="s">
        <v>91</v>
      </c>
      <c r="F5" t="s">
        <v>91</v>
      </c>
      <c r="I5" t="s">
        <v>91</v>
      </c>
      <c r="L5" t="s">
        <v>91</v>
      </c>
      <c r="O5" t="s">
        <v>91</v>
      </c>
      <c r="R5" t="s">
        <v>91</v>
      </c>
      <c r="U5" t="s">
        <v>58</v>
      </c>
      <c r="V5" t="s">
        <v>12</v>
      </c>
      <c r="W5" t="s">
        <v>49</v>
      </c>
    </row>
    <row r="6" spans="1:26" x14ac:dyDescent="0.2">
      <c r="C6" t="s">
        <v>58</v>
      </c>
      <c r="D6" t="s">
        <v>12</v>
      </c>
      <c r="E6" t="s">
        <v>49</v>
      </c>
      <c r="F6" t="s">
        <v>58</v>
      </c>
      <c r="G6" t="s">
        <v>12</v>
      </c>
      <c r="H6" t="s">
        <v>49</v>
      </c>
      <c r="I6" t="s">
        <v>58</v>
      </c>
      <c r="J6" t="s">
        <v>12</v>
      </c>
      <c r="K6" t="s">
        <v>49</v>
      </c>
      <c r="L6" t="s">
        <v>58</v>
      </c>
      <c r="M6" t="s">
        <v>12</v>
      </c>
      <c r="N6" t="s">
        <v>49</v>
      </c>
      <c r="O6" t="s">
        <v>58</v>
      </c>
      <c r="P6" t="s">
        <v>12</v>
      </c>
      <c r="Q6" t="s">
        <v>49</v>
      </c>
      <c r="R6" t="s">
        <v>58</v>
      </c>
      <c r="S6" t="s">
        <v>12</v>
      </c>
      <c r="T6" t="s">
        <v>49</v>
      </c>
      <c r="U6" t="s">
        <v>92</v>
      </c>
      <c r="V6" t="s">
        <v>92</v>
      </c>
      <c r="W6" t="s">
        <v>92</v>
      </c>
      <c r="X6" t="s">
        <v>58</v>
      </c>
      <c r="Y6" t="s">
        <v>12</v>
      </c>
      <c r="Z6" t="s">
        <v>49</v>
      </c>
    </row>
    <row r="7" spans="1:26" x14ac:dyDescent="0.2">
      <c r="C7" t="s">
        <v>13</v>
      </c>
      <c r="D7" t="s">
        <v>13</v>
      </c>
      <c r="E7" t="s">
        <v>13</v>
      </c>
      <c r="F7" t="s">
        <v>13</v>
      </c>
      <c r="G7" t="s">
        <v>13</v>
      </c>
      <c r="H7" t="s">
        <v>13</v>
      </c>
      <c r="I7" t="s">
        <v>13</v>
      </c>
      <c r="J7" t="s">
        <v>13</v>
      </c>
      <c r="K7" t="s">
        <v>13</v>
      </c>
      <c r="L7" t="s">
        <v>13</v>
      </c>
      <c r="M7" t="s">
        <v>13</v>
      </c>
      <c r="N7" t="s">
        <v>13</v>
      </c>
      <c r="O7" t="s">
        <v>13</v>
      </c>
      <c r="P7" t="s">
        <v>13</v>
      </c>
      <c r="Q7" t="s">
        <v>13</v>
      </c>
      <c r="R7" t="s">
        <v>13</v>
      </c>
      <c r="S7" t="s">
        <v>13</v>
      </c>
      <c r="T7" t="s">
        <v>13</v>
      </c>
      <c r="U7" t="s">
        <v>13</v>
      </c>
      <c r="V7" t="s">
        <v>13</v>
      </c>
      <c r="W7" t="s">
        <v>13</v>
      </c>
      <c r="X7" t="s">
        <v>13</v>
      </c>
      <c r="Y7" t="s">
        <v>13</v>
      </c>
      <c r="Z7" t="s">
        <v>13</v>
      </c>
    </row>
    <row r="8" spans="1:26" x14ac:dyDescent="0.2">
      <c r="A8" t="s">
        <v>14</v>
      </c>
      <c r="B8" t="s">
        <v>33</v>
      </c>
      <c r="F8">
        <v>77</v>
      </c>
      <c r="G8">
        <v>62</v>
      </c>
      <c r="H8">
        <v>69</v>
      </c>
      <c r="I8">
        <v>33648</v>
      </c>
      <c r="J8">
        <v>35537</v>
      </c>
      <c r="K8">
        <v>69185</v>
      </c>
      <c r="O8">
        <v>78</v>
      </c>
      <c r="P8">
        <v>65</v>
      </c>
      <c r="Q8">
        <v>71</v>
      </c>
      <c r="R8">
        <v>33648</v>
      </c>
      <c r="S8">
        <v>35537</v>
      </c>
      <c r="T8">
        <v>69185</v>
      </c>
      <c r="U8">
        <v>35</v>
      </c>
      <c r="V8">
        <v>32.5</v>
      </c>
      <c r="W8">
        <v>33.700000000000003</v>
      </c>
      <c r="X8">
        <v>-0.2</v>
      </c>
      <c r="Y8">
        <v>-0.7</v>
      </c>
      <c r="Z8">
        <v>-0.5</v>
      </c>
    </row>
    <row r="9" spans="1:26" x14ac:dyDescent="0.2">
      <c r="B9" t="s">
        <v>37</v>
      </c>
      <c r="F9">
        <v>76</v>
      </c>
      <c r="G9">
        <v>60</v>
      </c>
      <c r="H9">
        <v>68</v>
      </c>
      <c r="I9">
        <v>15200</v>
      </c>
      <c r="J9">
        <v>15936</v>
      </c>
      <c r="K9">
        <v>31136</v>
      </c>
      <c r="O9">
        <v>77</v>
      </c>
      <c r="P9">
        <v>62</v>
      </c>
      <c r="Q9">
        <v>69</v>
      </c>
      <c r="R9">
        <v>15200</v>
      </c>
      <c r="S9">
        <v>15936</v>
      </c>
      <c r="T9">
        <v>31136</v>
      </c>
      <c r="U9">
        <v>34.9</v>
      </c>
      <c r="V9">
        <v>32</v>
      </c>
      <c r="W9">
        <v>33.4</v>
      </c>
      <c r="X9">
        <v>-1.3</v>
      </c>
      <c r="Y9">
        <v>-3.8</v>
      </c>
      <c r="Z9">
        <v>-2.5</v>
      </c>
    </row>
    <row r="10" spans="1:26" x14ac:dyDescent="0.2">
      <c r="B10" t="s">
        <v>38</v>
      </c>
      <c r="F10">
        <v>81</v>
      </c>
      <c r="G10">
        <v>72</v>
      </c>
      <c r="H10">
        <v>76</v>
      </c>
      <c r="I10">
        <v>1413</v>
      </c>
      <c r="J10">
        <v>1589</v>
      </c>
      <c r="K10">
        <v>3002</v>
      </c>
      <c r="O10">
        <v>82</v>
      </c>
      <c r="P10">
        <v>74</v>
      </c>
      <c r="Q10">
        <v>78</v>
      </c>
      <c r="R10">
        <v>1413</v>
      </c>
      <c r="S10">
        <v>1589</v>
      </c>
      <c r="T10">
        <v>3002</v>
      </c>
      <c r="U10">
        <v>36.4</v>
      </c>
      <c r="V10">
        <v>34.799999999999997</v>
      </c>
      <c r="W10">
        <v>35.5</v>
      </c>
      <c r="X10">
        <v>4</v>
      </c>
      <c r="Y10">
        <v>8.6999999999999993</v>
      </c>
      <c r="Z10">
        <v>6.3</v>
      </c>
    </row>
    <row r="11" spans="1:26" x14ac:dyDescent="0.2">
      <c r="B11" t="s">
        <v>32</v>
      </c>
      <c r="F11">
        <v>79</v>
      </c>
      <c r="G11">
        <v>66</v>
      </c>
      <c r="H11">
        <v>72</v>
      </c>
      <c r="I11">
        <v>20335</v>
      </c>
      <c r="J11">
        <v>21350</v>
      </c>
      <c r="K11">
        <v>41685</v>
      </c>
      <c r="O11">
        <v>80</v>
      </c>
      <c r="P11">
        <v>67</v>
      </c>
      <c r="Q11">
        <v>73</v>
      </c>
      <c r="R11">
        <v>20335</v>
      </c>
      <c r="S11">
        <v>21350</v>
      </c>
      <c r="T11">
        <v>41685</v>
      </c>
      <c r="U11">
        <v>36.200000000000003</v>
      </c>
      <c r="V11">
        <v>33.700000000000003</v>
      </c>
      <c r="W11">
        <v>34.9</v>
      </c>
      <c r="X11">
        <v>1.5</v>
      </c>
      <c r="Y11">
        <v>1.5</v>
      </c>
      <c r="Z11">
        <v>1.5</v>
      </c>
    </row>
    <row r="12" spans="1:26" x14ac:dyDescent="0.2">
      <c r="B12" t="s">
        <v>15</v>
      </c>
      <c r="F12">
        <v>66</v>
      </c>
      <c r="G12">
        <v>54</v>
      </c>
      <c r="H12">
        <v>60</v>
      </c>
      <c r="I12">
        <v>16862</v>
      </c>
      <c r="J12">
        <v>17673</v>
      </c>
      <c r="K12">
        <v>34535</v>
      </c>
      <c r="O12">
        <v>67</v>
      </c>
      <c r="P12">
        <v>55</v>
      </c>
      <c r="Q12">
        <v>61</v>
      </c>
      <c r="R12">
        <v>16862</v>
      </c>
      <c r="S12">
        <v>17673</v>
      </c>
      <c r="T12">
        <v>34535</v>
      </c>
      <c r="U12">
        <v>33.9</v>
      </c>
      <c r="V12">
        <v>31.7</v>
      </c>
      <c r="W12">
        <v>32.799999999999997</v>
      </c>
      <c r="X12">
        <v>-11.1</v>
      </c>
      <c r="Y12">
        <v>-10.3</v>
      </c>
      <c r="Z12">
        <v>-10.7</v>
      </c>
    </row>
    <row r="13" spans="1:26" x14ac:dyDescent="0.2">
      <c r="B13" t="s">
        <v>30</v>
      </c>
      <c r="F13">
        <v>79</v>
      </c>
      <c r="G13">
        <v>65</v>
      </c>
      <c r="H13">
        <v>72</v>
      </c>
      <c r="I13">
        <v>224063</v>
      </c>
      <c r="J13">
        <v>235340</v>
      </c>
      <c r="K13">
        <v>459403</v>
      </c>
      <c r="O13">
        <v>79</v>
      </c>
      <c r="P13">
        <v>66</v>
      </c>
      <c r="Q13">
        <v>73</v>
      </c>
      <c r="R13">
        <v>224063</v>
      </c>
      <c r="S13">
        <v>235340</v>
      </c>
      <c r="T13">
        <v>459403</v>
      </c>
      <c r="U13">
        <v>36</v>
      </c>
      <c r="V13">
        <v>33.799999999999997</v>
      </c>
      <c r="W13">
        <v>34.9</v>
      </c>
      <c r="X13">
        <v>0.8</v>
      </c>
      <c r="Y13">
        <v>0.9</v>
      </c>
      <c r="Z13">
        <v>0.9</v>
      </c>
    </row>
    <row r="14" spans="1:26" x14ac:dyDescent="0.2">
      <c r="B14" t="s">
        <v>49</v>
      </c>
      <c r="F14">
        <v>78</v>
      </c>
      <c r="G14">
        <v>64</v>
      </c>
      <c r="H14">
        <v>71</v>
      </c>
      <c r="I14">
        <v>311521</v>
      </c>
      <c r="J14">
        <v>327425</v>
      </c>
      <c r="K14">
        <v>638946</v>
      </c>
      <c r="O14">
        <v>78</v>
      </c>
      <c r="P14">
        <v>66</v>
      </c>
      <c r="Q14">
        <v>72</v>
      </c>
      <c r="R14">
        <v>311521</v>
      </c>
      <c r="S14">
        <v>327425</v>
      </c>
      <c r="T14">
        <v>638946</v>
      </c>
      <c r="U14">
        <v>35.799999999999997</v>
      </c>
      <c r="V14">
        <v>33.4</v>
      </c>
      <c r="W14">
        <v>34.6</v>
      </c>
    </row>
    <row r="15" spans="1:26" x14ac:dyDescent="0.2">
      <c r="A15" t="s">
        <v>93</v>
      </c>
      <c r="B15" t="s">
        <v>94</v>
      </c>
      <c r="F15">
        <v>77</v>
      </c>
      <c r="G15">
        <v>60</v>
      </c>
      <c r="H15">
        <v>68</v>
      </c>
      <c r="I15">
        <v>10474</v>
      </c>
      <c r="J15">
        <v>10958</v>
      </c>
      <c r="K15">
        <v>21432</v>
      </c>
      <c r="O15">
        <v>78</v>
      </c>
      <c r="P15">
        <v>62</v>
      </c>
      <c r="Q15">
        <v>70</v>
      </c>
      <c r="R15">
        <v>10474</v>
      </c>
      <c r="S15">
        <v>10958</v>
      </c>
      <c r="T15">
        <v>21432</v>
      </c>
      <c r="U15">
        <v>35</v>
      </c>
      <c r="V15">
        <v>31.9</v>
      </c>
      <c r="W15">
        <v>33.4</v>
      </c>
      <c r="X15">
        <v>-0.6</v>
      </c>
      <c r="Y15">
        <v>-3.4</v>
      </c>
      <c r="Z15">
        <v>-2</v>
      </c>
    </row>
    <row r="16" spans="1:26" x14ac:dyDescent="0.2">
      <c r="B16" t="s">
        <v>5</v>
      </c>
      <c r="F16">
        <v>77</v>
      </c>
      <c r="G16">
        <v>61</v>
      </c>
      <c r="H16">
        <v>69</v>
      </c>
      <c r="I16">
        <v>5569</v>
      </c>
      <c r="J16">
        <v>5900</v>
      </c>
      <c r="K16">
        <v>11469</v>
      </c>
      <c r="O16">
        <v>78</v>
      </c>
      <c r="P16">
        <v>64</v>
      </c>
      <c r="Q16">
        <v>71</v>
      </c>
      <c r="R16">
        <v>5569</v>
      </c>
      <c r="S16">
        <v>5900</v>
      </c>
      <c r="T16">
        <v>11469</v>
      </c>
      <c r="U16">
        <v>35</v>
      </c>
      <c r="V16">
        <v>32.299999999999997</v>
      </c>
      <c r="W16">
        <v>33.6</v>
      </c>
      <c r="X16">
        <v>-0.4</v>
      </c>
      <c r="Y16">
        <v>-1.9</v>
      </c>
      <c r="Z16">
        <v>-1.2</v>
      </c>
    </row>
    <row r="17" spans="2:26" x14ac:dyDescent="0.2">
      <c r="B17" t="s">
        <v>6</v>
      </c>
      <c r="F17">
        <v>74</v>
      </c>
      <c r="G17">
        <v>58</v>
      </c>
      <c r="H17">
        <v>66</v>
      </c>
      <c r="I17">
        <v>2172</v>
      </c>
      <c r="J17">
        <v>2262</v>
      </c>
      <c r="K17">
        <v>4434</v>
      </c>
      <c r="O17">
        <v>75</v>
      </c>
      <c r="P17">
        <v>60</v>
      </c>
      <c r="Q17">
        <v>67</v>
      </c>
      <c r="R17">
        <v>2172</v>
      </c>
      <c r="S17">
        <v>2262</v>
      </c>
      <c r="T17">
        <v>4434</v>
      </c>
      <c r="U17">
        <v>34.5</v>
      </c>
      <c r="V17">
        <v>31.8</v>
      </c>
      <c r="W17">
        <v>33.1</v>
      </c>
      <c r="X17">
        <v>-3.2</v>
      </c>
      <c r="Y17">
        <v>-5.7</v>
      </c>
      <c r="Z17">
        <v>-4.4000000000000004</v>
      </c>
    </row>
    <row r="18" spans="2:26" x14ac:dyDescent="0.2">
      <c r="B18" t="s">
        <v>39</v>
      </c>
      <c r="F18">
        <v>70</v>
      </c>
      <c r="G18">
        <v>56</v>
      </c>
      <c r="H18">
        <v>63</v>
      </c>
      <c r="I18">
        <v>5889</v>
      </c>
      <c r="J18">
        <v>6159</v>
      </c>
      <c r="K18">
        <v>12048</v>
      </c>
      <c r="O18">
        <v>71</v>
      </c>
      <c r="P18">
        <v>58</v>
      </c>
      <c r="Q18">
        <v>65</v>
      </c>
      <c r="R18">
        <v>5889</v>
      </c>
      <c r="S18">
        <v>6159</v>
      </c>
      <c r="T18">
        <v>12048</v>
      </c>
      <c r="U18">
        <v>33.700000000000003</v>
      </c>
      <c r="V18">
        <v>31.3</v>
      </c>
      <c r="W18">
        <v>32.5</v>
      </c>
      <c r="X18">
        <v>-6.9</v>
      </c>
      <c r="Y18">
        <v>-7.3</v>
      </c>
      <c r="Z18">
        <v>-7.1</v>
      </c>
    </row>
    <row r="19" spans="2:26" x14ac:dyDescent="0.2">
      <c r="B19" t="s">
        <v>4</v>
      </c>
      <c r="F19">
        <v>79</v>
      </c>
      <c r="G19">
        <v>66</v>
      </c>
      <c r="H19">
        <v>73</v>
      </c>
      <c r="I19">
        <v>7603</v>
      </c>
      <c r="J19">
        <v>8186</v>
      </c>
      <c r="K19">
        <v>15789</v>
      </c>
      <c r="O19">
        <v>80</v>
      </c>
      <c r="P19">
        <v>68</v>
      </c>
      <c r="Q19">
        <v>74</v>
      </c>
      <c r="R19">
        <v>7603</v>
      </c>
      <c r="S19">
        <v>8186</v>
      </c>
      <c r="T19">
        <v>15789</v>
      </c>
      <c r="U19">
        <v>36.200000000000003</v>
      </c>
      <c r="V19">
        <v>33.799999999999997</v>
      </c>
      <c r="W19">
        <v>34.9</v>
      </c>
      <c r="X19">
        <v>1.9</v>
      </c>
      <c r="Y19">
        <v>2.5</v>
      </c>
      <c r="Z19">
        <v>2.1</v>
      </c>
    </row>
    <row r="20" spans="2:26" x14ac:dyDescent="0.2">
      <c r="B20" t="s">
        <v>3</v>
      </c>
      <c r="F20">
        <v>73</v>
      </c>
      <c r="G20">
        <v>59</v>
      </c>
      <c r="H20">
        <v>66</v>
      </c>
      <c r="I20">
        <v>22065</v>
      </c>
      <c r="J20">
        <v>23296</v>
      </c>
      <c r="K20">
        <v>45361</v>
      </c>
      <c r="O20">
        <v>74</v>
      </c>
      <c r="P20">
        <v>61</v>
      </c>
      <c r="Q20">
        <v>67</v>
      </c>
      <c r="R20">
        <v>22065</v>
      </c>
      <c r="S20">
        <v>23296</v>
      </c>
      <c r="T20">
        <v>45361</v>
      </c>
      <c r="U20">
        <v>34.4</v>
      </c>
      <c r="V20">
        <v>32</v>
      </c>
      <c r="W20">
        <v>33.200000000000003</v>
      </c>
      <c r="X20">
        <v>-4.5</v>
      </c>
      <c r="Y20">
        <v>-4.7</v>
      </c>
      <c r="Z20">
        <v>-4.5999999999999996</v>
      </c>
    </row>
    <row r="21" spans="2:26" x14ac:dyDescent="0.2">
      <c r="B21" t="s">
        <v>57</v>
      </c>
      <c r="F21">
        <v>75</v>
      </c>
      <c r="G21">
        <v>60</v>
      </c>
      <c r="H21">
        <v>67</v>
      </c>
      <c r="I21">
        <v>4993</v>
      </c>
      <c r="J21">
        <v>5219</v>
      </c>
      <c r="K21">
        <v>10212</v>
      </c>
      <c r="O21">
        <v>77</v>
      </c>
      <c r="P21">
        <v>62</v>
      </c>
      <c r="Q21">
        <v>69</v>
      </c>
      <c r="R21">
        <v>4993</v>
      </c>
      <c r="S21">
        <v>5219</v>
      </c>
      <c r="T21">
        <v>10212</v>
      </c>
      <c r="U21">
        <v>34.6</v>
      </c>
      <c r="V21">
        <v>31.7</v>
      </c>
      <c r="W21">
        <v>33.1</v>
      </c>
      <c r="X21">
        <v>-1.9</v>
      </c>
      <c r="Y21">
        <v>-3.5</v>
      </c>
      <c r="Z21">
        <v>-2.7</v>
      </c>
    </row>
    <row r="22" spans="2:26" x14ac:dyDescent="0.2">
      <c r="B22" t="s">
        <v>95</v>
      </c>
      <c r="F22">
        <v>75</v>
      </c>
      <c r="G22">
        <v>60</v>
      </c>
      <c r="H22">
        <v>68</v>
      </c>
      <c r="I22">
        <v>2554</v>
      </c>
      <c r="J22">
        <v>2716</v>
      </c>
      <c r="K22">
        <v>5270</v>
      </c>
      <c r="O22">
        <v>76</v>
      </c>
      <c r="P22">
        <v>62</v>
      </c>
      <c r="Q22">
        <v>69</v>
      </c>
      <c r="R22">
        <v>2554</v>
      </c>
      <c r="S22">
        <v>2716</v>
      </c>
      <c r="T22">
        <v>5270</v>
      </c>
      <c r="U22">
        <v>34.9</v>
      </c>
      <c r="V22">
        <v>32.4</v>
      </c>
      <c r="W22">
        <v>33.6</v>
      </c>
      <c r="X22">
        <v>-2.1</v>
      </c>
      <c r="Y22">
        <v>-3.7</v>
      </c>
      <c r="Z22">
        <v>-3</v>
      </c>
    </row>
    <row r="23" spans="2:26" x14ac:dyDescent="0.2">
      <c r="B23" t="s">
        <v>38</v>
      </c>
      <c r="F23">
        <v>81</v>
      </c>
      <c r="G23">
        <v>72</v>
      </c>
      <c r="H23">
        <v>76</v>
      </c>
      <c r="I23">
        <v>1413</v>
      </c>
      <c r="J23">
        <v>1589</v>
      </c>
      <c r="K23">
        <v>3002</v>
      </c>
      <c r="O23">
        <v>82</v>
      </c>
      <c r="P23">
        <v>74</v>
      </c>
      <c r="Q23">
        <v>78</v>
      </c>
      <c r="R23">
        <v>1413</v>
      </c>
      <c r="S23">
        <v>1589</v>
      </c>
      <c r="T23">
        <v>3002</v>
      </c>
      <c r="U23">
        <v>36.4</v>
      </c>
      <c r="V23">
        <v>34.799999999999997</v>
      </c>
      <c r="W23">
        <v>35.5</v>
      </c>
      <c r="X23">
        <v>4</v>
      </c>
      <c r="Y23">
        <v>8.6999999999999993</v>
      </c>
      <c r="Z23">
        <v>6.3</v>
      </c>
    </row>
    <row r="24" spans="2:26" x14ac:dyDescent="0.2">
      <c r="B24" t="s">
        <v>1</v>
      </c>
      <c r="F24">
        <v>41</v>
      </c>
      <c r="G24">
        <v>27</v>
      </c>
      <c r="H24">
        <v>34</v>
      </c>
      <c r="I24">
        <v>1081</v>
      </c>
      <c r="J24">
        <v>1070</v>
      </c>
      <c r="K24">
        <v>2151</v>
      </c>
      <c r="O24">
        <v>42</v>
      </c>
      <c r="P24">
        <v>27</v>
      </c>
      <c r="Q24">
        <v>35</v>
      </c>
      <c r="R24">
        <v>1081</v>
      </c>
      <c r="S24">
        <v>1070</v>
      </c>
      <c r="T24">
        <v>2151</v>
      </c>
      <c r="U24">
        <v>29.8</v>
      </c>
      <c r="V24">
        <v>27.1</v>
      </c>
      <c r="W24">
        <v>28.5</v>
      </c>
      <c r="X24">
        <v>-36</v>
      </c>
      <c r="Y24">
        <v>-38</v>
      </c>
      <c r="Z24">
        <v>-36.799999999999997</v>
      </c>
    </row>
    <row r="25" spans="2:26" x14ac:dyDescent="0.2">
      <c r="B25" t="s">
        <v>55</v>
      </c>
      <c r="F25">
        <v>84</v>
      </c>
      <c r="G25">
        <v>72</v>
      </c>
      <c r="H25">
        <v>78</v>
      </c>
      <c r="I25">
        <v>9902</v>
      </c>
      <c r="J25">
        <v>10461</v>
      </c>
      <c r="K25">
        <v>20363</v>
      </c>
      <c r="O25">
        <v>85</v>
      </c>
      <c r="P25">
        <v>74</v>
      </c>
      <c r="Q25">
        <v>79</v>
      </c>
      <c r="R25">
        <v>9902</v>
      </c>
      <c r="S25">
        <v>10461</v>
      </c>
      <c r="T25">
        <v>20363</v>
      </c>
      <c r="U25">
        <v>36.700000000000003</v>
      </c>
      <c r="V25">
        <v>34.4</v>
      </c>
      <c r="W25">
        <v>35.5</v>
      </c>
      <c r="X25">
        <v>6.8</v>
      </c>
      <c r="Y25">
        <v>8.1999999999999993</v>
      </c>
      <c r="Z25">
        <v>7.5</v>
      </c>
    </row>
    <row r="26" spans="2:26" x14ac:dyDescent="0.2">
      <c r="B26" t="s">
        <v>51</v>
      </c>
      <c r="F26">
        <v>81</v>
      </c>
      <c r="G26">
        <v>67</v>
      </c>
      <c r="H26">
        <v>74</v>
      </c>
      <c r="I26">
        <v>777</v>
      </c>
      <c r="J26">
        <v>774</v>
      </c>
      <c r="K26">
        <v>1551</v>
      </c>
      <c r="O26">
        <v>82</v>
      </c>
      <c r="P26">
        <v>68</v>
      </c>
      <c r="Q26">
        <v>75</v>
      </c>
      <c r="R26">
        <v>777</v>
      </c>
      <c r="S26">
        <v>774</v>
      </c>
      <c r="T26">
        <v>1551</v>
      </c>
      <c r="U26">
        <v>37.4</v>
      </c>
      <c r="V26">
        <v>34.9</v>
      </c>
      <c r="W26">
        <v>36.200000000000003</v>
      </c>
      <c r="X26">
        <v>3.7</v>
      </c>
      <c r="Y26">
        <v>2.7</v>
      </c>
      <c r="Z26">
        <v>3.4</v>
      </c>
    </row>
    <row r="27" spans="2:26" x14ac:dyDescent="0.2">
      <c r="B27" t="s">
        <v>56</v>
      </c>
      <c r="F27">
        <v>72</v>
      </c>
      <c r="G27">
        <v>57</v>
      </c>
      <c r="H27">
        <v>64</v>
      </c>
      <c r="I27">
        <v>13184</v>
      </c>
      <c r="J27">
        <v>13957</v>
      </c>
      <c r="K27">
        <v>27141</v>
      </c>
      <c r="O27">
        <v>74</v>
      </c>
      <c r="P27">
        <v>60</v>
      </c>
      <c r="Q27">
        <v>66</v>
      </c>
      <c r="R27">
        <v>13184</v>
      </c>
      <c r="S27">
        <v>13957</v>
      </c>
      <c r="T27">
        <v>27141</v>
      </c>
      <c r="U27">
        <v>34</v>
      </c>
      <c r="V27">
        <v>31.4</v>
      </c>
      <c r="W27">
        <v>32.700000000000003</v>
      </c>
      <c r="X27">
        <v>-4.8</v>
      </c>
      <c r="Y27">
        <v>-5.8</v>
      </c>
      <c r="Z27">
        <v>-5.3</v>
      </c>
    </row>
    <row r="28" spans="2:26" x14ac:dyDescent="0.2">
      <c r="B28" t="s">
        <v>16</v>
      </c>
      <c r="F28">
        <v>47</v>
      </c>
      <c r="G28">
        <v>31</v>
      </c>
      <c r="H28">
        <v>39</v>
      </c>
      <c r="I28">
        <v>335</v>
      </c>
      <c r="J28">
        <v>330</v>
      </c>
      <c r="K28">
        <v>665</v>
      </c>
      <c r="O28">
        <v>48</v>
      </c>
      <c r="P28">
        <v>32</v>
      </c>
      <c r="Q28">
        <v>40</v>
      </c>
      <c r="R28">
        <v>335</v>
      </c>
      <c r="S28">
        <v>330</v>
      </c>
      <c r="T28">
        <v>665</v>
      </c>
      <c r="U28">
        <v>30.9</v>
      </c>
      <c r="V28">
        <v>28.2</v>
      </c>
      <c r="W28">
        <v>29.6</v>
      </c>
      <c r="X28">
        <v>-30.7</v>
      </c>
      <c r="Y28">
        <v>-33.4</v>
      </c>
      <c r="Z28">
        <v>-31.8</v>
      </c>
    </row>
    <row r="29" spans="2:26" x14ac:dyDescent="0.2">
      <c r="B29" t="s">
        <v>54</v>
      </c>
      <c r="F29">
        <v>82</v>
      </c>
      <c r="G29">
        <v>69</v>
      </c>
      <c r="H29">
        <v>75</v>
      </c>
      <c r="I29">
        <v>5024</v>
      </c>
      <c r="J29">
        <v>5281</v>
      </c>
      <c r="K29">
        <v>10305</v>
      </c>
      <c r="O29">
        <v>82</v>
      </c>
      <c r="P29">
        <v>71</v>
      </c>
      <c r="Q29">
        <v>76</v>
      </c>
      <c r="R29">
        <v>5024</v>
      </c>
      <c r="S29">
        <v>5281</v>
      </c>
      <c r="T29">
        <v>10305</v>
      </c>
      <c r="U29">
        <v>37</v>
      </c>
      <c r="V29">
        <v>34.5</v>
      </c>
      <c r="W29">
        <v>35.799999999999997</v>
      </c>
      <c r="X29">
        <v>4</v>
      </c>
      <c r="Y29">
        <v>5.0999999999999996</v>
      </c>
      <c r="Z29">
        <v>4.5999999999999996</v>
      </c>
    </row>
    <row r="30" spans="2:26" x14ac:dyDescent="0.2">
      <c r="B30" t="s">
        <v>53</v>
      </c>
      <c r="F30">
        <v>78</v>
      </c>
      <c r="G30">
        <v>64</v>
      </c>
      <c r="H30">
        <v>71</v>
      </c>
      <c r="I30">
        <v>2807</v>
      </c>
      <c r="J30">
        <v>2970</v>
      </c>
      <c r="K30">
        <v>5777</v>
      </c>
      <c r="O30">
        <v>79</v>
      </c>
      <c r="P30">
        <v>65</v>
      </c>
      <c r="Q30">
        <v>72</v>
      </c>
      <c r="R30">
        <v>2807</v>
      </c>
      <c r="S30">
        <v>2970</v>
      </c>
      <c r="T30">
        <v>5777</v>
      </c>
      <c r="U30">
        <v>36</v>
      </c>
      <c r="V30">
        <v>33.200000000000003</v>
      </c>
      <c r="W30">
        <v>34.6</v>
      </c>
      <c r="X30">
        <v>0.5</v>
      </c>
      <c r="Y30">
        <v>-0.1</v>
      </c>
      <c r="Z30">
        <v>0.1</v>
      </c>
    </row>
    <row r="31" spans="2:26" x14ac:dyDescent="0.2">
      <c r="B31" t="s">
        <v>52</v>
      </c>
      <c r="F31">
        <v>77</v>
      </c>
      <c r="G31">
        <v>61</v>
      </c>
      <c r="H31">
        <v>69</v>
      </c>
      <c r="I31">
        <v>4901</v>
      </c>
      <c r="J31">
        <v>4913</v>
      </c>
      <c r="K31">
        <v>9814</v>
      </c>
      <c r="O31">
        <v>77</v>
      </c>
      <c r="P31">
        <v>63</v>
      </c>
      <c r="Q31">
        <v>70</v>
      </c>
      <c r="R31">
        <v>4901</v>
      </c>
      <c r="S31">
        <v>4913</v>
      </c>
      <c r="T31">
        <v>9814</v>
      </c>
      <c r="U31">
        <v>35.5</v>
      </c>
      <c r="V31">
        <v>33.1</v>
      </c>
      <c r="W31">
        <v>34.299999999999997</v>
      </c>
      <c r="X31">
        <v>-1.1000000000000001</v>
      </c>
      <c r="Y31">
        <v>-2.9</v>
      </c>
      <c r="Z31">
        <v>-1.9</v>
      </c>
    </row>
    <row r="32" spans="2:26" x14ac:dyDescent="0.2">
      <c r="B32" t="s">
        <v>50</v>
      </c>
      <c r="F32">
        <v>79</v>
      </c>
      <c r="G32">
        <v>66</v>
      </c>
      <c r="H32">
        <v>73</v>
      </c>
      <c r="I32">
        <v>199805</v>
      </c>
      <c r="J32">
        <v>209870</v>
      </c>
      <c r="K32">
        <v>409675</v>
      </c>
      <c r="O32">
        <v>80</v>
      </c>
      <c r="P32">
        <v>67</v>
      </c>
      <c r="Q32">
        <v>74</v>
      </c>
      <c r="R32">
        <v>199805</v>
      </c>
      <c r="S32">
        <v>209870</v>
      </c>
      <c r="T32">
        <v>409675</v>
      </c>
      <c r="U32">
        <v>36.200000000000003</v>
      </c>
      <c r="V32">
        <v>34</v>
      </c>
      <c r="W32">
        <v>35.1</v>
      </c>
      <c r="X32">
        <v>1.6</v>
      </c>
      <c r="Y32">
        <v>1.8</v>
      </c>
      <c r="Z32">
        <v>1.7</v>
      </c>
    </row>
    <row r="33" spans="1:26" x14ac:dyDescent="0.2">
      <c r="B33" t="s">
        <v>40</v>
      </c>
      <c r="F33">
        <v>78</v>
      </c>
      <c r="G33">
        <v>64</v>
      </c>
      <c r="H33">
        <v>71</v>
      </c>
      <c r="I33">
        <v>311521</v>
      </c>
      <c r="J33">
        <v>327425</v>
      </c>
      <c r="K33">
        <v>638946</v>
      </c>
      <c r="O33">
        <v>78</v>
      </c>
      <c r="P33">
        <v>66</v>
      </c>
      <c r="Q33">
        <v>72</v>
      </c>
      <c r="R33">
        <v>311521</v>
      </c>
      <c r="S33">
        <v>327425</v>
      </c>
      <c r="T33">
        <v>638946</v>
      </c>
      <c r="U33">
        <v>35.799999999999997</v>
      </c>
      <c r="V33">
        <v>33.4</v>
      </c>
      <c r="W33">
        <v>34.6</v>
      </c>
    </row>
    <row r="34" spans="1:26" x14ac:dyDescent="0.2">
      <c r="B34" t="s">
        <v>60</v>
      </c>
      <c r="F34">
        <v>64</v>
      </c>
      <c r="G34">
        <v>52</v>
      </c>
      <c r="H34">
        <v>58</v>
      </c>
      <c r="I34">
        <v>10973</v>
      </c>
      <c r="J34">
        <v>11514</v>
      </c>
      <c r="K34">
        <v>22487</v>
      </c>
      <c r="O34">
        <v>65</v>
      </c>
      <c r="P34">
        <v>54</v>
      </c>
      <c r="Q34">
        <v>59</v>
      </c>
      <c r="R34">
        <v>10973</v>
      </c>
      <c r="S34">
        <v>11514</v>
      </c>
      <c r="T34">
        <v>22487</v>
      </c>
      <c r="U34">
        <v>34.1</v>
      </c>
      <c r="V34">
        <v>32</v>
      </c>
      <c r="W34">
        <v>33</v>
      </c>
      <c r="X34">
        <v>-13.3</v>
      </c>
      <c r="Y34">
        <v>-11.9</v>
      </c>
      <c r="Z34">
        <v>-12.6</v>
      </c>
    </row>
    <row r="35" spans="1:26" x14ac:dyDescent="0.2">
      <c r="A35" t="s">
        <v>17</v>
      </c>
      <c r="B35" t="s">
        <v>96</v>
      </c>
      <c r="F35">
        <v>79</v>
      </c>
      <c r="G35">
        <v>66</v>
      </c>
      <c r="H35">
        <v>73</v>
      </c>
      <c r="I35">
        <v>244135</v>
      </c>
      <c r="J35">
        <v>255931</v>
      </c>
      <c r="K35">
        <v>500066</v>
      </c>
      <c r="O35">
        <v>80</v>
      </c>
      <c r="P35">
        <v>67</v>
      </c>
      <c r="Q35">
        <v>74</v>
      </c>
      <c r="R35">
        <v>244135</v>
      </c>
      <c r="S35">
        <v>255931</v>
      </c>
      <c r="T35">
        <v>500066</v>
      </c>
      <c r="U35">
        <v>36.200000000000003</v>
      </c>
      <c r="V35">
        <v>34</v>
      </c>
      <c r="W35">
        <v>35.1</v>
      </c>
      <c r="X35">
        <v>6.2</v>
      </c>
      <c r="Y35">
        <v>7</v>
      </c>
      <c r="Z35">
        <v>6.6</v>
      </c>
    </row>
    <row r="36" spans="1:26" x14ac:dyDescent="0.2">
      <c r="B36" t="s">
        <v>97</v>
      </c>
      <c r="F36">
        <v>73</v>
      </c>
      <c r="G36">
        <v>58</v>
      </c>
      <c r="H36">
        <v>65</v>
      </c>
      <c r="I36">
        <v>60043</v>
      </c>
      <c r="J36">
        <v>63762</v>
      </c>
      <c r="K36">
        <v>123805</v>
      </c>
      <c r="O36">
        <v>74</v>
      </c>
      <c r="P36">
        <v>60</v>
      </c>
      <c r="Q36">
        <v>67</v>
      </c>
      <c r="R36">
        <v>60043</v>
      </c>
      <c r="S36">
        <v>63762</v>
      </c>
      <c r="T36">
        <v>123805</v>
      </c>
      <c r="U36">
        <v>34.200000000000003</v>
      </c>
      <c r="V36">
        <v>31.6</v>
      </c>
      <c r="W36">
        <v>32.9</v>
      </c>
    </row>
    <row r="37" spans="1:26" x14ac:dyDescent="0.2">
      <c r="B37" t="s">
        <v>60</v>
      </c>
      <c r="F37">
        <v>58</v>
      </c>
      <c r="G37">
        <v>47</v>
      </c>
      <c r="H37">
        <v>53</v>
      </c>
      <c r="I37">
        <v>7343</v>
      </c>
      <c r="J37">
        <v>7732</v>
      </c>
      <c r="K37">
        <v>15075</v>
      </c>
      <c r="O37">
        <v>59</v>
      </c>
      <c r="P37">
        <v>48</v>
      </c>
      <c r="Q37">
        <v>54</v>
      </c>
      <c r="R37">
        <v>7343</v>
      </c>
      <c r="S37">
        <v>7732</v>
      </c>
      <c r="T37">
        <v>15075</v>
      </c>
      <c r="U37">
        <v>33.4</v>
      </c>
      <c r="V37">
        <v>31.5</v>
      </c>
      <c r="W37">
        <v>32.4</v>
      </c>
    </row>
    <row r="38" spans="1:26" x14ac:dyDescent="0.2">
      <c r="B38" t="s">
        <v>40</v>
      </c>
      <c r="F38">
        <v>78</v>
      </c>
      <c r="G38">
        <v>64</v>
      </c>
      <c r="H38">
        <v>71</v>
      </c>
      <c r="I38">
        <v>311521</v>
      </c>
      <c r="J38">
        <v>327425</v>
      </c>
      <c r="K38">
        <v>638946</v>
      </c>
      <c r="O38">
        <v>78</v>
      </c>
      <c r="P38">
        <v>66</v>
      </c>
      <c r="Q38">
        <v>72</v>
      </c>
      <c r="R38">
        <v>311521</v>
      </c>
      <c r="S38">
        <v>327425</v>
      </c>
      <c r="T38">
        <v>638946</v>
      </c>
      <c r="U38">
        <v>35.799999999999997</v>
      </c>
      <c r="V38">
        <v>33.4</v>
      </c>
      <c r="W38">
        <v>34.6</v>
      </c>
    </row>
    <row r="39" spans="1:26" x14ac:dyDescent="0.2">
      <c r="A39" t="s">
        <v>98</v>
      </c>
      <c r="B39" t="s">
        <v>43</v>
      </c>
      <c r="F39">
        <v>63</v>
      </c>
      <c r="G39">
        <v>47</v>
      </c>
      <c r="H39">
        <v>55</v>
      </c>
      <c r="I39">
        <v>43796</v>
      </c>
      <c r="J39">
        <v>45946</v>
      </c>
      <c r="K39">
        <v>89742</v>
      </c>
      <c r="O39">
        <v>65</v>
      </c>
      <c r="P39">
        <v>49</v>
      </c>
      <c r="Q39">
        <v>57</v>
      </c>
      <c r="R39">
        <v>43796</v>
      </c>
      <c r="S39">
        <v>45946</v>
      </c>
      <c r="T39">
        <v>89742</v>
      </c>
      <c r="U39">
        <v>32.799999999999997</v>
      </c>
      <c r="V39">
        <v>30.2</v>
      </c>
      <c r="W39">
        <v>31.5</v>
      </c>
      <c r="X39">
        <v>16.2</v>
      </c>
      <c r="Y39">
        <v>19.3</v>
      </c>
      <c r="Z39">
        <v>17.8</v>
      </c>
    </row>
    <row r="40" spans="1:26" x14ac:dyDescent="0.2">
      <c r="B40" t="s">
        <v>99</v>
      </c>
      <c r="F40">
        <v>80</v>
      </c>
      <c r="G40">
        <v>67</v>
      </c>
      <c r="H40">
        <v>73</v>
      </c>
      <c r="I40">
        <v>267725</v>
      </c>
      <c r="J40">
        <v>281479</v>
      </c>
      <c r="K40">
        <v>549204</v>
      </c>
      <c r="O40">
        <v>81</v>
      </c>
      <c r="P40">
        <v>68</v>
      </c>
      <c r="Q40">
        <v>74</v>
      </c>
      <c r="R40">
        <v>267725</v>
      </c>
      <c r="S40">
        <v>281479</v>
      </c>
      <c r="T40">
        <v>549204</v>
      </c>
      <c r="U40">
        <v>36.200000000000003</v>
      </c>
      <c r="V40">
        <v>34</v>
      </c>
      <c r="W40">
        <v>35.1</v>
      </c>
    </row>
    <row r="41" spans="1:26" x14ac:dyDescent="0.2">
      <c r="B41" t="s">
        <v>40</v>
      </c>
      <c r="F41">
        <v>78</v>
      </c>
      <c r="G41">
        <v>64</v>
      </c>
      <c r="H41">
        <v>71</v>
      </c>
      <c r="I41">
        <v>311521</v>
      </c>
      <c r="J41">
        <v>327425</v>
      </c>
      <c r="K41">
        <v>638946</v>
      </c>
      <c r="O41">
        <v>78</v>
      </c>
      <c r="P41">
        <v>66</v>
      </c>
      <c r="Q41">
        <v>72</v>
      </c>
      <c r="R41">
        <v>311521</v>
      </c>
      <c r="S41">
        <v>327425</v>
      </c>
      <c r="T41">
        <v>638946</v>
      </c>
      <c r="U41">
        <v>35.799999999999997</v>
      </c>
      <c r="V41">
        <v>33.4</v>
      </c>
      <c r="W41">
        <v>34.6</v>
      </c>
    </row>
    <row r="42" spans="1:26" x14ac:dyDescent="0.2">
      <c r="A42" t="s">
        <v>100</v>
      </c>
      <c r="B42" t="s">
        <v>83</v>
      </c>
      <c r="F42">
        <v>86</v>
      </c>
      <c r="G42">
        <v>74</v>
      </c>
      <c r="H42">
        <v>79</v>
      </c>
      <c r="I42">
        <v>105754</v>
      </c>
      <c r="J42">
        <v>111996</v>
      </c>
      <c r="K42">
        <v>217750</v>
      </c>
      <c r="O42">
        <v>86</v>
      </c>
      <c r="P42">
        <v>75</v>
      </c>
      <c r="Q42">
        <v>81</v>
      </c>
      <c r="R42">
        <v>105754</v>
      </c>
      <c r="S42">
        <v>111996</v>
      </c>
      <c r="T42">
        <v>217750</v>
      </c>
      <c r="U42">
        <v>37.9</v>
      </c>
      <c r="V42">
        <v>35.6</v>
      </c>
      <c r="W42">
        <v>36.700000000000003</v>
      </c>
      <c r="X42">
        <v>16.8</v>
      </c>
      <c r="Y42">
        <v>20.2</v>
      </c>
      <c r="Z42">
        <v>18.5</v>
      </c>
    </row>
    <row r="43" spans="1:26" x14ac:dyDescent="0.2">
      <c r="B43" t="s">
        <v>82</v>
      </c>
      <c r="F43">
        <v>79</v>
      </c>
      <c r="G43">
        <v>65</v>
      </c>
      <c r="H43">
        <v>72</v>
      </c>
      <c r="I43">
        <v>100062</v>
      </c>
      <c r="J43">
        <v>104878</v>
      </c>
      <c r="K43">
        <v>204940</v>
      </c>
      <c r="O43">
        <v>79</v>
      </c>
      <c r="P43">
        <v>67</v>
      </c>
      <c r="Q43">
        <v>73</v>
      </c>
      <c r="R43">
        <v>100062</v>
      </c>
      <c r="S43">
        <v>104878</v>
      </c>
      <c r="T43">
        <v>204940</v>
      </c>
      <c r="U43">
        <v>35.700000000000003</v>
      </c>
      <c r="V43">
        <v>33.5</v>
      </c>
      <c r="W43">
        <v>34.6</v>
      </c>
    </row>
    <row r="44" spans="1:26" x14ac:dyDescent="0.2">
      <c r="B44" t="s">
        <v>81</v>
      </c>
      <c r="F44">
        <v>69</v>
      </c>
      <c r="G44">
        <v>53</v>
      </c>
      <c r="H44">
        <v>61</v>
      </c>
      <c r="I44">
        <v>105705</v>
      </c>
      <c r="J44">
        <v>110551</v>
      </c>
      <c r="K44">
        <v>216256</v>
      </c>
      <c r="O44">
        <v>70</v>
      </c>
      <c r="P44">
        <v>55</v>
      </c>
      <c r="Q44">
        <v>62</v>
      </c>
      <c r="R44">
        <v>105705</v>
      </c>
      <c r="S44">
        <v>110551</v>
      </c>
      <c r="T44">
        <v>216256</v>
      </c>
      <c r="U44">
        <v>33.6</v>
      </c>
      <c r="V44">
        <v>31.3</v>
      </c>
      <c r="W44">
        <v>32.4</v>
      </c>
    </row>
    <row r="45" spans="1:26" x14ac:dyDescent="0.2">
      <c r="B45" t="s">
        <v>40</v>
      </c>
      <c r="F45">
        <v>78</v>
      </c>
      <c r="G45">
        <v>64</v>
      </c>
      <c r="H45">
        <v>71</v>
      </c>
      <c r="I45">
        <v>311521</v>
      </c>
      <c r="J45">
        <v>327425</v>
      </c>
      <c r="K45">
        <v>638946</v>
      </c>
      <c r="O45">
        <v>78</v>
      </c>
      <c r="P45">
        <v>66</v>
      </c>
      <c r="Q45">
        <v>72</v>
      </c>
      <c r="R45">
        <v>311521</v>
      </c>
      <c r="S45">
        <v>327425</v>
      </c>
      <c r="T45">
        <v>638946</v>
      </c>
      <c r="U45">
        <v>35.799999999999997</v>
      </c>
      <c r="V45">
        <v>33.4</v>
      </c>
      <c r="W45">
        <v>34.6</v>
      </c>
    </row>
    <row r="46" spans="1:26" x14ac:dyDescent="0.2">
      <c r="A46" t="s">
        <v>18</v>
      </c>
      <c r="B46" t="s">
        <v>44</v>
      </c>
      <c r="F46">
        <v>81</v>
      </c>
      <c r="G46">
        <v>71</v>
      </c>
      <c r="H46">
        <v>76</v>
      </c>
      <c r="I46">
        <v>287233</v>
      </c>
      <c r="J46">
        <v>277680</v>
      </c>
      <c r="K46">
        <v>564913</v>
      </c>
      <c r="O46">
        <v>82</v>
      </c>
      <c r="P46">
        <v>73</v>
      </c>
      <c r="Q46">
        <v>77</v>
      </c>
      <c r="R46">
        <v>287233</v>
      </c>
      <c r="S46">
        <v>277680</v>
      </c>
      <c r="T46">
        <v>564913</v>
      </c>
      <c r="U46">
        <v>36.4</v>
      </c>
      <c r="V46">
        <v>34.799999999999997</v>
      </c>
      <c r="W46">
        <v>35.6</v>
      </c>
      <c r="X46">
        <v>52.1</v>
      </c>
      <c r="Y46">
        <v>50.3</v>
      </c>
      <c r="Z46">
        <v>52.8</v>
      </c>
    </row>
    <row r="47" spans="1:26" x14ac:dyDescent="0.2">
      <c r="B47" t="s">
        <v>161</v>
      </c>
      <c r="F47">
        <v>34</v>
      </c>
      <c r="G47">
        <v>25</v>
      </c>
      <c r="H47">
        <v>28</v>
      </c>
      <c r="I47">
        <v>15075</v>
      </c>
      <c r="J47">
        <v>35415</v>
      </c>
      <c r="K47">
        <v>50490</v>
      </c>
      <c r="O47">
        <v>35</v>
      </c>
      <c r="P47">
        <v>26</v>
      </c>
      <c r="Q47">
        <v>29</v>
      </c>
      <c r="R47">
        <v>15075</v>
      </c>
      <c r="S47">
        <v>35415</v>
      </c>
      <c r="T47">
        <v>50490</v>
      </c>
      <c r="U47">
        <v>27.7</v>
      </c>
      <c r="V47">
        <v>26.2</v>
      </c>
      <c r="W47">
        <v>26.6</v>
      </c>
    </row>
    <row r="48" spans="1:26" x14ac:dyDescent="0.2">
      <c r="B48" s="79" t="s">
        <v>8</v>
      </c>
      <c r="F48" s="121" t="s">
        <v>19</v>
      </c>
      <c r="G48" s="121" t="s">
        <v>19</v>
      </c>
      <c r="H48" s="121" t="s">
        <v>19</v>
      </c>
      <c r="I48" s="121" t="s">
        <v>19</v>
      </c>
      <c r="J48" s="121" t="s">
        <v>19</v>
      </c>
      <c r="K48" s="121" t="s">
        <v>19</v>
      </c>
      <c r="L48" s="121" t="s">
        <v>19</v>
      </c>
      <c r="M48" s="121" t="s">
        <v>19</v>
      </c>
      <c r="N48" s="121" t="s">
        <v>19</v>
      </c>
      <c r="O48" s="121" t="s">
        <v>19</v>
      </c>
      <c r="P48" s="121" t="s">
        <v>19</v>
      </c>
      <c r="Q48" s="121" t="s">
        <v>19</v>
      </c>
      <c r="R48" s="121" t="s">
        <v>19</v>
      </c>
      <c r="S48" s="121" t="s">
        <v>19</v>
      </c>
      <c r="T48" s="121" t="s">
        <v>19</v>
      </c>
      <c r="U48" s="121" t="s">
        <v>19</v>
      </c>
      <c r="V48" s="121" t="s">
        <v>19</v>
      </c>
      <c r="W48" s="121" t="s">
        <v>19</v>
      </c>
      <c r="X48" s="121" t="s">
        <v>19</v>
      </c>
      <c r="Y48" s="121" t="s">
        <v>19</v>
      </c>
      <c r="Z48" s="121" t="s">
        <v>19</v>
      </c>
    </row>
    <row r="49" spans="1:26" x14ac:dyDescent="0.2">
      <c r="B49" s="79" t="s">
        <v>9</v>
      </c>
      <c r="F49" s="121" t="s">
        <v>19</v>
      </c>
      <c r="G49" s="121" t="s">
        <v>19</v>
      </c>
      <c r="H49" s="121" t="s">
        <v>19</v>
      </c>
      <c r="I49" s="121" t="s">
        <v>19</v>
      </c>
      <c r="J49" s="121" t="s">
        <v>19</v>
      </c>
      <c r="K49" s="121" t="s">
        <v>19</v>
      </c>
      <c r="L49" s="121" t="s">
        <v>19</v>
      </c>
      <c r="M49" s="121" t="s">
        <v>19</v>
      </c>
      <c r="N49" s="121" t="s">
        <v>19</v>
      </c>
      <c r="O49" s="121" t="s">
        <v>19</v>
      </c>
      <c r="P49" s="121" t="s">
        <v>19</v>
      </c>
      <c r="Q49" s="121" t="s">
        <v>19</v>
      </c>
      <c r="R49" s="121" t="s">
        <v>19</v>
      </c>
      <c r="S49" s="121" t="s">
        <v>19</v>
      </c>
      <c r="T49" s="121" t="s">
        <v>19</v>
      </c>
      <c r="U49" s="121" t="s">
        <v>19</v>
      </c>
      <c r="V49" s="121" t="s">
        <v>19</v>
      </c>
      <c r="W49" s="121" t="s">
        <v>19</v>
      </c>
      <c r="X49" s="121" t="s">
        <v>19</v>
      </c>
      <c r="Y49" s="121" t="s">
        <v>19</v>
      </c>
      <c r="Z49" s="121" t="s">
        <v>19</v>
      </c>
    </row>
    <row r="50" spans="1:26" x14ac:dyDescent="0.2">
      <c r="B50" s="79" t="s">
        <v>47</v>
      </c>
      <c r="F50" s="121" t="s">
        <v>19</v>
      </c>
      <c r="G50" s="121" t="s">
        <v>19</v>
      </c>
      <c r="H50" s="121" t="s">
        <v>19</v>
      </c>
      <c r="I50" s="121" t="s">
        <v>19</v>
      </c>
      <c r="J50" s="121" t="s">
        <v>19</v>
      </c>
      <c r="K50" s="121" t="s">
        <v>19</v>
      </c>
      <c r="L50" s="121" t="s">
        <v>19</v>
      </c>
      <c r="M50" s="121" t="s">
        <v>19</v>
      </c>
      <c r="N50" s="121" t="s">
        <v>19</v>
      </c>
      <c r="O50" s="121" t="s">
        <v>19</v>
      </c>
      <c r="P50" s="121" t="s">
        <v>19</v>
      </c>
      <c r="Q50" s="121" t="s">
        <v>19</v>
      </c>
      <c r="R50" s="121" t="s">
        <v>19</v>
      </c>
      <c r="S50" s="121" t="s">
        <v>19</v>
      </c>
      <c r="T50" s="121" t="s">
        <v>19</v>
      </c>
      <c r="U50" s="121" t="s">
        <v>19</v>
      </c>
      <c r="V50" s="121" t="s">
        <v>19</v>
      </c>
      <c r="W50" s="121" t="s">
        <v>19</v>
      </c>
      <c r="X50" s="121" t="s">
        <v>19</v>
      </c>
      <c r="Y50" s="121" t="s">
        <v>19</v>
      </c>
      <c r="Z50" s="121" t="s">
        <v>19</v>
      </c>
    </row>
    <row r="52" spans="1:26" x14ac:dyDescent="0.2">
      <c r="B52" t="s">
        <v>168</v>
      </c>
      <c r="F52">
        <v>5</v>
      </c>
      <c r="G52">
        <v>4</v>
      </c>
      <c r="H52">
        <v>4</v>
      </c>
      <c r="I52">
        <v>3005</v>
      </c>
      <c r="J52">
        <v>7742</v>
      </c>
      <c r="K52">
        <v>10747</v>
      </c>
      <c r="O52">
        <v>6</v>
      </c>
      <c r="P52">
        <v>4</v>
      </c>
      <c r="Q52">
        <v>5</v>
      </c>
      <c r="R52">
        <v>3005</v>
      </c>
      <c r="S52">
        <v>7742</v>
      </c>
      <c r="T52">
        <v>10747</v>
      </c>
      <c r="U52">
        <v>19.7</v>
      </c>
      <c r="V52">
        <v>19.399999999999999</v>
      </c>
      <c r="W52">
        <v>19.5</v>
      </c>
    </row>
    <row r="53" spans="1:26" x14ac:dyDescent="0.2">
      <c r="B53" t="s">
        <v>101</v>
      </c>
      <c r="F53">
        <v>54</v>
      </c>
      <c r="G53">
        <v>44</v>
      </c>
      <c r="H53">
        <v>49</v>
      </c>
      <c r="I53">
        <v>6208</v>
      </c>
      <c r="J53">
        <v>6588</v>
      </c>
      <c r="K53">
        <v>12796</v>
      </c>
      <c r="O53">
        <v>55</v>
      </c>
      <c r="P53">
        <v>45</v>
      </c>
      <c r="Q53">
        <v>50</v>
      </c>
      <c r="R53">
        <v>6208</v>
      </c>
      <c r="S53">
        <v>6588</v>
      </c>
      <c r="T53">
        <v>12796</v>
      </c>
      <c r="U53">
        <v>32.9</v>
      </c>
      <c r="V53">
        <v>31</v>
      </c>
      <c r="W53">
        <v>31.9</v>
      </c>
    </row>
    <row r="54" spans="1:26" x14ac:dyDescent="0.2">
      <c r="B54" t="s">
        <v>40</v>
      </c>
      <c r="F54">
        <v>78</v>
      </c>
      <c r="G54">
        <v>64</v>
      </c>
      <c r="H54">
        <v>71</v>
      </c>
      <c r="I54">
        <v>311521</v>
      </c>
      <c r="J54">
        <v>327425</v>
      </c>
      <c r="K54">
        <v>638946</v>
      </c>
      <c r="O54">
        <v>78</v>
      </c>
      <c r="P54">
        <v>66</v>
      </c>
      <c r="Q54">
        <v>72</v>
      </c>
      <c r="R54">
        <v>311521</v>
      </c>
      <c r="S54">
        <v>327425</v>
      </c>
      <c r="T54">
        <v>638946</v>
      </c>
      <c r="U54">
        <v>35.799999999999997</v>
      </c>
      <c r="V54">
        <v>33.4</v>
      </c>
      <c r="W54">
        <v>34.6</v>
      </c>
    </row>
    <row r="55" spans="1:26" x14ac:dyDescent="0.2">
      <c r="B55" t="s">
        <v>46</v>
      </c>
      <c r="F55" s="121" t="s">
        <v>19</v>
      </c>
      <c r="G55" s="121" t="s">
        <v>19</v>
      </c>
      <c r="H55" s="121" t="s">
        <v>19</v>
      </c>
      <c r="I55" s="121" t="s">
        <v>19</v>
      </c>
      <c r="J55" s="121" t="s">
        <v>19</v>
      </c>
      <c r="K55" s="121" t="s">
        <v>19</v>
      </c>
      <c r="L55" s="121" t="s">
        <v>19</v>
      </c>
      <c r="M55" s="121" t="s">
        <v>19</v>
      </c>
      <c r="N55" s="121" t="s">
        <v>19</v>
      </c>
      <c r="O55" s="121" t="s">
        <v>19</v>
      </c>
      <c r="P55" s="121" t="s">
        <v>19</v>
      </c>
      <c r="Q55" s="121" t="s">
        <v>19</v>
      </c>
      <c r="R55" s="121" t="s">
        <v>19</v>
      </c>
      <c r="S55" s="121" t="s">
        <v>19</v>
      </c>
      <c r="T55" s="121" t="s">
        <v>19</v>
      </c>
      <c r="U55" s="121" t="s">
        <v>19</v>
      </c>
      <c r="V55" s="121" t="s">
        <v>19</v>
      </c>
      <c r="W55" s="121" t="s">
        <v>19</v>
      </c>
      <c r="X55" s="121" t="s">
        <v>19</v>
      </c>
      <c r="Y55" s="121" t="s">
        <v>19</v>
      </c>
      <c r="Z55" s="121" t="s">
        <v>19</v>
      </c>
    </row>
    <row r="56" spans="1:26" x14ac:dyDescent="0.2">
      <c r="B56" t="s">
        <v>45</v>
      </c>
      <c r="F56">
        <v>29</v>
      </c>
      <c r="G56">
        <v>21</v>
      </c>
      <c r="H56">
        <v>24</v>
      </c>
      <c r="I56">
        <v>18080</v>
      </c>
      <c r="J56">
        <v>43157</v>
      </c>
      <c r="K56">
        <v>61237</v>
      </c>
      <c r="O56">
        <v>30</v>
      </c>
      <c r="P56">
        <v>22</v>
      </c>
      <c r="Q56">
        <v>25</v>
      </c>
      <c r="R56">
        <v>18080</v>
      </c>
      <c r="S56">
        <v>43157</v>
      </c>
      <c r="T56">
        <v>61237</v>
      </c>
      <c r="U56">
        <v>26.3</v>
      </c>
      <c r="V56">
        <v>25</v>
      </c>
      <c r="W56">
        <v>25.4</v>
      </c>
    </row>
    <row r="57" spans="1:26" x14ac:dyDescent="0.2">
      <c r="A57" t="s">
        <v>162</v>
      </c>
      <c r="B57" t="s">
        <v>104</v>
      </c>
      <c r="F57">
        <v>18</v>
      </c>
      <c r="G57">
        <v>15</v>
      </c>
      <c r="H57">
        <v>16</v>
      </c>
      <c r="I57">
        <v>402</v>
      </c>
      <c r="J57">
        <v>1021</v>
      </c>
      <c r="K57">
        <v>1423</v>
      </c>
      <c r="O57">
        <v>18</v>
      </c>
      <c r="P57">
        <v>15</v>
      </c>
      <c r="Q57">
        <v>16</v>
      </c>
      <c r="R57">
        <v>402</v>
      </c>
      <c r="S57">
        <v>1021</v>
      </c>
      <c r="T57">
        <v>1423</v>
      </c>
      <c r="U57">
        <v>24.1</v>
      </c>
      <c r="V57">
        <v>23.7</v>
      </c>
      <c r="W57">
        <v>23.8</v>
      </c>
      <c r="X57">
        <v>63.8</v>
      </c>
      <c r="Y57">
        <v>57.3</v>
      </c>
      <c r="Z57">
        <v>61.3</v>
      </c>
    </row>
    <row r="58" spans="1:26" x14ac:dyDescent="0.2">
      <c r="B58" t="s">
        <v>105</v>
      </c>
      <c r="F58">
        <v>15</v>
      </c>
      <c r="G58">
        <v>12</v>
      </c>
      <c r="H58">
        <v>13</v>
      </c>
      <c r="I58">
        <v>1447</v>
      </c>
      <c r="J58">
        <v>2881</v>
      </c>
      <c r="K58">
        <v>4328</v>
      </c>
      <c r="O58">
        <v>16</v>
      </c>
      <c r="P58">
        <v>13</v>
      </c>
      <c r="Q58">
        <v>14</v>
      </c>
      <c r="R58">
        <v>1447</v>
      </c>
      <c r="S58">
        <v>2881</v>
      </c>
      <c r="T58">
        <v>4328</v>
      </c>
      <c r="U58">
        <v>24</v>
      </c>
      <c r="V58">
        <v>23.1</v>
      </c>
      <c r="W58">
        <v>23.4</v>
      </c>
      <c r="X58">
        <v>66.3</v>
      </c>
      <c r="Y58">
        <v>59.8</v>
      </c>
      <c r="Z58">
        <v>63.6</v>
      </c>
    </row>
    <row r="59" spans="1:26" x14ac:dyDescent="0.2">
      <c r="B59" t="s">
        <v>106</v>
      </c>
      <c r="F59">
        <v>1</v>
      </c>
      <c r="G59">
        <v>1</v>
      </c>
      <c r="H59">
        <v>1</v>
      </c>
      <c r="I59">
        <v>485</v>
      </c>
      <c r="J59">
        <v>1104</v>
      </c>
      <c r="K59">
        <v>1589</v>
      </c>
      <c r="O59">
        <v>1</v>
      </c>
      <c r="P59">
        <v>1</v>
      </c>
      <c r="Q59">
        <v>1</v>
      </c>
      <c r="R59">
        <v>485</v>
      </c>
      <c r="S59">
        <v>1104</v>
      </c>
      <c r="T59">
        <v>1589</v>
      </c>
      <c r="U59">
        <v>17.5</v>
      </c>
      <c r="V59">
        <v>17.5</v>
      </c>
      <c r="W59">
        <v>17.5</v>
      </c>
      <c r="X59">
        <v>81.400000000000006</v>
      </c>
      <c r="Y59">
        <v>72.099999999999994</v>
      </c>
      <c r="Z59">
        <v>76.8</v>
      </c>
    </row>
    <row r="60" spans="1:26" x14ac:dyDescent="0.2">
      <c r="B60" t="s">
        <v>107</v>
      </c>
      <c r="F60">
        <v>0</v>
      </c>
      <c r="G60">
        <v>2</v>
      </c>
      <c r="H60">
        <v>1</v>
      </c>
      <c r="I60">
        <v>269</v>
      </c>
      <c r="J60">
        <v>465</v>
      </c>
      <c r="K60">
        <v>734</v>
      </c>
      <c r="O60">
        <v>0</v>
      </c>
      <c r="P60">
        <v>2</v>
      </c>
      <c r="Q60">
        <v>1</v>
      </c>
      <c r="R60">
        <v>269</v>
      </c>
      <c r="S60">
        <v>465</v>
      </c>
      <c r="T60">
        <v>734</v>
      </c>
      <c r="U60">
        <v>17.399999999999999</v>
      </c>
      <c r="V60">
        <v>17.8</v>
      </c>
      <c r="W60">
        <v>17.7</v>
      </c>
      <c r="X60">
        <v>82</v>
      </c>
      <c r="Y60">
        <v>70.8</v>
      </c>
      <c r="Z60">
        <v>76.2</v>
      </c>
    </row>
    <row r="61" spans="1:26" x14ac:dyDescent="0.2">
      <c r="B61" t="s">
        <v>134</v>
      </c>
      <c r="F61" s="121" t="s">
        <v>19</v>
      </c>
      <c r="G61" s="121" t="s">
        <v>19</v>
      </c>
      <c r="H61" s="121" t="s">
        <v>19</v>
      </c>
      <c r="I61" s="121" t="s">
        <v>19</v>
      </c>
      <c r="J61" s="121" t="s">
        <v>19</v>
      </c>
      <c r="K61" s="121" t="s">
        <v>19</v>
      </c>
      <c r="L61" s="121" t="s">
        <v>19</v>
      </c>
      <c r="M61" s="121" t="s">
        <v>19</v>
      </c>
      <c r="N61" s="121" t="s">
        <v>19</v>
      </c>
      <c r="O61" s="121" t="s">
        <v>19</v>
      </c>
      <c r="P61" s="121" t="s">
        <v>19</v>
      </c>
      <c r="Q61" s="121" t="s">
        <v>19</v>
      </c>
      <c r="R61" s="121" t="s">
        <v>19</v>
      </c>
      <c r="S61" s="121" t="s">
        <v>19</v>
      </c>
      <c r="T61" s="121" t="s">
        <v>19</v>
      </c>
      <c r="U61" s="121" t="s">
        <v>19</v>
      </c>
      <c r="V61" s="121" t="s">
        <v>19</v>
      </c>
      <c r="W61" s="121" t="s">
        <v>19</v>
      </c>
      <c r="X61" s="121" t="s">
        <v>19</v>
      </c>
      <c r="Y61" s="121" t="s">
        <v>19</v>
      </c>
      <c r="Z61" s="121" t="s">
        <v>19</v>
      </c>
    </row>
    <row r="62" spans="1:26" x14ac:dyDescent="0.2">
      <c r="B62" t="s">
        <v>163</v>
      </c>
      <c r="F62">
        <v>34</v>
      </c>
      <c r="G62">
        <v>24</v>
      </c>
      <c r="H62">
        <v>26</v>
      </c>
      <c r="I62">
        <v>1521</v>
      </c>
      <c r="J62">
        <v>4891</v>
      </c>
      <c r="K62">
        <v>6412</v>
      </c>
      <c r="O62">
        <v>35</v>
      </c>
      <c r="P62">
        <v>25</v>
      </c>
      <c r="Q62">
        <v>27</v>
      </c>
      <c r="R62">
        <v>1521</v>
      </c>
      <c r="S62">
        <v>4891</v>
      </c>
      <c r="T62">
        <v>6412</v>
      </c>
      <c r="U62">
        <v>28.5</v>
      </c>
      <c r="V62">
        <v>26.9</v>
      </c>
      <c r="W62">
        <v>27.2</v>
      </c>
      <c r="X62">
        <v>46.6</v>
      </c>
      <c r="Y62">
        <v>47.8</v>
      </c>
      <c r="Z62">
        <v>50</v>
      </c>
    </row>
    <row r="63" spans="1:26" x14ac:dyDescent="0.2">
      <c r="B63" t="s">
        <v>135</v>
      </c>
      <c r="F63">
        <v>33</v>
      </c>
      <c r="G63">
        <v>25</v>
      </c>
      <c r="H63">
        <v>28</v>
      </c>
      <c r="I63">
        <v>9560</v>
      </c>
      <c r="J63">
        <v>22511</v>
      </c>
      <c r="K63">
        <v>32071</v>
      </c>
      <c r="O63">
        <v>34</v>
      </c>
      <c r="P63">
        <v>27</v>
      </c>
      <c r="Q63">
        <v>29</v>
      </c>
      <c r="R63">
        <v>9560</v>
      </c>
      <c r="S63">
        <v>22511</v>
      </c>
      <c r="T63">
        <v>32071</v>
      </c>
      <c r="U63">
        <v>27.3</v>
      </c>
      <c r="V63">
        <v>25.9</v>
      </c>
      <c r="W63">
        <v>26.3</v>
      </c>
      <c r="X63">
        <v>47.6</v>
      </c>
      <c r="Y63">
        <v>46.2</v>
      </c>
      <c r="Z63">
        <v>48.6</v>
      </c>
    </row>
    <row r="64" spans="1:26" x14ac:dyDescent="0.2">
      <c r="B64" t="s">
        <v>110</v>
      </c>
      <c r="F64">
        <v>44</v>
      </c>
      <c r="G64">
        <v>36</v>
      </c>
      <c r="H64">
        <v>39</v>
      </c>
      <c r="I64">
        <v>470</v>
      </c>
      <c r="J64">
        <v>571</v>
      </c>
      <c r="K64">
        <v>1041</v>
      </c>
      <c r="O64">
        <v>45</v>
      </c>
      <c r="P64">
        <v>37</v>
      </c>
      <c r="Q64">
        <v>40</v>
      </c>
      <c r="R64">
        <v>470</v>
      </c>
      <c r="S64">
        <v>571</v>
      </c>
      <c r="T64">
        <v>1041</v>
      </c>
      <c r="U64">
        <v>29.8</v>
      </c>
      <c r="V64">
        <v>28.3</v>
      </c>
      <c r="W64">
        <v>29</v>
      </c>
      <c r="X64">
        <v>37.299999999999997</v>
      </c>
      <c r="Y64">
        <v>35.799999999999997</v>
      </c>
      <c r="Z64">
        <v>37</v>
      </c>
    </row>
    <row r="65" spans="1:26" x14ac:dyDescent="0.2">
      <c r="B65" t="s">
        <v>111</v>
      </c>
      <c r="F65">
        <v>47</v>
      </c>
      <c r="G65">
        <v>40</v>
      </c>
      <c r="H65">
        <v>43</v>
      </c>
      <c r="I65">
        <v>259</v>
      </c>
      <c r="J65">
        <v>345</v>
      </c>
      <c r="K65">
        <v>604</v>
      </c>
      <c r="O65">
        <v>49</v>
      </c>
      <c r="P65">
        <v>42</v>
      </c>
      <c r="Q65">
        <v>45</v>
      </c>
      <c r="R65">
        <v>259</v>
      </c>
      <c r="S65">
        <v>345</v>
      </c>
      <c r="T65">
        <v>604</v>
      </c>
      <c r="U65">
        <v>30.2</v>
      </c>
      <c r="V65">
        <v>29</v>
      </c>
      <c r="W65">
        <v>29.5</v>
      </c>
      <c r="X65">
        <v>33.299999999999997</v>
      </c>
      <c r="Y65">
        <v>30.7</v>
      </c>
      <c r="Z65">
        <v>32.6</v>
      </c>
    </row>
    <row r="66" spans="1:26" x14ac:dyDescent="0.2">
      <c r="B66" t="s">
        <v>112</v>
      </c>
      <c r="F66">
        <v>33</v>
      </c>
      <c r="G66">
        <v>27</v>
      </c>
      <c r="H66">
        <v>29</v>
      </c>
      <c r="I66">
        <v>86</v>
      </c>
      <c r="J66">
        <v>147</v>
      </c>
      <c r="K66">
        <v>233</v>
      </c>
      <c r="O66">
        <v>35</v>
      </c>
      <c r="P66">
        <v>29</v>
      </c>
      <c r="Q66">
        <v>31</v>
      </c>
      <c r="R66">
        <v>86</v>
      </c>
      <c r="S66">
        <v>147</v>
      </c>
      <c r="T66">
        <v>233</v>
      </c>
      <c r="U66">
        <v>27.2</v>
      </c>
      <c r="V66">
        <v>25.9</v>
      </c>
      <c r="W66">
        <v>26.3</v>
      </c>
      <c r="X66">
        <v>47.1</v>
      </c>
      <c r="Y66">
        <v>44.1</v>
      </c>
      <c r="Z66">
        <v>46.5</v>
      </c>
    </row>
    <row r="67" spans="1:26" x14ac:dyDescent="0.2">
      <c r="B67" t="s">
        <v>113</v>
      </c>
      <c r="F67">
        <v>34</v>
      </c>
      <c r="G67">
        <v>27</v>
      </c>
      <c r="H67">
        <v>30</v>
      </c>
      <c r="I67">
        <v>1010</v>
      </c>
      <c r="J67">
        <v>1179</v>
      </c>
      <c r="K67">
        <v>2189</v>
      </c>
      <c r="O67">
        <v>35</v>
      </c>
      <c r="P67">
        <v>28</v>
      </c>
      <c r="Q67">
        <v>31</v>
      </c>
      <c r="R67">
        <v>1010</v>
      </c>
      <c r="S67">
        <v>1179</v>
      </c>
      <c r="T67">
        <v>2189</v>
      </c>
      <c r="U67">
        <v>27.8</v>
      </c>
      <c r="V67">
        <v>26.7</v>
      </c>
      <c r="W67">
        <v>27.2</v>
      </c>
      <c r="X67">
        <v>47.2</v>
      </c>
      <c r="Y67">
        <v>44.5</v>
      </c>
      <c r="Z67">
        <v>46.2</v>
      </c>
    </row>
    <row r="68" spans="1:26" x14ac:dyDescent="0.2">
      <c r="B68" t="s">
        <v>114</v>
      </c>
      <c r="F68">
        <v>15</v>
      </c>
      <c r="G68">
        <v>10</v>
      </c>
      <c r="H68">
        <v>11</v>
      </c>
      <c r="I68">
        <v>1547</v>
      </c>
      <c r="J68">
        <v>5817</v>
      </c>
      <c r="K68">
        <v>7364</v>
      </c>
      <c r="O68">
        <v>15</v>
      </c>
      <c r="P68">
        <v>11</v>
      </c>
      <c r="Q68">
        <v>12</v>
      </c>
      <c r="R68">
        <v>1547</v>
      </c>
      <c r="S68">
        <v>5817</v>
      </c>
      <c r="T68">
        <v>7364</v>
      </c>
      <c r="U68">
        <v>22.1</v>
      </c>
      <c r="V68">
        <v>21.3</v>
      </c>
      <c r="W68">
        <v>21.5</v>
      </c>
      <c r="X68">
        <v>66.7</v>
      </c>
      <c r="Y68">
        <v>61.9</v>
      </c>
      <c r="Z68">
        <v>65.7</v>
      </c>
    </row>
    <row r="69" spans="1:26" x14ac:dyDescent="0.2">
      <c r="B69" t="s">
        <v>115</v>
      </c>
      <c r="F69">
        <v>36</v>
      </c>
      <c r="G69">
        <v>26</v>
      </c>
      <c r="H69">
        <v>30</v>
      </c>
      <c r="I69">
        <v>614</v>
      </c>
      <c r="J69">
        <v>1155</v>
      </c>
      <c r="K69">
        <v>1769</v>
      </c>
      <c r="O69">
        <v>36</v>
      </c>
      <c r="P69">
        <v>28</v>
      </c>
      <c r="Q69">
        <v>31</v>
      </c>
      <c r="R69">
        <v>614</v>
      </c>
      <c r="S69">
        <v>1155</v>
      </c>
      <c r="T69">
        <v>1769</v>
      </c>
      <c r="U69">
        <v>27.6</v>
      </c>
      <c r="V69">
        <v>26.3</v>
      </c>
      <c r="W69">
        <v>26.7</v>
      </c>
      <c r="X69">
        <v>46</v>
      </c>
      <c r="Y69">
        <v>45</v>
      </c>
      <c r="Z69">
        <v>46.8</v>
      </c>
    </row>
    <row r="70" spans="1:26" x14ac:dyDescent="0.2">
      <c r="B70" t="s">
        <v>164</v>
      </c>
      <c r="F70">
        <v>24</v>
      </c>
      <c r="G70">
        <v>23</v>
      </c>
      <c r="H70">
        <v>23</v>
      </c>
      <c r="I70">
        <v>410</v>
      </c>
      <c r="J70">
        <v>1070</v>
      </c>
      <c r="K70">
        <v>1480</v>
      </c>
      <c r="O70">
        <v>25</v>
      </c>
      <c r="P70">
        <v>24</v>
      </c>
      <c r="Q70">
        <v>24</v>
      </c>
      <c r="R70">
        <v>410</v>
      </c>
      <c r="S70">
        <v>1070</v>
      </c>
      <c r="T70">
        <v>1480</v>
      </c>
      <c r="U70">
        <v>26.4</v>
      </c>
      <c r="V70">
        <v>26.1</v>
      </c>
      <c r="W70">
        <v>26.2</v>
      </c>
      <c r="X70">
        <v>56.9</v>
      </c>
      <c r="Y70">
        <v>48.8</v>
      </c>
      <c r="Z70">
        <v>53.2</v>
      </c>
    </row>
    <row r="71" spans="1:26" x14ac:dyDescent="0.2">
      <c r="B71" t="s">
        <v>116</v>
      </c>
      <c r="F71">
        <v>81</v>
      </c>
      <c r="G71">
        <v>71</v>
      </c>
      <c r="H71">
        <v>76</v>
      </c>
      <c r="I71">
        <v>293441</v>
      </c>
      <c r="J71">
        <v>284268</v>
      </c>
      <c r="K71">
        <v>577709</v>
      </c>
      <c r="O71">
        <v>81</v>
      </c>
      <c r="P71">
        <v>72</v>
      </c>
      <c r="Q71">
        <v>77</v>
      </c>
      <c r="R71">
        <v>293441</v>
      </c>
      <c r="S71">
        <v>284268</v>
      </c>
      <c r="T71">
        <v>577709</v>
      </c>
      <c r="U71">
        <v>36.299999999999997</v>
      </c>
      <c r="V71">
        <v>34.700000000000003</v>
      </c>
      <c r="W71">
        <v>35.5</v>
      </c>
      <c r="X71">
        <v>0.6</v>
      </c>
      <c r="Y71">
        <v>0.6</v>
      </c>
      <c r="Z71">
        <v>0.6</v>
      </c>
    </row>
    <row r="72" spans="1:26" x14ac:dyDescent="0.2">
      <c r="B72" t="s">
        <v>117</v>
      </c>
      <c r="F72" t="s">
        <v>19</v>
      </c>
      <c r="G72" t="s">
        <v>19</v>
      </c>
      <c r="H72" t="s">
        <v>19</v>
      </c>
      <c r="I72">
        <v>0</v>
      </c>
      <c r="J72">
        <v>0</v>
      </c>
      <c r="K72">
        <v>0</v>
      </c>
      <c r="O72" t="s">
        <v>19</v>
      </c>
      <c r="P72" t="s">
        <v>19</v>
      </c>
      <c r="Q72" t="s">
        <v>19</v>
      </c>
      <c r="R72">
        <v>0</v>
      </c>
      <c r="S72">
        <v>0</v>
      </c>
      <c r="T72">
        <v>0</v>
      </c>
      <c r="U72">
        <v>0</v>
      </c>
      <c r="V72">
        <v>0</v>
      </c>
      <c r="W72">
        <v>0</v>
      </c>
      <c r="X72" t="s">
        <v>19</v>
      </c>
      <c r="Y72" t="s">
        <v>19</v>
      </c>
      <c r="Z72" t="s">
        <v>19</v>
      </c>
    </row>
    <row r="73" spans="1:26" x14ac:dyDescent="0.2">
      <c r="B73" t="s">
        <v>40</v>
      </c>
      <c r="F73">
        <v>78</v>
      </c>
      <c r="G73">
        <v>64</v>
      </c>
      <c r="H73">
        <v>71</v>
      </c>
      <c r="I73">
        <v>311521</v>
      </c>
      <c r="J73">
        <v>327425</v>
      </c>
      <c r="K73">
        <v>638946</v>
      </c>
      <c r="O73">
        <v>78</v>
      </c>
      <c r="P73">
        <v>66</v>
      </c>
      <c r="Q73">
        <v>72</v>
      </c>
      <c r="R73">
        <v>311521</v>
      </c>
      <c r="S73">
        <v>327425</v>
      </c>
      <c r="T73">
        <v>638946</v>
      </c>
      <c r="U73">
        <v>35.799999999999997</v>
      </c>
      <c r="V73">
        <v>33.4</v>
      </c>
      <c r="W73">
        <v>34.6</v>
      </c>
      <c r="X73">
        <v>3.6</v>
      </c>
      <c r="Y73">
        <v>7.2</v>
      </c>
      <c r="Z73">
        <v>5.6</v>
      </c>
    </row>
    <row r="74" spans="1:26" x14ac:dyDescent="0.2">
      <c r="A74" t="s">
        <v>165</v>
      </c>
      <c r="B74" t="s">
        <v>125</v>
      </c>
      <c r="F74">
        <v>29</v>
      </c>
      <c r="G74">
        <v>21</v>
      </c>
      <c r="H74">
        <v>24</v>
      </c>
      <c r="I74">
        <v>18080</v>
      </c>
      <c r="J74">
        <v>43157</v>
      </c>
      <c r="K74">
        <v>61237</v>
      </c>
      <c r="O74">
        <v>30</v>
      </c>
      <c r="P74">
        <v>22</v>
      </c>
      <c r="Q74">
        <v>25</v>
      </c>
      <c r="R74">
        <v>18080</v>
      </c>
      <c r="S74">
        <v>43157</v>
      </c>
      <c r="T74">
        <v>61237</v>
      </c>
      <c r="U74">
        <v>26.3</v>
      </c>
      <c r="V74">
        <v>25</v>
      </c>
      <c r="W74">
        <v>25.4</v>
      </c>
      <c r="X74">
        <v>52.1</v>
      </c>
      <c r="Y74">
        <v>50.3</v>
      </c>
      <c r="Z74">
        <v>52.8</v>
      </c>
    </row>
    <row r="76" spans="1:26" x14ac:dyDescent="0.2">
      <c r="C76" t="s">
        <v>194</v>
      </c>
    </row>
    <row r="77" spans="1:26" x14ac:dyDescent="0.2">
      <c r="A77" t="s">
        <v>14</v>
      </c>
      <c r="B77" t="s">
        <v>33</v>
      </c>
    </row>
    <row r="78" spans="1:26" x14ac:dyDescent="0.2">
      <c r="B78" t="s">
        <v>37</v>
      </c>
    </row>
    <row r="79" spans="1:26" x14ac:dyDescent="0.2">
      <c r="B79" t="s">
        <v>38</v>
      </c>
    </row>
    <row r="80" spans="1:26" x14ac:dyDescent="0.2">
      <c r="B80" t="s">
        <v>32</v>
      </c>
    </row>
    <row r="81" spans="1:2" x14ac:dyDescent="0.2">
      <c r="B81" t="s">
        <v>15</v>
      </c>
    </row>
    <row r="82" spans="1:2" x14ac:dyDescent="0.2">
      <c r="B82" t="s">
        <v>30</v>
      </c>
    </row>
    <row r="83" spans="1:2" x14ac:dyDescent="0.2">
      <c r="B83" t="s">
        <v>49</v>
      </c>
    </row>
    <row r="84" spans="1:2" x14ac:dyDescent="0.2">
      <c r="A84" t="s">
        <v>93</v>
      </c>
      <c r="B84" t="s">
        <v>94</v>
      </c>
    </row>
    <row r="85" spans="1:2" x14ac:dyDescent="0.2">
      <c r="B85" t="s">
        <v>5</v>
      </c>
    </row>
    <row r="86" spans="1:2" x14ac:dyDescent="0.2">
      <c r="B86" t="s">
        <v>6</v>
      </c>
    </row>
    <row r="87" spans="1:2" x14ac:dyDescent="0.2">
      <c r="B87" t="s">
        <v>39</v>
      </c>
    </row>
    <row r="88" spans="1:2" x14ac:dyDescent="0.2">
      <c r="B88" t="s">
        <v>4</v>
      </c>
    </row>
    <row r="89" spans="1:2" x14ac:dyDescent="0.2">
      <c r="B89" t="s">
        <v>3</v>
      </c>
    </row>
    <row r="90" spans="1:2" x14ac:dyDescent="0.2">
      <c r="B90" t="s">
        <v>57</v>
      </c>
    </row>
    <row r="91" spans="1:2" x14ac:dyDescent="0.2">
      <c r="B91" t="s">
        <v>95</v>
      </c>
    </row>
    <row r="92" spans="1:2" x14ac:dyDescent="0.2">
      <c r="B92" t="s">
        <v>38</v>
      </c>
    </row>
    <row r="93" spans="1:2" x14ac:dyDescent="0.2">
      <c r="B93" t="s">
        <v>1</v>
      </c>
    </row>
    <row r="94" spans="1:2" x14ac:dyDescent="0.2">
      <c r="B94" t="s">
        <v>55</v>
      </c>
    </row>
    <row r="95" spans="1:2" x14ac:dyDescent="0.2">
      <c r="B95" t="s">
        <v>51</v>
      </c>
    </row>
    <row r="96" spans="1:2" x14ac:dyDescent="0.2">
      <c r="B96" t="s">
        <v>56</v>
      </c>
    </row>
    <row r="97" spans="1:2" x14ac:dyDescent="0.2">
      <c r="B97" t="s">
        <v>16</v>
      </c>
    </row>
    <row r="98" spans="1:2" x14ac:dyDescent="0.2">
      <c r="B98" t="s">
        <v>54</v>
      </c>
    </row>
    <row r="99" spans="1:2" x14ac:dyDescent="0.2">
      <c r="B99" t="s">
        <v>53</v>
      </c>
    </row>
    <row r="100" spans="1:2" x14ac:dyDescent="0.2">
      <c r="B100" t="s">
        <v>52</v>
      </c>
    </row>
    <row r="101" spans="1:2" x14ac:dyDescent="0.2">
      <c r="B101" t="s">
        <v>50</v>
      </c>
    </row>
    <row r="102" spans="1:2" x14ac:dyDescent="0.2">
      <c r="B102" t="s">
        <v>40</v>
      </c>
    </row>
    <row r="103" spans="1:2" x14ac:dyDescent="0.2">
      <c r="B103" t="s">
        <v>60</v>
      </c>
    </row>
    <row r="104" spans="1:2" x14ac:dyDescent="0.2">
      <c r="A104" t="s">
        <v>17</v>
      </c>
      <c r="B104" t="s">
        <v>96</v>
      </c>
    </row>
    <row r="105" spans="1:2" x14ac:dyDescent="0.2">
      <c r="B105" t="s">
        <v>97</v>
      </c>
    </row>
    <row r="106" spans="1:2" x14ac:dyDescent="0.2">
      <c r="B106" t="s">
        <v>60</v>
      </c>
    </row>
    <row r="107" spans="1:2" x14ac:dyDescent="0.2">
      <c r="B107" t="s">
        <v>40</v>
      </c>
    </row>
    <row r="108" spans="1:2" x14ac:dyDescent="0.2">
      <c r="A108" t="s">
        <v>98</v>
      </c>
      <c r="B108" t="s">
        <v>43</v>
      </c>
    </row>
    <row r="109" spans="1:2" x14ac:dyDescent="0.2">
      <c r="B109" t="s">
        <v>99</v>
      </c>
    </row>
    <row r="110" spans="1:2" x14ac:dyDescent="0.2">
      <c r="B110" t="s">
        <v>40</v>
      </c>
    </row>
    <row r="111" spans="1:2" x14ac:dyDescent="0.2">
      <c r="A111" t="s">
        <v>100</v>
      </c>
      <c r="B111" t="s">
        <v>83</v>
      </c>
    </row>
    <row r="112" spans="1:2" x14ac:dyDescent="0.2">
      <c r="B112" t="s">
        <v>82</v>
      </c>
    </row>
    <row r="113" spans="1:2" x14ac:dyDescent="0.2">
      <c r="B113" t="s">
        <v>81</v>
      </c>
    </row>
    <row r="114" spans="1:2" x14ac:dyDescent="0.2">
      <c r="B114" t="s">
        <v>40</v>
      </c>
    </row>
    <row r="115" spans="1:2" x14ac:dyDescent="0.2">
      <c r="A115" t="s">
        <v>18</v>
      </c>
      <c r="B115" t="s">
        <v>44</v>
      </c>
    </row>
    <row r="116" spans="1:2" x14ac:dyDescent="0.2">
      <c r="B116" t="s">
        <v>8</v>
      </c>
    </row>
    <row r="117" spans="1:2" x14ac:dyDescent="0.2">
      <c r="B117" t="s">
        <v>9</v>
      </c>
    </row>
    <row r="118" spans="1:2" x14ac:dyDescent="0.2">
      <c r="B118" t="s">
        <v>47</v>
      </c>
    </row>
    <row r="119" spans="1:2" x14ac:dyDescent="0.2">
      <c r="B119" t="s">
        <v>101</v>
      </c>
    </row>
    <row r="120" spans="1:2" x14ac:dyDescent="0.2">
      <c r="B120" t="s">
        <v>40</v>
      </c>
    </row>
    <row r="121" spans="1:2" x14ac:dyDescent="0.2">
      <c r="B121" t="s">
        <v>46</v>
      </c>
    </row>
    <row r="122" spans="1:2" x14ac:dyDescent="0.2">
      <c r="B122" t="s">
        <v>45</v>
      </c>
    </row>
    <row r="123" spans="1:2" x14ac:dyDescent="0.2">
      <c r="A123" t="s">
        <v>162</v>
      </c>
      <c r="B123" t="s">
        <v>104</v>
      </c>
    </row>
    <row r="124" spans="1:2" x14ac:dyDescent="0.2">
      <c r="B124" t="s">
        <v>105</v>
      </c>
    </row>
    <row r="125" spans="1:2" x14ac:dyDescent="0.2">
      <c r="B125" t="s">
        <v>106</v>
      </c>
    </row>
    <row r="126" spans="1:2" x14ac:dyDescent="0.2">
      <c r="B126" t="s">
        <v>107</v>
      </c>
    </row>
    <row r="127" spans="1:2" x14ac:dyDescent="0.2">
      <c r="B127" t="s">
        <v>163</v>
      </c>
    </row>
    <row r="128" spans="1:2" x14ac:dyDescent="0.2">
      <c r="B128" t="s">
        <v>175</v>
      </c>
    </row>
    <row r="129" spans="1:26" x14ac:dyDescent="0.2">
      <c r="B129" t="s">
        <v>110</v>
      </c>
    </row>
    <row r="130" spans="1:26" x14ac:dyDescent="0.2">
      <c r="B130" t="s">
        <v>111</v>
      </c>
    </row>
    <row r="131" spans="1:26" x14ac:dyDescent="0.2">
      <c r="B131" t="s">
        <v>112</v>
      </c>
    </row>
    <row r="132" spans="1:26" x14ac:dyDescent="0.2">
      <c r="B132" t="s">
        <v>113</v>
      </c>
    </row>
    <row r="133" spans="1:26" x14ac:dyDescent="0.2">
      <c r="B133" t="s">
        <v>114</v>
      </c>
    </row>
    <row r="134" spans="1:26" x14ac:dyDescent="0.2">
      <c r="B134" t="s">
        <v>115</v>
      </c>
    </row>
    <row r="135" spans="1:26" x14ac:dyDescent="0.2">
      <c r="B135" t="s">
        <v>164</v>
      </c>
    </row>
    <row r="136" spans="1:26" x14ac:dyDescent="0.2">
      <c r="B136" t="s">
        <v>116</v>
      </c>
    </row>
    <row r="137" spans="1:26" x14ac:dyDescent="0.2">
      <c r="B137" t="s">
        <v>117</v>
      </c>
    </row>
    <row r="138" spans="1:26" x14ac:dyDescent="0.2">
      <c r="B138" t="s">
        <v>49</v>
      </c>
    </row>
    <row r="140" spans="1:26" x14ac:dyDescent="0.2">
      <c r="C140" t="s">
        <v>176</v>
      </c>
    </row>
    <row r="141" spans="1:26" x14ac:dyDescent="0.2">
      <c r="A141" t="s">
        <v>14</v>
      </c>
      <c r="B141" t="s">
        <v>33</v>
      </c>
      <c r="C141">
        <v>0</v>
      </c>
      <c r="D141">
        <v>0</v>
      </c>
      <c r="E141">
        <v>0</v>
      </c>
      <c r="F141">
        <v>-77</v>
      </c>
      <c r="G141">
        <v>-62</v>
      </c>
      <c r="H141">
        <v>-69</v>
      </c>
      <c r="I141">
        <v>-33648</v>
      </c>
      <c r="J141">
        <v>-35537</v>
      </c>
      <c r="K141">
        <v>-69185</v>
      </c>
      <c r="L141">
        <v>0</v>
      </c>
      <c r="M141">
        <v>0</v>
      </c>
      <c r="N141">
        <v>0</v>
      </c>
      <c r="O141">
        <v>-78</v>
      </c>
      <c r="P141">
        <v>-65</v>
      </c>
      <c r="Q141">
        <v>-71</v>
      </c>
      <c r="R141">
        <v>-33648</v>
      </c>
      <c r="S141">
        <v>-35537</v>
      </c>
      <c r="T141">
        <v>-69185</v>
      </c>
      <c r="U141">
        <v>-35</v>
      </c>
      <c r="V141">
        <v>-32.5</v>
      </c>
      <c r="W141">
        <v>-33.700000000000003</v>
      </c>
      <c r="X141">
        <v>0.2</v>
      </c>
      <c r="Y141">
        <v>0.7</v>
      </c>
      <c r="Z141">
        <v>0.5</v>
      </c>
    </row>
    <row r="142" spans="1:26" x14ac:dyDescent="0.2">
      <c r="B142" t="s">
        <v>37</v>
      </c>
      <c r="C142">
        <v>0</v>
      </c>
      <c r="D142">
        <v>0</v>
      </c>
      <c r="E142">
        <v>0</v>
      </c>
      <c r="F142">
        <v>-76</v>
      </c>
      <c r="G142">
        <v>-60</v>
      </c>
      <c r="H142">
        <v>-68</v>
      </c>
      <c r="I142">
        <v>-15200</v>
      </c>
      <c r="J142">
        <v>-15936</v>
      </c>
      <c r="K142">
        <v>-31136</v>
      </c>
      <c r="L142">
        <v>0</v>
      </c>
      <c r="M142">
        <v>0</v>
      </c>
      <c r="N142">
        <v>0</v>
      </c>
      <c r="O142">
        <v>-77</v>
      </c>
      <c r="P142">
        <v>-62</v>
      </c>
      <c r="Q142">
        <v>-69</v>
      </c>
      <c r="R142">
        <v>-15200</v>
      </c>
      <c r="S142">
        <v>-15936</v>
      </c>
      <c r="T142">
        <v>-31136</v>
      </c>
      <c r="U142">
        <v>-34.9</v>
      </c>
      <c r="V142">
        <v>-32</v>
      </c>
      <c r="W142">
        <v>-33.4</v>
      </c>
      <c r="X142">
        <v>1.3</v>
      </c>
      <c r="Y142">
        <v>3.8</v>
      </c>
      <c r="Z142">
        <v>2.5</v>
      </c>
    </row>
    <row r="143" spans="1:26" x14ac:dyDescent="0.2">
      <c r="B143" t="s">
        <v>38</v>
      </c>
      <c r="C143">
        <v>0</v>
      </c>
      <c r="D143">
        <v>0</v>
      </c>
      <c r="E143">
        <v>0</v>
      </c>
      <c r="F143">
        <v>-81</v>
      </c>
      <c r="G143">
        <v>-72</v>
      </c>
      <c r="H143">
        <v>-76</v>
      </c>
      <c r="I143">
        <v>-1413</v>
      </c>
      <c r="J143">
        <v>-1589</v>
      </c>
      <c r="K143">
        <v>-3002</v>
      </c>
      <c r="L143">
        <v>0</v>
      </c>
      <c r="M143">
        <v>0</v>
      </c>
      <c r="N143">
        <v>0</v>
      </c>
      <c r="O143">
        <v>-82</v>
      </c>
      <c r="P143">
        <v>-74</v>
      </c>
      <c r="Q143">
        <v>-78</v>
      </c>
      <c r="R143">
        <v>-1413</v>
      </c>
      <c r="S143">
        <v>-1589</v>
      </c>
      <c r="T143">
        <v>-3002</v>
      </c>
      <c r="U143">
        <v>-36.4</v>
      </c>
      <c r="V143">
        <v>-34.799999999999997</v>
      </c>
      <c r="W143">
        <v>-35.5</v>
      </c>
      <c r="X143">
        <v>-4</v>
      </c>
      <c r="Y143">
        <v>-8.6999999999999993</v>
      </c>
      <c r="Z143">
        <v>-6.3</v>
      </c>
    </row>
    <row r="144" spans="1:26" x14ac:dyDescent="0.2">
      <c r="B144" t="s">
        <v>32</v>
      </c>
      <c r="C144">
        <v>0</v>
      </c>
      <c r="D144">
        <v>0</v>
      </c>
      <c r="E144">
        <v>0</v>
      </c>
      <c r="F144">
        <v>-79</v>
      </c>
      <c r="G144">
        <v>-66</v>
      </c>
      <c r="H144">
        <v>-72</v>
      </c>
      <c r="I144">
        <v>-20335</v>
      </c>
      <c r="J144">
        <v>-21350</v>
      </c>
      <c r="K144">
        <v>-41685</v>
      </c>
      <c r="L144">
        <v>0</v>
      </c>
      <c r="M144">
        <v>0</v>
      </c>
      <c r="N144">
        <v>0</v>
      </c>
      <c r="O144">
        <v>-80</v>
      </c>
      <c r="P144">
        <v>-67</v>
      </c>
      <c r="Q144">
        <v>-73</v>
      </c>
      <c r="R144">
        <v>-20335</v>
      </c>
      <c r="S144">
        <v>-21350</v>
      </c>
      <c r="T144">
        <v>-41685</v>
      </c>
      <c r="U144">
        <v>-36.200000000000003</v>
      </c>
      <c r="V144">
        <v>-33.700000000000003</v>
      </c>
      <c r="W144">
        <v>-34.9</v>
      </c>
      <c r="X144">
        <v>-1.5</v>
      </c>
      <c r="Y144">
        <v>-1.5</v>
      </c>
      <c r="Z144">
        <v>-1.5</v>
      </c>
    </row>
    <row r="145" spans="1:26" x14ac:dyDescent="0.2">
      <c r="B145" t="s">
        <v>15</v>
      </c>
      <c r="C145">
        <v>0</v>
      </c>
      <c r="D145">
        <v>0</v>
      </c>
      <c r="E145">
        <v>0</v>
      </c>
      <c r="F145">
        <v>-66</v>
      </c>
      <c r="G145">
        <v>-54</v>
      </c>
      <c r="H145">
        <v>-60</v>
      </c>
      <c r="I145">
        <v>-16862</v>
      </c>
      <c r="J145">
        <v>-17673</v>
      </c>
      <c r="K145">
        <v>-34535</v>
      </c>
      <c r="L145">
        <v>0</v>
      </c>
      <c r="M145">
        <v>0</v>
      </c>
      <c r="N145">
        <v>0</v>
      </c>
      <c r="O145">
        <v>-67</v>
      </c>
      <c r="P145">
        <v>-55</v>
      </c>
      <c r="Q145">
        <v>-61</v>
      </c>
      <c r="R145">
        <v>-16862</v>
      </c>
      <c r="S145">
        <v>-17673</v>
      </c>
      <c r="T145">
        <v>-34535</v>
      </c>
      <c r="U145">
        <v>-33.9</v>
      </c>
      <c r="V145">
        <v>-31.7</v>
      </c>
      <c r="W145">
        <v>-32.799999999999997</v>
      </c>
      <c r="X145">
        <v>11.1</v>
      </c>
      <c r="Y145">
        <v>10.3</v>
      </c>
      <c r="Z145">
        <v>10.7</v>
      </c>
    </row>
    <row r="146" spans="1:26" x14ac:dyDescent="0.2">
      <c r="B146" t="s">
        <v>30</v>
      </c>
      <c r="C146">
        <v>0</v>
      </c>
      <c r="D146">
        <v>0</v>
      </c>
      <c r="E146">
        <v>0</v>
      </c>
      <c r="F146">
        <v>-79</v>
      </c>
      <c r="G146">
        <v>-65</v>
      </c>
      <c r="H146">
        <v>-72</v>
      </c>
      <c r="I146">
        <v>-224063</v>
      </c>
      <c r="J146">
        <v>-235340</v>
      </c>
      <c r="K146">
        <v>-459403</v>
      </c>
      <c r="L146">
        <v>0</v>
      </c>
      <c r="M146">
        <v>0</v>
      </c>
      <c r="N146">
        <v>0</v>
      </c>
      <c r="O146">
        <v>-79</v>
      </c>
      <c r="P146">
        <v>-66</v>
      </c>
      <c r="Q146">
        <v>-73</v>
      </c>
      <c r="R146">
        <v>-224063</v>
      </c>
      <c r="S146">
        <v>-235340</v>
      </c>
      <c r="T146">
        <v>-459403</v>
      </c>
      <c r="U146">
        <v>-36</v>
      </c>
      <c r="V146">
        <v>-33.799999999999997</v>
      </c>
      <c r="W146">
        <v>-34.9</v>
      </c>
      <c r="X146">
        <v>-0.8</v>
      </c>
      <c r="Y146">
        <v>-0.9</v>
      </c>
      <c r="Z146">
        <v>-0.9</v>
      </c>
    </row>
    <row r="147" spans="1:26" x14ac:dyDescent="0.2">
      <c r="B147" t="s">
        <v>49</v>
      </c>
      <c r="C147">
        <v>0</v>
      </c>
      <c r="D147">
        <v>0</v>
      </c>
      <c r="E147">
        <v>0</v>
      </c>
      <c r="F147">
        <v>-78</v>
      </c>
      <c r="G147">
        <v>-64</v>
      </c>
      <c r="H147">
        <v>-71</v>
      </c>
      <c r="I147">
        <v>-311521</v>
      </c>
      <c r="J147">
        <v>-327425</v>
      </c>
      <c r="K147">
        <v>-638946</v>
      </c>
      <c r="L147">
        <v>0</v>
      </c>
      <c r="M147">
        <v>0</v>
      </c>
      <c r="N147">
        <v>0</v>
      </c>
      <c r="O147">
        <v>-78</v>
      </c>
      <c r="P147">
        <v>-66</v>
      </c>
      <c r="Q147">
        <v>-72</v>
      </c>
      <c r="R147">
        <v>-311521</v>
      </c>
      <c r="S147">
        <v>-327425</v>
      </c>
      <c r="T147">
        <v>-638946</v>
      </c>
      <c r="U147">
        <v>-35.799999999999997</v>
      </c>
      <c r="V147">
        <v>-33.4</v>
      </c>
      <c r="W147">
        <v>-34.6</v>
      </c>
      <c r="X147">
        <v>0</v>
      </c>
      <c r="Y147">
        <v>0</v>
      </c>
      <c r="Z147">
        <v>0</v>
      </c>
    </row>
    <row r="148" spans="1:26" x14ac:dyDescent="0.2">
      <c r="A148" t="s">
        <v>93</v>
      </c>
      <c r="B148" t="s">
        <v>94</v>
      </c>
      <c r="C148">
        <v>0</v>
      </c>
      <c r="D148">
        <v>0</v>
      </c>
      <c r="E148">
        <v>0</v>
      </c>
      <c r="F148">
        <v>-77</v>
      </c>
      <c r="G148">
        <v>-60</v>
      </c>
      <c r="H148">
        <v>-68</v>
      </c>
      <c r="I148">
        <v>-10474</v>
      </c>
      <c r="J148">
        <v>-10958</v>
      </c>
      <c r="K148">
        <v>-21432</v>
      </c>
      <c r="L148">
        <v>0</v>
      </c>
      <c r="M148">
        <v>0</v>
      </c>
      <c r="N148">
        <v>0</v>
      </c>
      <c r="O148">
        <v>-78</v>
      </c>
      <c r="P148">
        <v>-62</v>
      </c>
      <c r="Q148">
        <v>-70</v>
      </c>
      <c r="R148">
        <v>-10474</v>
      </c>
      <c r="S148">
        <v>-10958</v>
      </c>
      <c r="T148">
        <v>-21432</v>
      </c>
      <c r="U148">
        <v>-35</v>
      </c>
      <c r="V148">
        <v>-31.9</v>
      </c>
      <c r="W148">
        <v>-33.4</v>
      </c>
      <c r="X148">
        <v>0.6</v>
      </c>
      <c r="Y148">
        <v>3.4</v>
      </c>
      <c r="Z148">
        <v>2</v>
      </c>
    </row>
    <row r="149" spans="1:26" x14ac:dyDescent="0.2">
      <c r="B149" t="s">
        <v>5</v>
      </c>
      <c r="C149">
        <v>0</v>
      </c>
      <c r="D149">
        <v>0</v>
      </c>
      <c r="E149">
        <v>0</v>
      </c>
      <c r="F149">
        <v>-77</v>
      </c>
      <c r="G149">
        <v>-61</v>
      </c>
      <c r="H149">
        <v>-69</v>
      </c>
      <c r="I149">
        <v>-5569</v>
      </c>
      <c r="J149">
        <v>-5900</v>
      </c>
      <c r="K149">
        <v>-11469</v>
      </c>
      <c r="L149">
        <v>0</v>
      </c>
      <c r="M149">
        <v>0</v>
      </c>
      <c r="N149">
        <v>0</v>
      </c>
      <c r="O149">
        <v>-78</v>
      </c>
      <c r="P149">
        <v>-64</v>
      </c>
      <c r="Q149">
        <v>-71</v>
      </c>
      <c r="R149">
        <v>-5569</v>
      </c>
      <c r="S149">
        <v>-5900</v>
      </c>
      <c r="T149">
        <v>-11469</v>
      </c>
      <c r="U149">
        <v>-35</v>
      </c>
      <c r="V149">
        <v>-32.299999999999997</v>
      </c>
      <c r="W149">
        <v>-33.6</v>
      </c>
      <c r="X149">
        <v>0.4</v>
      </c>
      <c r="Y149">
        <v>1.9</v>
      </c>
      <c r="Z149">
        <v>1.2</v>
      </c>
    </row>
    <row r="150" spans="1:26" x14ac:dyDescent="0.2">
      <c r="B150" t="s">
        <v>6</v>
      </c>
      <c r="C150">
        <v>0</v>
      </c>
      <c r="D150">
        <v>0</v>
      </c>
      <c r="E150">
        <v>0</v>
      </c>
      <c r="F150">
        <v>-74</v>
      </c>
      <c r="G150">
        <v>-58</v>
      </c>
      <c r="H150">
        <v>-66</v>
      </c>
      <c r="I150">
        <v>-2172</v>
      </c>
      <c r="J150">
        <v>-2262</v>
      </c>
      <c r="K150">
        <v>-4434</v>
      </c>
      <c r="L150">
        <v>0</v>
      </c>
      <c r="M150">
        <v>0</v>
      </c>
      <c r="N150">
        <v>0</v>
      </c>
      <c r="O150">
        <v>-75</v>
      </c>
      <c r="P150">
        <v>-60</v>
      </c>
      <c r="Q150">
        <v>-67</v>
      </c>
      <c r="R150">
        <v>-2172</v>
      </c>
      <c r="S150">
        <v>-2262</v>
      </c>
      <c r="T150">
        <v>-4434</v>
      </c>
      <c r="U150">
        <v>-34.5</v>
      </c>
      <c r="V150">
        <v>-31.8</v>
      </c>
      <c r="W150">
        <v>-33.1</v>
      </c>
      <c r="X150">
        <v>3.2</v>
      </c>
      <c r="Y150">
        <v>5.7</v>
      </c>
      <c r="Z150">
        <v>4.4000000000000004</v>
      </c>
    </row>
    <row r="151" spans="1:26" x14ac:dyDescent="0.2">
      <c r="B151" t="s">
        <v>39</v>
      </c>
      <c r="C151">
        <v>0</v>
      </c>
      <c r="D151">
        <v>0</v>
      </c>
      <c r="E151">
        <v>0</v>
      </c>
      <c r="F151">
        <v>-70</v>
      </c>
      <c r="G151">
        <v>-56</v>
      </c>
      <c r="H151">
        <v>-63</v>
      </c>
      <c r="I151">
        <v>-5889</v>
      </c>
      <c r="J151">
        <v>-6159</v>
      </c>
      <c r="K151">
        <v>-12048</v>
      </c>
      <c r="L151">
        <v>0</v>
      </c>
      <c r="M151">
        <v>0</v>
      </c>
      <c r="N151">
        <v>0</v>
      </c>
      <c r="O151">
        <v>-71</v>
      </c>
      <c r="P151">
        <v>-58</v>
      </c>
      <c r="Q151">
        <v>-65</v>
      </c>
      <c r="R151">
        <v>-5889</v>
      </c>
      <c r="S151">
        <v>-6159</v>
      </c>
      <c r="T151">
        <v>-12048</v>
      </c>
      <c r="U151">
        <v>-33.700000000000003</v>
      </c>
      <c r="V151">
        <v>-31.3</v>
      </c>
      <c r="W151">
        <v>-32.5</v>
      </c>
      <c r="X151">
        <v>6.9</v>
      </c>
      <c r="Y151">
        <v>7.3</v>
      </c>
      <c r="Z151">
        <v>7.1</v>
      </c>
    </row>
    <row r="152" spans="1:26" x14ac:dyDescent="0.2">
      <c r="B152" t="s">
        <v>4</v>
      </c>
      <c r="C152">
        <v>0</v>
      </c>
      <c r="D152">
        <v>0</v>
      </c>
      <c r="E152">
        <v>0</v>
      </c>
      <c r="F152">
        <v>-79</v>
      </c>
      <c r="G152">
        <v>-66</v>
      </c>
      <c r="H152">
        <v>-73</v>
      </c>
      <c r="I152">
        <v>-7603</v>
      </c>
      <c r="J152">
        <v>-8186</v>
      </c>
      <c r="K152">
        <v>-15789</v>
      </c>
      <c r="L152">
        <v>0</v>
      </c>
      <c r="M152">
        <v>0</v>
      </c>
      <c r="N152">
        <v>0</v>
      </c>
      <c r="O152">
        <v>-80</v>
      </c>
      <c r="P152">
        <v>-68</v>
      </c>
      <c r="Q152">
        <v>-74</v>
      </c>
      <c r="R152">
        <v>-7603</v>
      </c>
      <c r="S152">
        <v>-8186</v>
      </c>
      <c r="T152">
        <v>-15789</v>
      </c>
      <c r="U152">
        <v>-36.200000000000003</v>
      </c>
      <c r="V152">
        <v>-33.799999999999997</v>
      </c>
      <c r="W152">
        <v>-34.9</v>
      </c>
      <c r="X152">
        <v>-1.9</v>
      </c>
      <c r="Y152">
        <v>-2.5</v>
      </c>
      <c r="Z152">
        <v>-2.1</v>
      </c>
    </row>
    <row r="153" spans="1:26" x14ac:dyDescent="0.2">
      <c r="B153" t="s">
        <v>3</v>
      </c>
      <c r="C153">
        <v>0</v>
      </c>
      <c r="D153">
        <v>0</v>
      </c>
      <c r="E153">
        <v>0</v>
      </c>
      <c r="F153">
        <v>-73</v>
      </c>
      <c r="G153">
        <v>-59</v>
      </c>
      <c r="H153">
        <v>-66</v>
      </c>
      <c r="I153">
        <v>-22065</v>
      </c>
      <c r="J153">
        <v>-23296</v>
      </c>
      <c r="K153">
        <v>-45361</v>
      </c>
      <c r="L153">
        <v>0</v>
      </c>
      <c r="M153">
        <v>0</v>
      </c>
      <c r="N153">
        <v>0</v>
      </c>
      <c r="O153">
        <v>-74</v>
      </c>
      <c r="P153">
        <v>-61</v>
      </c>
      <c r="Q153">
        <v>-67</v>
      </c>
      <c r="R153">
        <v>-22065</v>
      </c>
      <c r="S153">
        <v>-23296</v>
      </c>
      <c r="T153">
        <v>-45361</v>
      </c>
      <c r="U153">
        <v>-34.4</v>
      </c>
      <c r="V153">
        <v>-32</v>
      </c>
      <c r="W153">
        <v>-33.200000000000003</v>
      </c>
      <c r="X153">
        <v>4.5</v>
      </c>
      <c r="Y153">
        <v>4.7</v>
      </c>
      <c r="Z153">
        <v>4.5999999999999996</v>
      </c>
    </row>
    <row r="154" spans="1:26" x14ac:dyDescent="0.2">
      <c r="B154" t="s">
        <v>57</v>
      </c>
      <c r="C154">
        <v>0</v>
      </c>
      <c r="D154">
        <v>0</v>
      </c>
      <c r="E154">
        <v>0</v>
      </c>
      <c r="F154">
        <v>-75</v>
      </c>
      <c r="G154">
        <v>-60</v>
      </c>
      <c r="H154">
        <v>-67</v>
      </c>
      <c r="I154">
        <v>-4993</v>
      </c>
      <c r="J154">
        <v>-5219</v>
      </c>
      <c r="K154">
        <v>-10212</v>
      </c>
      <c r="L154">
        <v>0</v>
      </c>
      <c r="M154">
        <v>0</v>
      </c>
      <c r="N154">
        <v>0</v>
      </c>
      <c r="O154">
        <v>-77</v>
      </c>
      <c r="P154">
        <v>-62</v>
      </c>
      <c r="Q154">
        <v>-69</v>
      </c>
      <c r="R154">
        <v>-4993</v>
      </c>
      <c r="S154">
        <v>-5219</v>
      </c>
      <c r="T154">
        <v>-10212</v>
      </c>
      <c r="U154">
        <v>-34.6</v>
      </c>
      <c r="V154">
        <v>-31.7</v>
      </c>
      <c r="W154">
        <v>-33.1</v>
      </c>
      <c r="X154">
        <v>1.9</v>
      </c>
      <c r="Y154">
        <v>3.5</v>
      </c>
      <c r="Z154">
        <v>2.7</v>
      </c>
    </row>
    <row r="155" spans="1:26" x14ac:dyDescent="0.2">
      <c r="B155" t="s">
        <v>95</v>
      </c>
      <c r="C155">
        <v>0</v>
      </c>
      <c r="D155">
        <v>0</v>
      </c>
      <c r="E155">
        <v>0</v>
      </c>
      <c r="F155">
        <v>-75</v>
      </c>
      <c r="G155">
        <v>-60</v>
      </c>
      <c r="H155">
        <v>-68</v>
      </c>
      <c r="I155">
        <v>-2554</v>
      </c>
      <c r="J155">
        <v>-2716</v>
      </c>
      <c r="K155">
        <v>-5270</v>
      </c>
      <c r="L155">
        <v>0</v>
      </c>
      <c r="M155">
        <v>0</v>
      </c>
      <c r="N155">
        <v>0</v>
      </c>
      <c r="O155">
        <v>-76</v>
      </c>
      <c r="P155">
        <v>-62</v>
      </c>
      <c r="Q155">
        <v>-69</v>
      </c>
      <c r="R155">
        <v>-2554</v>
      </c>
      <c r="S155">
        <v>-2716</v>
      </c>
      <c r="T155">
        <v>-5270</v>
      </c>
      <c r="U155">
        <v>-34.9</v>
      </c>
      <c r="V155">
        <v>-32.4</v>
      </c>
      <c r="W155">
        <v>-33.6</v>
      </c>
      <c r="X155">
        <v>2.1</v>
      </c>
      <c r="Y155">
        <v>3.7</v>
      </c>
      <c r="Z155">
        <v>3</v>
      </c>
    </row>
    <row r="156" spans="1:26" x14ac:dyDescent="0.2">
      <c r="B156" t="s">
        <v>38</v>
      </c>
      <c r="C156">
        <v>0</v>
      </c>
      <c r="D156">
        <v>0</v>
      </c>
      <c r="E156">
        <v>0</v>
      </c>
      <c r="F156">
        <v>-81</v>
      </c>
      <c r="G156">
        <v>-72</v>
      </c>
      <c r="H156">
        <v>-76</v>
      </c>
      <c r="I156">
        <v>-1413</v>
      </c>
      <c r="J156">
        <v>-1589</v>
      </c>
      <c r="K156">
        <v>-3002</v>
      </c>
      <c r="L156">
        <v>0</v>
      </c>
      <c r="M156">
        <v>0</v>
      </c>
      <c r="N156">
        <v>0</v>
      </c>
      <c r="O156">
        <v>-82</v>
      </c>
      <c r="P156">
        <v>-74</v>
      </c>
      <c r="Q156">
        <v>-78</v>
      </c>
      <c r="R156">
        <v>-1413</v>
      </c>
      <c r="S156">
        <v>-1589</v>
      </c>
      <c r="T156">
        <v>-3002</v>
      </c>
      <c r="U156">
        <v>-36.4</v>
      </c>
      <c r="V156">
        <v>-34.799999999999997</v>
      </c>
      <c r="W156">
        <v>-35.5</v>
      </c>
      <c r="X156">
        <v>-4</v>
      </c>
      <c r="Y156">
        <v>-8.6999999999999993</v>
      </c>
      <c r="Z156">
        <v>-6.3</v>
      </c>
    </row>
    <row r="157" spans="1:26" x14ac:dyDescent="0.2">
      <c r="B157" t="s">
        <v>1</v>
      </c>
      <c r="C157">
        <v>0</v>
      </c>
      <c r="D157">
        <v>0</v>
      </c>
      <c r="E157">
        <v>0</v>
      </c>
      <c r="F157">
        <v>-41</v>
      </c>
      <c r="G157">
        <v>-27</v>
      </c>
      <c r="H157">
        <v>-34</v>
      </c>
      <c r="I157">
        <v>-1081</v>
      </c>
      <c r="J157">
        <v>-1070</v>
      </c>
      <c r="K157">
        <v>-2151</v>
      </c>
      <c r="L157">
        <v>0</v>
      </c>
      <c r="M157">
        <v>0</v>
      </c>
      <c r="N157">
        <v>0</v>
      </c>
      <c r="O157">
        <v>-42</v>
      </c>
      <c r="P157">
        <v>-27</v>
      </c>
      <c r="Q157">
        <v>-35</v>
      </c>
      <c r="R157">
        <v>-1081</v>
      </c>
      <c r="S157">
        <v>-1070</v>
      </c>
      <c r="T157">
        <v>-2151</v>
      </c>
      <c r="U157">
        <v>-29.8</v>
      </c>
      <c r="V157">
        <v>-27.1</v>
      </c>
      <c r="W157">
        <v>-28.5</v>
      </c>
      <c r="X157">
        <v>36</v>
      </c>
      <c r="Y157">
        <v>38</v>
      </c>
      <c r="Z157">
        <v>36.799999999999997</v>
      </c>
    </row>
    <row r="158" spans="1:26" x14ac:dyDescent="0.2">
      <c r="B158" t="s">
        <v>55</v>
      </c>
      <c r="C158">
        <v>0</v>
      </c>
      <c r="D158">
        <v>0</v>
      </c>
      <c r="E158">
        <v>0</v>
      </c>
      <c r="F158">
        <v>-84</v>
      </c>
      <c r="G158">
        <v>-72</v>
      </c>
      <c r="H158">
        <v>-78</v>
      </c>
      <c r="I158">
        <v>-9902</v>
      </c>
      <c r="J158">
        <v>-10461</v>
      </c>
      <c r="K158">
        <v>-20363</v>
      </c>
      <c r="L158">
        <v>0</v>
      </c>
      <c r="M158">
        <v>0</v>
      </c>
      <c r="N158">
        <v>0</v>
      </c>
      <c r="O158">
        <v>-85</v>
      </c>
      <c r="P158">
        <v>-74</v>
      </c>
      <c r="Q158">
        <v>-79</v>
      </c>
      <c r="R158">
        <v>-9902</v>
      </c>
      <c r="S158">
        <v>-10461</v>
      </c>
      <c r="T158">
        <v>-20363</v>
      </c>
      <c r="U158">
        <v>-36.700000000000003</v>
      </c>
      <c r="V158">
        <v>-34.4</v>
      </c>
      <c r="W158">
        <v>-35.5</v>
      </c>
      <c r="X158">
        <v>-6.8</v>
      </c>
      <c r="Y158">
        <v>-8.1999999999999993</v>
      </c>
      <c r="Z158">
        <v>-7.5</v>
      </c>
    </row>
    <row r="159" spans="1:26" x14ac:dyDescent="0.2">
      <c r="B159" t="s">
        <v>51</v>
      </c>
      <c r="C159">
        <v>0</v>
      </c>
      <c r="D159">
        <v>0</v>
      </c>
      <c r="E159">
        <v>0</v>
      </c>
      <c r="F159">
        <v>-81</v>
      </c>
      <c r="G159">
        <v>-67</v>
      </c>
      <c r="H159">
        <v>-74</v>
      </c>
      <c r="I159">
        <v>-777</v>
      </c>
      <c r="J159">
        <v>-774</v>
      </c>
      <c r="K159">
        <v>-1551</v>
      </c>
      <c r="L159">
        <v>0</v>
      </c>
      <c r="M159">
        <v>0</v>
      </c>
      <c r="N159">
        <v>0</v>
      </c>
      <c r="O159">
        <v>-82</v>
      </c>
      <c r="P159">
        <v>-68</v>
      </c>
      <c r="Q159">
        <v>-75</v>
      </c>
      <c r="R159">
        <v>-777</v>
      </c>
      <c r="S159">
        <v>-774</v>
      </c>
      <c r="T159">
        <v>-1551</v>
      </c>
      <c r="U159">
        <v>-37.4</v>
      </c>
      <c r="V159">
        <v>-34.9</v>
      </c>
      <c r="W159">
        <v>-36.200000000000003</v>
      </c>
      <c r="X159">
        <v>-3.7</v>
      </c>
      <c r="Y159">
        <v>-2.7</v>
      </c>
      <c r="Z159">
        <v>-3.4</v>
      </c>
    </row>
    <row r="160" spans="1:26" x14ac:dyDescent="0.2">
      <c r="B160" t="s">
        <v>56</v>
      </c>
      <c r="C160">
        <v>0</v>
      </c>
      <c r="D160">
        <v>0</v>
      </c>
      <c r="E160">
        <v>0</v>
      </c>
      <c r="F160">
        <v>-72</v>
      </c>
      <c r="G160">
        <v>-57</v>
      </c>
      <c r="H160">
        <v>-64</v>
      </c>
      <c r="I160">
        <v>-13184</v>
      </c>
      <c r="J160">
        <v>-13957</v>
      </c>
      <c r="K160">
        <v>-27141</v>
      </c>
      <c r="L160">
        <v>0</v>
      </c>
      <c r="M160">
        <v>0</v>
      </c>
      <c r="N160">
        <v>0</v>
      </c>
      <c r="O160">
        <v>-74</v>
      </c>
      <c r="P160">
        <v>-60</v>
      </c>
      <c r="Q160">
        <v>-66</v>
      </c>
      <c r="R160">
        <v>-13184</v>
      </c>
      <c r="S160">
        <v>-13957</v>
      </c>
      <c r="T160">
        <v>-27141</v>
      </c>
      <c r="U160">
        <v>-34</v>
      </c>
      <c r="V160">
        <v>-31.4</v>
      </c>
      <c r="W160">
        <v>-32.700000000000003</v>
      </c>
      <c r="X160">
        <v>4.8</v>
      </c>
      <c r="Y160">
        <v>5.8</v>
      </c>
      <c r="Z160">
        <v>5.3</v>
      </c>
    </row>
    <row r="161" spans="1:26" x14ac:dyDescent="0.2">
      <c r="B161" t="s">
        <v>16</v>
      </c>
      <c r="C161">
        <v>0</v>
      </c>
      <c r="D161">
        <v>0</v>
      </c>
      <c r="E161">
        <v>0</v>
      </c>
      <c r="F161">
        <v>-47</v>
      </c>
      <c r="G161">
        <v>-31</v>
      </c>
      <c r="H161">
        <v>-39</v>
      </c>
      <c r="I161">
        <v>-335</v>
      </c>
      <c r="J161">
        <v>-330</v>
      </c>
      <c r="K161">
        <v>-665</v>
      </c>
      <c r="L161">
        <v>0</v>
      </c>
      <c r="M161">
        <v>0</v>
      </c>
      <c r="N161">
        <v>0</v>
      </c>
      <c r="O161">
        <v>-48</v>
      </c>
      <c r="P161">
        <v>-32</v>
      </c>
      <c r="Q161">
        <v>-40</v>
      </c>
      <c r="R161">
        <v>-335</v>
      </c>
      <c r="S161">
        <v>-330</v>
      </c>
      <c r="T161">
        <v>-665</v>
      </c>
      <c r="U161">
        <v>-30.9</v>
      </c>
      <c r="V161">
        <v>-28.2</v>
      </c>
      <c r="W161">
        <v>-29.6</v>
      </c>
      <c r="X161">
        <v>30.7</v>
      </c>
      <c r="Y161">
        <v>33.4</v>
      </c>
      <c r="Z161">
        <v>31.8</v>
      </c>
    </row>
    <row r="162" spans="1:26" x14ac:dyDescent="0.2">
      <c r="B162" t="s">
        <v>54</v>
      </c>
      <c r="C162">
        <v>0</v>
      </c>
      <c r="D162">
        <v>0</v>
      </c>
      <c r="E162">
        <v>0</v>
      </c>
      <c r="F162">
        <v>-82</v>
      </c>
      <c r="G162">
        <v>-69</v>
      </c>
      <c r="H162">
        <v>-75</v>
      </c>
      <c r="I162">
        <v>-5024</v>
      </c>
      <c r="J162">
        <v>-5281</v>
      </c>
      <c r="K162">
        <v>-10305</v>
      </c>
      <c r="L162">
        <v>0</v>
      </c>
      <c r="M162">
        <v>0</v>
      </c>
      <c r="N162">
        <v>0</v>
      </c>
      <c r="O162">
        <v>-82</v>
      </c>
      <c r="P162">
        <v>-71</v>
      </c>
      <c r="Q162">
        <v>-76</v>
      </c>
      <c r="R162">
        <v>-5024</v>
      </c>
      <c r="S162">
        <v>-5281</v>
      </c>
      <c r="T162">
        <v>-10305</v>
      </c>
      <c r="U162">
        <v>-37</v>
      </c>
      <c r="V162">
        <v>-34.5</v>
      </c>
      <c r="W162">
        <v>-35.799999999999997</v>
      </c>
      <c r="X162">
        <v>-4</v>
      </c>
      <c r="Y162">
        <v>-5.0999999999999996</v>
      </c>
      <c r="Z162">
        <v>-4.5999999999999996</v>
      </c>
    </row>
    <row r="163" spans="1:26" x14ac:dyDescent="0.2">
      <c r="B163" t="s">
        <v>53</v>
      </c>
      <c r="C163">
        <v>0</v>
      </c>
      <c r="D163">
        <v>0</v>
      </c>
      <c r="E163">
        <v>0</v>
      </c>
      <c r="F163">
        <v>-78</v>
      </c>
      <c r="G163">
        <v>-64</v>
      </c>
      <c r="H163">
        <v>-71</v>
      </c>
      <c r="I163">
        <v>-2807</v>
      </c>
      <c r="J163">
        <v>-2970</v>
      </c>
      <c r="K163">
        <v>-5777</v>
      </c>
      <c r="L163">
        <v>0</v>
      </c>
      <c r="M163">
        <v>0</v>
      </c>
      <c r="N163">
        <v>0</v>
      </c>
      <c r="O163">
        <v>-79</v>
      </c>
      <c r="P163">
        <v>-65</v>
      </c>
      <c r="Q163">
        <v>-72</v>
      </c>
      <c r="R163">
        <v>-2807</v>
      </c>
      <c r="S163">
        <v>-2970</v>
      </c>
      <c r="T163">
        <v>-5777</v>
      </c>
      <c r="U163">
        <v>-36</v>
      </c>
      <c r="V163">
        <v>-33.200000000000003</v>
      </c>
      <c r="W163">
        <v>-34.6</v>
      </c>
      <c r="X163">
        <v>-0.5</v>
      </c>
      <c r="Y163">
        <v>0.1</v>
      </c>
      <c r="Z163">
        <v>-0.1</v>
      </c>
    </row>
    <row r="164" spans="1:26" x14ac:dyDescent="0.2">
      <c r="B164" t="s">
        <v>52</v>
      </c>
      <c r="C164">
        <v>0</v>
      </c>
      <c r="D164">
        <v>0</v>
      </c>
      <c r="E164">
        <v>0</v>
      </c>
      <c r="F164">
        <v>-77</v>
      </c>
      <c r="G164">
        <v>-61</v>
      </c>
      <c r="H164">
        <v>-69</v>
      </c>
      <c r="I164">
        <v>-4901</v>
      </c>
      <c r="J164">
        <v>-4913</v>
      </c>
      <c r="K164">
        <v>-9814</v>
      </c>
      <c r="L164">
        <v>0</v>
      </c>
      <c r="M164">
        <v>0</v>
      </c>
      <c r="N164">
        <v>0</v>
      </c>
      <c r="O164">
        <v>-77</v>
      </c>
      <c r="P164">
        <v>-63</v>
      </c>
      <c r="Q164">
        <v>-70</v>
      </c>
      <c r="R164">
        <v>-4901</v>
      </c>
      <c r="S164">
        <v>-4913</v>
      </c>
      <c r="T164">
        <v>-9814</v>
      </c>
      <c r="U164">
        <v>-35.5</v>
      </c>
      <c r="V164">
        <v>-33.1</v>
      </c>
      <c r="W164">
        <v>-34.299999999999997</v>
      </c>
      <c r="X164">
        <v>1.1000000000000001</v>
      </c>
      <c r="Y164">
        <v>2.9</v>
      </c>
      <c r="Z164">
        <v>1.9</v>
      </c>
    </row>
    <row r="165" spans="1:26" x14ac:dyDescent="0.2">
      <c r="B165" t="s">
        <v>50</v>
      </c>
      <c r="C165">
        <v>0</v>
      </c>
      <c r="D165">
        <v>0</v>
      </c>
      <c r="E165">
        <v>0</v>
      </c>
      <c r="F165">
        <v>-79</v>
      </c>
      <c r="G165">
        <v>-66</v>
      </c>
      <c r="H165">
        <v>-73</v>
      </c>
      <c r="I165">
        <v>-199805</v>
      </c>
      <c r="J165">
        <v>-209870</v>
      </c>
      <c r="K165">
        <v>-409675</v>
      </c>
      <c r="L165">
        <v>0</v>
      </c>
      <c r="M165">
        <v>0</v>
      </c>
      <c r="N165">
        <v>0</v>
      </c>
      <c r="O165">
        <v>-80</v>
      </c>
      <c r="P165">
        <v>-67</v>
      </c>
      <c r="Q165">
        <v>-74</v>
      </c>
      <c r="R165">
        <v>-199805</v>
      </c>
      <c r="S165">
        <v>-209870</v>
      </c>
      <c r="T165">
        <v>-409675</v>
      </c>
      <c r="U165">
        <v>-36.200000000000003</v>
      </c>
      <c r="V165">
        <v>-34</v>
      </c>
      <c r="W165">
        <v>-35.1</v>
      </c>
      <c r="X165">
        <v>-1.6</v>
      </c>
      <c r="Y165">
        <v>-1.8</v>
      </c>
      <c r="Z165">
        <v>-1.7</v>
      </c>
    </row>
    <row r="166" spans="1:26" x14ac:dyDescent="0.2">
      <c r="B166" t="s">
        <v>40</v>
      </c>
      <c r="C166">
        <v>0</v>
      </c>
      <c r="D166">
        <v>0</v>
      </c>
      <c r="E166">
        <v>0</v>
      </c>
      <c r="F166">
        <v>-78</v>
      </c>
      <c r="G166">
        <v>-64</v>
      </c>
      <c r="H166">
        <v>-71</v>
      </c>
      <c r="I166">
        <v>-311521</v>
      </c>
      <c r="J166">
        <v>-327425</v>
      </c>
      <c r="K166">
        <v>-638946</v>
      </c>
      <c r="L166">
        <v>0</v>
      </c>
      <c r="M166">
        <v>0</v>
      </c>
      <c r="N166">
        <v>0</v>
      </c>
      <c r="O166">
        <v>-78</v>
      </c>
      <c r="P166">
        <v>-66</v>
      </c>
      <c r="Q166">
        <v>-72</v>
      </c>
      <c r="R166">
        <v>-311521</v>
      </c>
      <c r="S166">
        <v>-327425</v>
      </c>
      <c r="T166">
        <v>-638946</v>
      </c>
      <c r="U166">
        <v>-35.799999999999997</v>
      </c>
      <c r="V166">
        <v>-33.4</v>
      </c>
      <c r="W166">
        <v>-34.6</v>
      </c>
      <c r="X166">
        <v>0</v>
      </c>
      <c r="Y166">
        <v>0</v>
      </c>
      <c r="Z166">
        <v>0</v>
      </c>
    </row>
    <row r="167" spans="1:26" x14ac:dyDescent="0.2">
      <c r="B167" t="s">
        <v>60</v>
      </c>
      <c r="C167">
        <v>0</v>
      </c>
      <c r="D167">
        <v>0</v>
      </c>
      <c r="E167">
        <v>0</v>
      </c>
      <c r="F167">
        <v>-64</v>
      </c>
      <c r="G167">
        <v>-52</v>
      </c>
      <c r="H167">
        <v>-58</v>
      </c>
      <c r="I167">
        <v>-10973</v>
      </c>
      <c r="J167">
        <v>-11514</v>
      </c>
      <c r="K167">
        <v>-22487</v>
      </c>
      <c r="L167">
        <v>0</v>
      </c>
      <c r="M167">
        <v>0</v>
      </c>
      <c r="N167">
        <v>0</v>
      </c>
      <c r="O167">
        <v>-65</v>
      </c>
      <c r="P167">
        <v>-54</v>
      </c>
      <c r="Q167">
        <v>-59</v>
      </c>
      <c r="R167">
        <v>-10973</v>
      </c>
      <c r="S167">
        <v>-11514</v>
      </c>
      <c r="T167">
        <v>-22487</v>
      </c>
      <c r="U167">
        <v>-34.1</v>
      </c>
      <c r="V167">
        <v>-32</v>
      </c>
      <c r="W167">
        <v>-33</v>
      </c>
      <c r="X167">
        <v>13.3</v>
      </c>
      <c r="Y167">
        <v>11.9</v>
      </c>
      <c r="Z167">
        <v>12.6</v>
      </c>
    </row>
    <row r="168" spans="1:26" x14ac:dyDescent="0.2">
      <c r="A168" t="s">
        <v>17</v>
      </c>
      <c r="B168" t="s">
        <v>96</v>
      </c>
      <c r="C168">
        <v>0</v>
      </c>
      <c r="D168">
        <v>0</v>
      </c>
      <c r="E168">
        <v>0</v>
      </c>
      <c r="F168">
        <v>-79</v>
      </c>
      <c r="G168">
        <v>-66</v>
      </c>
      <c r="H168">
        <v>-73</v>
      </c>
      <c r="I168">
        <v>-244135</v>
      </c>
      <c r="J168">
        <v>-255931</v>
      </c>
      <c r="K168">
        <v>-500066</v>
      </c>
      <c r="L168">
        <v>0</v>
      </c>
      <c r="M168">
        <v>0</v>
      </c>
      <c r="N168">
        <v>0</v>
      </c>
      <c r="O168">
        <v>-80</v>
      </c>
      <c r="P168">
        <v>-67</v>
      </c>
      <c r="Q168">
        <v>-74</v>
      </c>
      <c r="R168">
        <v>-244135</v>
      </c>
      <c r="S168">
        <v>-255931</v>
      </c>
      <c r="T168">
        <v>-500066</v>
      </c>
      <c r="U168">
        <v>-36.200000000000003</v>
      </c>
      <c r="V168">
        <v>-34</v>
      </c>
      <c r="W168">
        <v>-35.1</v>
      </c>
      <c r="X168">
        <v>-6.2</v>
      </c>
      <c r="Y168">
        <v>-7</v>
      </c>
      <c r="Z168">
        <v>-6.6</v>
      </c>
    </row>
    <row r="169" spans="1:26" x14ac:dyDescent="0.2">
      <c r="B169" t="s">
        <v>97</v>
      </c>
      <c r="C169">
        <v>0</v>
      </c>
      <c r="D169">
        <v>0</v>
      </c>
      <c r="E169">
        <v>0</v>
      </c>
      <c r="F169">
        <v>-73</v>
      </c>
      <c r="G169">
        <v>-58</v>
      </c>
      <c r="H169">
        <v>-65</v>
      </c>
      <c r="I169">
        <v>-60043</v>
      </c>
      <c r="J169">
        <v>-63762</v>
      </c>
      <c r="K169">
        <v>-123805</v>
      </c>
      <c r="L169">
        <v>0</v>
      </c>
      <c r="M169">
        <v>0</v>
      </c>
      <c r="N169">
        <v>0</v>
      </c>
      <c r="O169">
        <v>-74</v>
      </c>
      <c r="P169">
        <v>-60</v>
      </c>
      <c r="Q169">
        <v>-67</v>
      </c>
      <c r="R169">
        <v>-60043</v>
      </c>
      <c r="S169">
        <v>-63762</v>
      </c>
      <c r="T169">
        <v>-123805</v>
      </c>
      <c r="U169">
        <v>-34.200000000000003</v>
      </c>
      <c r="V169">
        <v>-31.6</v>
      </c>
      <c r="W169">
        <v>-32.9</v>
      </c>
      <c r="X169">
        <v>0</v>
      </c>
      <c r="Y169">
        <v>0</v>
      </c>
      <c r="Z169">
        <v>0</v>
      </c>
    </row>
    <row r="170" spans="1:26" x14ac:dyDescent="0.2">
      <c r="B170" t="s">
        <v>60</v>
      </c>
      <c r="C170">
        <v>0</v>
      </c>
      <c r="D170">
        <v>0</v>
      </c>
      <c r="E170">
        <v>0</v>
      </c>
      <c r="F170">
        <v>-58</v>
      </c>
      <c r="G170">
        <v>-47</v>
      </c>
      <c r="H170">
        <v>-53</v>
      </c>
      <c r="I170">
        <v>-7343</v>
      </c>
      <c r="J170">
        <v>-7732</v>
      </c>
      <c r="K170">
        <v>-15075</v>
      </c>
      <c r="L170">
        <v>0</v>
      </c>
      <c r="M170">
        <v>0</v>
      </c>
      <c r="N170">
        <v>0</v>
      </c>
      <c r="O170">
        <v>-59</v>
      </c>
      <c r="P170">
        <v>-48</v>
      </c>
      <c r="Q170">
        <v>-54</v>
      </c>
      <c r="R170">
        <v>-7343</v>
      </c>
      <c r="S170">
        <v>-7732</v>
      </c>
      <c r="T170">
        <v>-15075</v>
      </c>
      <c r="U170">
        <v>-33.4</v>
      </c>
      <c r="V170">
        <v>-31.5</v>
      </c>
      <c r="W170">
        <v>-32.4</v>
      </c>
      <c r="X170">
        <v>0</v>
      </c>
      <c r="Y170">
        <v>0</v>
      </c>
      <c r="Z170">
        <v>0</v>
      </c>
    </row>
    <row r="171" spans="1:26" x14ac:dyDescent="0.2">
      <c r="B171" t="s">
        <v>40</v>
      </c>
      <c r="C171">
        <v>0</v>
      </c>
      <c r="D171">
        <v>0</v>
      </c>
      <c r="E171">
        <v>0</v>
      </c>
      <c r="F171">
        <v>-78</v>
      </c>
      <c r="G171">
        <v>-64</v>
      </c>
      <c r="H171">
        <v>-71</v>
      </c>
      <c r="I171">
        <v>-311521</v>
      </c>
      <c r="J171">
        <v>-327425</v>
      </c>
      <c r="K171">
        <v>-638946</v>
      </c>
      <c r="L171">
        <v>0</v>
      </c>
      <c r="M171">
        <v>0</v>
      </c>
      <c r="N171">
        <v>0</v>
      </c>
      <c r="O171">
        <v>-78</v>
      </c>
      <c r="P171">
        <v>-66</v>
      </c>
      <c r="Q171">
        <v>-72</v>
      </c>
      <c r="R171">
        <v>-311521</v>
      </c>
      <c r="S171">
        <v>-327425</v>
      </c>
      <c r="T171">
        <v>-638946</v>
      </c>
      <c r="U171">
        <v>-35.799999999999997</v>
      </c>
      <c r="V171">
        <v>-33.4</v>
      </c>
      <c r="W171">
        <v>-34.6</v>
      </c>
      <c r="X171">
        <v>0</v>
      </c>
      <c r="Y171">
        <v>0</v>
      </c>
      <c r="Z171">
        <v>0</v>
      </c>
    </row>
    <row r="172" spans="1:26" x14ac:dyDescent="0.2">
      <c r="A172" t="s">
        <v>98</v>
      </c>
      <c r="B172" t="s">
        <v>43</v>
      </c>
      <c r="C172">
        <v>0</v>
      </c>
      <c r="D172">
        <v>0</v>
      </c>
      <c r="E172">
        <v>0</v>
      </c>
      <c r="F172">
        <v>-63</v>
      </c>
      <c r="G172">
        <v>-47</v>
      </c>
      <c r="H172">
        <v>-55</v>
      </c>
      <c r="I172">
        <v>-43796</v>
      </c>
      <c r="J172">
        <v>-45946</v>
      </c>
      <c r="K172">
        <v>-89742</v>
      </c>
      <c r="L172">
        <v>0</v>
      </c>
      <c r="M172">
        <v>0</v>
      </c>
      <c r="N172">
        <v>0</v>
      </c>
      <c r="O172">
        <v>-65</v>
      </c>
      <c r="P172">
        <v>-49</v>
      </c>
      <c r="Q172">
        <v>-57</v>
      </c>
      <c r="R172">
        <v>-43796</v>
      </c>
      <c r="S172">
        <v>-45946</v>
      </c>
      <c r="T172">
        <v>-89742</v>
      </c>
      <c r="U172">
        <v>-32.799999999999997</v>
      </c>
      <c r="V172">
        <v>-30.2</v>
      </c>
      <c r="W172">
        <v>-31.5</v>
      </c>
      <c r="X172">
        <v>-16.2</v>
      </c>
      <c r="Y172">
        <v>-19.3</v>
      </c>
      <c r="Z172">
        <v>-17.8</v>
      </c>
    </row>
    <row r="173" spans="1:26" x14ac:dyDescent="0.2">
      <c r="B173" t="s">
        <v>99</v>
      </c>
      <c r="C173">
        <v>0</v>
      </c>
      <c r="D173">
        <v>0</v>
      </c>
      <c r="E173">
        <v>0</v>
      </c>
      <c r="F173">
        <v>-80</v>
      </c>
      <c r="G173">
        <v>-67</v>
      </c>
      <c r="H173">
        <v>-73</v>
      </c>
      <c r="I173">
        <v>-267725</v>
      </c>
      <c r="J173">
        <v>-281479</v>
      </c>
      <c r="K173">
        <v>-549204</v>
      </c>
      <c r="L173">
        <v>0</v>
      </c>
      <c r="M173">
        <v>0</v>
      </c>
      <c r="N173">
        <v>0</v>
      </c>
      <c r="O173">
        <v>-81</v>
      </c>
      <c r="P173">
        <v>-68</v>
      </c>
      <c r="Q173">
        <v>-74</v>
      </c>
      <c r="R173">
        <v>-267725</v>
      </c>
      <c r="S173">
        <v>-281479</v>
      </c>
      <c r="T173">
        <v>-549204</v>
      </c>
      <c r="U173">
        <v>-36.200000000000003</v>
      </c>
      <c r="V173">
        <v>-34</v>
      </c>
      <c r="W173">
        <v>-35.1</v>
      </c>
      <c r="X173">
        <v>0</v>
      </c>
      <c r="Y173">
        <v>0</v>
      </c>
      <c r="Z173">
        <v>0</v>
      </c>
    </row>
    <row r="174" spans="1:26" x14ac:dyDescent="0.2">
      <c r="B174" t="s">
        <v>40</v>
      </c>
      <c r="C174">
        <v>0</v>
      </c>
      <c r="D174">
        <v>0</v>
      </c>
      <c r="E174">
        <v>0</v>
      </c>
      <c r="F174">
        <v>-78</v>
      </c>
      <c r="G174">
        <v>-64</v>
      </c>
      <c r="H174">
        <v>-71</v>
      </c>
      <c r="I174">
        <v>-311521</v>
      </c>
      <c r="J174">
        <v>-327425</v>
      </c>
      <c r="K174">
        <v>-638946</v>
      </c>
      <c r="L174">
        <v>0</v>
      </c>
      <c r="M174">
        <v>0</v>
      </c>
      <c r="N174">
        <v>0</v>
      </c>
      <c r="O174">
        <v>-78</v>
      </c>
      <c r="P174">
        <v>-66</v>
      </c>
      <c r="Q174">
        <v>-72</v>
      </c>
      <c r="R174">
        <v>-311521</v>
      </c>
      <c r="S174">
        <v>-327425</v>
      </c>
      <c r="T174">
        <v>-638946</v>
      </c>
      <c r="U174">
        <v>-35.799999999999997</v>
      </c>
      <c r="V174">
        <v>-33.4</v>
      </c>
      <c r="W174">
        <v>-34.6</v>
      </c>
      <c r="X174">
        <v>0</v>
      </c>
      <c r="Y174">
        <v>0</v>
      </c>
      <c r="Z174">
        <v>0</v>
      </c>
    </row>
    <row r="175" spans="1:26" x14ac:dyDescent="0.2">
      <c r="A175" t="s">
        <v>100</v>
      </c>
      <c r="B175" t="s">
        <v>83</v>
      </c>
      <c r="C175">
        <v>0</v>
      </c>
      <c r="D175">
        <v>0</v>
      </c>
      <c r="E175">
        <v>0</v>
      </c>
      <c r="F175">
        <v>-86</v>
      </c>
      <c r="G175">
        <v>-74</v>
      </c>
      <c r="H175">
        <v>-79</v>
      </c>
      <c r="I175">
        <v>-105754</v>
      </c>
      <c r="J175">
        <v>-111996</v>
      </c>
      <c r="K175">
        <v>-217750</v>
      </c>
      <c r="L175">
        <v>0</v>
      </c>
      <c r="M175">
        <v>0</v>
      </c>
      <c r="N175">
        <v>0</v>
      </c>
      <c r="O175">
        <v>-86</v>
      </c>
      <c r="P175">
        <v>-75</v>
      </c>
      <c r="Q175">
        <v>-81</v>
      </c>
      <c r="R175">
        <v>-105754</v>
      </c>
      <c r="S175">
        <v>-111996</v>
      </c>
      <c r="T175">
        <v>-217750</v>
      </c>
      <c r="U175">
        <v>-37.9</v>
      </c>
      <c r="V175">
        <v>-35.6</v>
      </c>
      <c r="W175">
        <v>-36.700000000000003</v>
      </c>
      <c r="X175">
        <v>-16.8</v>
      </c>
      <c r="Y175">
        <v>-20.2</v>
      </c>
      <c r="Z175">
        <v>-18.5</v>
      </c>
    </row>
    <row r="176" spans="1:26" x14ac:dyDescent="0.2">
      <c r="B176" t="s">
        <v>82</v>
      </c>
      <c r="C176">
        <v>0</v>
      </c>
      <c r="D176">
        <v>0</v>
      </c>
      <c r="E176">
        <v>0</v>
      </c>
      <c r="F176">
        <v>-79</v>
      </c>
      <c r="G176">
        <v>-65</v>
      </c>
      <c r="H176">
        <v>-72</v>
      </c>
      <c r="I176">
        <v>-100062</v>
      </c>
      <c r="J176">
        <v>-104878</v>
      </c>
      <c r="K176">
        <v>-204940</v>
      </c>
      <c r="L176">
        <v>0</v>
      </c>
      <c r="M176">
        <v>0</v>
      </c>
      <c r="N176">
        <v>0</v>
      </c>
      <c r="O176">
        <v>-79</v>
      </c>
      <c r="P176">
        <v>-67</v>
      </c>
      <c r="Q176">
        <v>-73</v>
      </c>
      <c r="R176">
        <v>-100062</v>
      </c>
      <c r="S176">
        <v>-104878</v>
      </c>
      <c r="T176">
        <v>-204940</v>
      </c>
      <c r="U176">
        <v>-35.700000000000003</v>
      </c>
      <c r="V176">
        <v>-33.5</v>
      </c>
      <c r="W176">
        <v>-34.6</v>
      </c>
      <c r="X176">
        <v>0</v>
      </c>
      <c r="Y176">
        <v>0</v>
      </c>
      <c r="Z176">
        <v>0</v>
      </c>
    </row>
    <row r="177" spans="1:26" x14ac:dyDescent="0.2">
      <c r="B177" t="s">
        <v>81</v>
      </c>
      <c r="C177">
        <v>0</v>
      </c>
      <c r="D177">
        <v>0</v>
      </c>
      <c r="E177">
        <v>0</v>
      </c>
      <c r="F177">
        <v>-69</v>
      </c>
      <c r="G177">
        <v>-53</v>
      </c>
      <c r="H177">
        <v>-61</v>
      </c>
      <c r="I177">
        <v>-105705</v>
      </c>
      <c r="J177">
        <v>-110551</v>
      </c>
      <c r="K177">
        <v>-216256</v>
      </c>
      <c r="L177">
        <v>0</v>
      </c>
      <c r="M177">
        <v>0</v>
      </c>
      <c r="N177">
        <v>0</v>
      </c>
      <c r="O177">
        <v>-70</v>
      </c>
      <c r="P177">
        <v>-55</v>
      </c>
      <c r="Q177">
        <v>-62</v>
      </c>
      <c r="R177">
        <v>-105705</v>
      </c>
      <c r="S177">
        <v>-110551</v>
      </c>
      <c r="T177">
        <v>-216256</v>
      </c>
      <c r="U177">
        <v>-33.6</v>
      </c>
      <c r="V177">
        <v>-31.3</v>
      </c>
      <c r="W177">
        <v>-32.4</v>
      </c>
      <c r="X177">
        <v>0</v>
      </c>
      <c r="Y177">
        <v>0</v>
      </c>
      <c r="Z177">
        <v>0</v>
      </c>
    </row>
    <row r="178" spans="1:26" x14ac:dyDescent="0.2">
      <c r="B178" t="s">
        <v>40</v>
      </c>
      <c r="C178">
        <v>0</v>
      </c>
      <c r="D178">
        <v>0</v>
      </c>
      <c r="E178">
        <v>0</v>
      </c>
      <c r="F178">
        <v>-78</v>
      </c>
      <c r="G178">
        <v>-64</v>
      </c>
      <c r="H178">
        <v>-71</v>
      </c>
      <c r="I178">
        <v>-311521</v>
      </c>
      <c r="J178">
        <v>-327425</v>
      </c>
      <c r="K178">
        <v>-638946</v>
      </c>
      <c r="L178">
        <v>0</v>
      </c>
      <c r="M178">
        <v>0</v>
      </c>
      <c r="N178">
        <v>0</v>
      </c>
      <c r="O178">
        <v>-78</v>
      </c>
      <c r="P178">
        <v>-66</v>
      </c>
      <c r="Q178">
        <v>-72</v>
      </c>
      <c r="R178">
        <v>-311521</v>
      </c>
      <c r="S178">
        <v>-327425</v>
      </c>
      <c r="T178">
        <v>-638946</v>
      </c>
      <c r="U178">
        <v>-35.799999999999997</v>
      </c>
      <c r="V178">
        <v>-33.4</v>
      </c>
      <c r="W178">
        <v>-34.6</v>
      </c>
      <c r="X178">
        <v>0</v>
      </c>
      <c r="Y178">
        <v>0</v>
      </c>
      <c r="Z178">
        <v>0</v>
      </c>
    </row>
    <row r="179" spans="1:26" x14ac:dyDescent="0.2">
      <c r="A179" t="s">
        <v>18</v>
      </c>
      <c r="B179" t="s">
        <v>44</v>
      </c>
      <c r="C179">
        <v>0</v>
      </c>
      <c r="D179">
        <v>0</v>
      </c>
      <c r="E179">
        <v>0</v>
      </c>
      <c r="F179">
        <v>-81</v>
      </c>
      <c r="G179">
        <v>-71</v>
      </c>
      <c r="H179">
        <v>-76</v>
      </c>
      <c r="I179">
        <v>-287233</v>
      </c>
      <c r="J179">
        <v>-277680</v>
      </c>
      <c r="K179">
        <v>-564913</v>
      </c>
      <c r="L179">
        <v>0</v>
      </c>
      <c r="M179">
        <v>0</v>
      </c>
      <c r="N179">
        <v>0</v>
      </c>
      <c r="O179">
        <v>-82</v>
      </c>
      <c r="P179">
        <v>-73</v>
      </c>
      <c r="Q179">
        <v>-77</v>
      </c>
      <c r="R179">
        <v>-287233</v>
      </c>
      <c r="S179">
        <v>-277680</v>
      </c>
      <c r="T179">
        <v>-564913</v>
      </c>
      <c r="U179">
        <v>-36.4</v>
      </c>
      <c r="V179">
        <v>-34.799999999999997</v>
      </c>
      <c r="W179">
        <v>-35.6</v>
      </c>
      <c r="X179">
        <v>-52.1</v>
      </c>
      <c r="Y179">
        <v>-50.3</v>
      </c>
      <c r="Z179">
        <v>-52.8</v>
      </c>
    </row>
    <row r="180" spans="1:26" x14ac:dyDescent="0.2">
      <c r="B180" t="s">
        <v>161</v>
      </c>
      <c r="C180">
        <v>0</v>
      </c>
      <c r="D180">
        <v>0</v>
      </c>
      <c r="E180">
        <v>0</v>
      </c>
      <c r="F180">
        <v>-34</v>
      </c>
      <c r="G180">
        <v>-25</v>
      </c>
      <c r="H180">
        <v>-28</v>
      </c>
      <c r="I180">
        <v>-15075</v>
      </c>
      <c r="J180">
        <v>-35415</v>
      </c>
      <c r="K180">
        <v>-50490</v>
      </c>
      <c r="L180">
        <v>0</v>
      </c>
      <c r="M180">
        <v>0</v>
      </c>
      <c r="N180">
        <v>0</v>
      </c>
      <c r="O180">
        <v>-35</v>
      </c>
      <c r="P180">
        <v>-26</v>
      </c>
      <c r="Q180">
        <v>-29</v>
      </c>
      <c r="R180">
        <v>-15075</v>
      </c>
      <c r="S180">
        <v>-35415</v>
      </c>
      <c r="T180">
        <v>-50490</v>
      </c>
      <c r="U180">
        <v>-27.7</v>
      </c>
      <c r="V180">
        <v>-26.2</v>
      </c>
      <c r="W180">
        <v>-26.6</v>
      </c>
      <c r="X180">
        <v>0</v>
      </c>
      <c r="Y180">
        <v>0</v>
      </c>
      <c r="Z180">
        <v>0</v>
      </c>
    </row>
    <row r="181" spans="1:26" x14ac:dyDescent="0.2">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row>
    <row r="182" spans="1:26" x14ac:dyDescent="0.2">
      <c r="B182" t="s">
        <v>174</v>
      </c>
      <c r="C182">
        <v>0</v>
      </c>
      <c r="D182">
        <v>0</v>
      </c>
      <c r="E182">
        <v>0</v>
      </c>
      <c r="F182">
        <v>-5</v>
      </c>
      <c r="G182">
        <v>-4</v>
      </c>
      <c r="H182">
        <v>-4</v>
      </c>
      <c r="I182">
        <v>-3005</v>
      </c>
      <c r="J182">
        <v>-7742</v>
      </c>
      <c r="K182">
        <v>-10747</v>
      </c>
      <c r="L182">
        <v>0</v>
      </c>
      <c r="M182">
        <v>0</v>
      </c>
      <c r="N182">
        <v>0</v>
      </c>
      <c r="O182">
        <v>-6</v>
      </c>
      <c r="P182">
        <v>-4</v>
      </c>
      <c r="Q182">
        <v>-5</v>
      </c>
      <c r="R182">
        <v>-3005</v>
      </c>
      <c r="S182">
        <v>-7742</v>
      </c>
      <c r="T182">
        <v>-10747</v>
      </c>
      <c r="U182">
        <v>-19.7</v>
      </c>
      <c r="V182">
        <v>-19.399999999999999</v>
      </c>
      <c r="W182">
        <v>-19.5</v>
      </c>
      <c r="X182">
        <v>0</v>
      </c>
      <c r="Y182">
        <v>0</v>
      </c>
      <c r="Z182">
        <v>0</v>
      </c>
    </row>
    <row r="183" spans="1:26" x14ac:dyDescent="0.2">
      <c r="B183" t="s">
        <v>101</v>
      </c>
      <c r="C183">
        <v>0</v>
      </c>
      <c r="D183">
        <v>0</v>
      </c>
      <c r="E183">
        <v>0</v>
      </c>
      <c r="F183">
        <v>-54</v>
      </c>
      <c r="G183">
        <v>-44</v>
      </c>
      <c r="H183">
        <v>-49</v>
      </c>
      <c r="I183">
        <v>-6208</v>
      </c>
      <c r="J183">
        <v>-6588</v>
      </c>
      <c r="K183">
        <v>-12796</v>
      </c>
      <c r="L183">
        <v>0</v>
      </c>
      <c r="M183">
        <v>0</v>
      </c>
      <c r="N183">
        <v>0</v>
      </c>
      <c r="O183">
        <v>-55</v>
      </c>
      <c r="P183">
        <v>-45</v>
      </c>
      <c r="Q183">
        <v>-50</v>
      </c>
      <c r="R183">
        <v>-6208</v>
      </c>
      <c r="S183">
        <v>-6588</v>
      </c>
      <c r="T183">
        <v>-12796</v>
      </c>
      <c r="U183">
        <v>-32.9</v>
      </c>
      <c r="V183">
        <v>-31</v>
      </c>
      <c r="W183">
        <v>-31.9</v>
      </c>
      <c r="X183">
        <v>0</v>
      </c>
      <c r="Y183">
        <v>0</v>
      </c>
      <c r="Z183">
        <v>0</v>
      </c>
    </row>
    <row r="184" spans="1:26" x14ac:dyDescent="0.2">
      <c r="B184" t="s">
        <v>40</v>
      </c>
      <c r="C184">
        <v>0</v>
      </c>
      <c r="D184">
        <v>0</v>
      </c>
      <c r="E184">
        <v>0</v>
      </c>
      <c r="F184">
        <v>-78</v>
      </c>
      <c r="G184">
        <v>-64</v>
      </c>
      <c r="H184">
        <v>-71</v>
      </c>
      <c r="I184">
        <v>-311521</v>
      </c>
      <c r="J184">
        <v>-327425</v>
      </c>
      <c r="K184">
        <v>-638946</v>
      </c>
      <c r="L184">
        <v>0</v>
      </c>
      <c r="M184">
        <v>0</v>
      </c>
      <c r="N184">
        <v>0</v>
      </c>
      <c r="O184">
        <v>-78</v>
      </c>
      <c r="P184">
        <v>-66</v>
      </c>
      <c r="Q184">
        <v>-72</v>
      </c>
      <c r="R184">
        <v>-311521</v>
      </c>
      <c r="S184">
        <v>-327425</v>
      </c>
      <c r="T184">
        <v>-638946</v>
      </c>
      <c r="U184">
        <v>-35.799999999999997</v>
      </c>
      <c r="V184">
        <v>-33.4</v>
      </c>
      <c r="W184">
        <v>-34.6</v>
      </c>
      <c r="X184">
        <v>0</v>
      </c>
      <c r="Y184">
        <v>0</v>
      </c>
      <c r="Z184">
        <v>0</v>
      </c>
    </row>
    <row r="185" spans="1:26" x14ac:dyDescent="0.2">
      <c r="B185" t="s">
        <v>46</v>
      </c>
      <c r="C185">
        <v>0</v>
      </c>
      <c r="D185">
        <v>0</v>
      </c>
      <c r="E185">
        <v>0</v>
      </c>
      <c r="F185">
        <v>-34</v>
      </c>
      <c r="G185">
        <v>-25</v>
      </c>
      <c r="H185">
        <v>-28</v>
      </c>
      <c r="I185">
        <v>-15075</v>
      </c>
      <c r="J185">
        <v>-35415</v>
      </c>
      <c r="K185">
        <v>-50490</v>
      </c>
      <c r="L185">
        <v>0</v>
      </c>
      <c r="M185">
        <v>0</v>
      </c>
      <c r="N185">
        <v>0</v>
      </c>
      <c r="O185">
        <v>-35</v>
      </c>
      <c r="P185">
        <v>-26</v>
      </c>
      <c r="Q185">
        <v>-29</v>
      </c>
      <c r="R185">
        <v>-15075</v>
      </c>
      <c r="S185">
        <v>-35415</v>
      </c>
      <c r="T185">
        <v>-50490</v>
      </c>
      <c r="U185">
        <v>-27.7</v>
      </c>
      <c r="V185">
        <v>-26.2</v>
      </c>
      <c r="W185">
        <v>-26.6</v>
      </c>
      <c r="X185">
        <v>0</v>
      </c>
      <c r="Y185">
        <v>0</v>
      </c>
      <c r="Z185">
        <v>0</v>
      </c>
    </row>
    <row r="186" spans="1:26" x14ac:dyDescent="0.2">
      <c r="B186" t="s">
        <v>45</v>
      </c>
      <c r="C186">
        <v>0</v>
      </c>
      <c r="D186">
        <v>0</v>
      </c>
      <c r="E186">
        <v>0</v>
      </c>
      <c r="F186">
        <v>-29</v>
      </c>
      <c r="G186">
        <v>-21</v>
      </c>
      <c r="H186">
        <v>-24</v>
      </c>
      <c r="I186">
        <v>-18080</v>
      </c>
      <c r="J186">
        <v>-43157</v>
      </c>
      <c r="K186">
        <v>-61237</v>
      </c>
      <c r="L186">
        <v>0</v>
      </c>
      <c r="M186">
        <v>0</v>
      </c>
      <c r="N186">
        <v>0</v>
      </c>
      <c r="O186">
        <v>-30</v>
      </c>
      <c r="P186">
        <v>-22</v>
      </c>
      <c r="Q186">
        <v>-25</v>
      </c>
      <c r="R186">
        <v>-18080</v>
      </c>
      <c r="S186">
        <v>-43157</v>
      </c>
      <c r="T186">
        <v>-61237</v>
      </c>
      <c r="U186">
        <v>-26.3</v>
      </c>
      <c r="V186">
        <v>-25</v>
      </c>
      <c r="W186">
        <v>-25.4</v>
      </c>
      <c r="X186">
        <v>0</v>
      </c>
      <c r="Y186">
        <v>0</v>
      </c>
      <c r="Z186">
        <v>0</v>
      </c>
    </row>
    <row r="187" spans="1:26" x14ac:dyDescent="0.2">
      <c r="A187" t="s">
        <v>162</v>
      </c>
      <c r="B187" t="s">
        <v>104</v>
      </c>
      <c r="C187">
        <v>0</v>
      </c>
      <c r="D187">
        <v>0</v>
      </c>
      <c r="E187">
        <v>0</v>
      </c>
      <c r="F187">
        <v>-18</v>
      </c>
      <c r="G187">
        <v>-15</v>
      </c>
      <c r="H187">
        <v>-16</v>
      </c>
      <c r="I187">
        <v>-402</v>
      </c>
      <c r="J187">
        <v>-1021</v>
      </c>
      <c r="K187">
        <v>-1423</v>
      </c>
      <c r="L187">
        <v>0</v>
      </c>
      <c r="M187">
        <v>0</v>
      </c>
      <c r="N187">
        <v>0</v>
      </c>
      <c r="O187">
        <v>-18</v>
      </c>
      <c r="P187">
        <v>-15</v>
      </c>
      <c r="Q187">
        <v>-16</v>
      </c>
      <c r="R187">
        <v>-402</v>
      </c>
      <c r="S187">
        <v>-1021</v>
      </c>
      <c r="T187">
        <v>-1423</v>
      </c>
      <c r="U187">
        <v>-24.1</v>
      </c>
      <c r="V187">
        <v>-23.7</v>
      </c>
      <c r="W187">
        <v>-23.8</v>
      </c>
      <c r="X187">
        <v>-63.8</v>
      </c>
      <c r="Y187">
        <v>-57.3</v>
      </c>
      <c r="Z187">
        <v>-61.3</v>
      </c>
    </row>
    <row r="188" spans="1:26" x14ac:dyDescent="0.2">
      <c r="B188" t="s">
        <v>105</v>
      </c>
      <c r="C188">
        <v>0</v>
      </c>
      <c r="D188">
        <v>0</v>
      </c>
      <c r="E188">
        <v>0</v>
      </c>
      <c r="F188">
        <v>-15</v>
      </c>
      <c r="G188">
        <v>-12</v>
      </c>
      <c r="H188">
        <v>-13</v>
      </c>
      <c r="I188">
        <v>-1447</v>
      </c>
      <c r="J188">
        <v>-2881</v>
      </c>
      <c r="K188">
        <v>-4328</v>
      </c>
      <c r="L188">
        <v>0</v>
      </c>
      <c r="M188">
        <v>0</v>
      </c>
      <c r="N188">
        <v>0</v>
      </c>
      <c r="O188">
        <v>-16</v>
      </c>
      <c r="P188">
        <v>-13</v>
      </c>
      <c r="Q188">
        <v>-14</v>
      </c>
      <c r="R188">
        <v>-1447</v>
      </c>
      <c r="S188">
        <v>-2881</v>
      </c>
      <c r="T188">
        <v>-4328</v>
      </c>
      <c r="U188">
        <v>-24</v>
      </c>
      <c r="V188">
        <v>-23.1</v>
      </c>
      <c r="W188">
        <v>-23.4</v>
      </c>
      <c r="X188">
        <v>-66.3</v>
      </c>
      <c r="Y188">
        <v>-59.8</v>
      </c>
      <c r="Z188">
        <v>-63.6</v>
      </c>
    </row>
    <row r="189" spans="1:26" x14ac:dyDescent="0.2">
      <c r="B189" t="s">
        <v>106</v>
      </c>
      <c r="C189">
        <v>0</v>
      </c>
      <c r="D189">
        <v>0</v>
      </c>
      <c r="E189">
        <v>0</v>
      </c>
      <c r="F189">
        <v>-1</v>
      </c>
      <c r="G189">
        <v>-1</v>
      </c>
      <c r="H189">
        <v>-1</v>
      </c>
      <c r="I189">
        <v>-485</v>
      </c>
      <c r="J189">
        <v>-1104</v>
      </c>
      <c r="K189">
        <v>-1589</v>
      </c>
      <c r="L189">
        <v>0</v>
      </c>
      <c r="M189">
        <v>0</v>
      </c>
      <c r="N189">
        <v>0</v>
      </c>
      <c r="O189">
        <v>-1</v>
      </c>
      <c r="P189">
        <v>-1</v>
      </c>
      <c r="Q189">
        <v>-1</v>
      </c>
      <c r="R189">
        <v>-485</v>
      </c>
      <c r="S189">
        <v>-1104</v>
      </c>
      <c r="T189">
        <v>-1589</v>
      </c>
      <c r="U189">
        <v>-17.5</v>
      </c>
      <c r="V189">
        <v>-17.5</v>
      </c>
      <c r="W189">
        <v>-17.5</v>
      </c>
      <c r="X189">
        <v>-81.400000000000006</v>
      </c>
      <c r="Y189">
        <v>-72.099999999999994</v>
      </c>
      <c r="Z189">
        <v>-76.8</v>
      </c>
    </row>
    <row r="190" spans="1:26" x14ac:dyDescent="0.2">
      <c r="B190" t="s">
        <v>107</v>
      </c>
      <c r="C190">
        <v>0</v>
      </c>
      <c r="D190">
        <v>0</v>
      </c>
      <c r="E190">
        <v>0</v>
      </c>
      <c r="F190">
        <v>0</v>
      </c>
      <c r="G190">
        <v>-2</v>
      </c>
      <c r="H190">
        <v>-1</v>
      </c>
      <c r="I190">
        <v>-269</v>
      </c>
      <c r="J190">
        <v>-465</v>
      </c>
      <c r="K190">
        <v>-734</v>
      </c>
      <c r="L190">
        <v>0</v>
      </c>
      <c r="M190">
        <v>0</v>
      </c>
      <c r="N190">
        <v>0</v>
      </c>
      <c r="O190">
        <v>0</v>
      </c>
      <c r="P190">
        <v>-2</v>
      </c>
      <c r="Q190">
        <v>-1</v>
      </c>
      <c r="R190">
        <v>-269</v>
      </c>
      <c r="S190">
        <v>-465</v>
      </c>
      <c r="T190">
        <v>-734</v>
      </c>
      <c r="U190">
        <v>-17.399999999999999</v>
      </c>
      <c r="V190">
        <v>-17.8</v>
      </c>
      <c r="W190">
        <v>-17.7</v>
      </c>
      <c r="X190">
        <v>-82</v>
      </c>
      <c r="Y190">
        <v>-70.8</v>
      </c>
      <c r="Z190">
        <v>-76.2</v>
      </c>
    </row>
    <row r="191" spans="1:26" x14ac:dyDescent="0.2">
      <c r="B191" t="s">
        <v>177</v>
      </c>
      <c r="C191">
        <v>0</v>
      </c>
      <c r="D191">
        <v>0</v>
      </c>
      <c r="E191">
        <v>0</v>
      </c>
      <c r="F191">
        <v>-34</v>
      </c>
      <c r="G191">
        <v>-24</v>
      </c>
      <c r="H191">
        <v>-26</v>
      </c>
      <c r="I191">
        <v>-1521</v>
      </c>
      <c r="J191">
        <v>-4891</v>
      </c>
      <c r="K191">
        <v>-6412</v>
      </c>
      <c r="L191">
        <v>0</v>
      </c>
      <c r="M191">
        <v>0</v>
      </c>
      <c r="N191">
        <v>0</v>
      </c>
      <c r="O191">
        <v>-35</v>
      </c>
      <c r="P191">
        <v>-25</v>
      </c>
      <c r="Q191">
        <v>-27</v>
      </c>
      <c r="R191">
        <v>-1521</v>
      </c>
      <c r="S191">
        <v>-4891</v>
      </c>
      <c r="T191">
        <v>-6412</v>
      </c>
      <c r="U191">
        <v>-28.5</v>
      </c>
      <c r="V191">
        <v>-26.9</v>
      </c>
      <c r="W191">
        <v>-27.2</v>
      </c>
      <c r="X191">
        <v>-46.6</v>
      </c>
      <c r="Y191">
        <v>-47.8</v>
      </c>
      <c r="Z191">
        <v>-50</v>
      </c>
    </row>
    <row r="192" spans="1:26" x14ac:dyDescent="0.2">
      <c r="B192" t="s">
        <v>175</v>
      </c>
      <c r="C192">
        <v>0</v>
      </c>
      <c r="D192">
        <v>0</v>
      </c>
      <c r="E192">
        <v>0</v>
      </c>
      <c r="F192">
        <v>-33</v>
      </c>
      <c r="G192">
        <v>-25</v>
      </c>
      <c r="H192">
        <v>-28</v>
      </c>
      <c r="I192">
        <v>-9560</v>
      </c>
      <c r="J192">
        <v>-22511</v>
      </c>
      <c r="K192">
        <v>-32071</v>
      </c>
      <c r="L192">
        <v>0</v>
      </c>
      <c r="M192">
        <v>0</v>
      </c>
      <c r="N192">
        <v>0</v>
      </c>
      <c r="O192">
        <v>-34</v>
      </c>
      <c r="P192">
        <v>-27</v>
      </c>
      <c r="Q192">
        <v>-29</v>
      </c>
      <c r="R192">
        <v>-9560</v>
      </c>
      <c r="S192">
        <v>-22511</v>
      </c>
      <c r="T192">
        <v>-32071</v>
      </c>
      <c r="U192">
        <v>-27.3</v>
      </c>
      <c r="V192">
        <v>-25.9</v>
      </c>
      <c r="W192">
        <v>-26.3</v>
      </c>
      <c r="X192">
        <v>-47.6</v>
      </c>
      <c r="Y192">
        <v>-46.2</v>
      </c>
      <c r="Z192">
        <v>-48.6</v>
      </c>
    </row>
    <row r="193" spans="1:26" x14ac:dyDescent="0.2">
      <c r="B193" t="s">
        <v>110</v>
      </c>
      <c r="C193">
        <v>0</v>
      </c>
      <c r="D193">
        <v>0</v>
      </c>
      <c r="E193">
        <v>0</v>
      </c>
      <c r="F193">
        <v>-44</v>
      </c>
      <c r="G193">
        <v>-36</v>
      </c>
      <c r="H193">
        <v>-39</v>
      </c>
      <c r="I193">
        <v>-470</v>
      </c>
      <c r="J193">
        <v>-571</v>
      </c>
      <c r="K193">
        <v>-1041</v>
      </c>
      <c r="L193">
        <v>0</v>
      </c>
      <c r="M193">
        <v>0</v>
      </c>
      <c r="N193">
        <v>0</v>
      </c>
      <c r="O193">
        <v>-45</v>
      </c>
      <c r="P193">
        <v>-37</v>
      </c>
      <c r="Q193">
        <v>-40</v>
      </c>
      <c r="R193">
        <v>-470</v>
      </c>
      <c r="S193">
        <v>-571</v>
      </c>
      <c r="T193">
        <v>-1041</v>
      </c>
      <c r="U193">
        <v>-29.8</v>
      </c>
      <c r="V193">
        <v>-28.3</v>
      </c>
      <c r="W193">
        <v>-29</v>
      </c>
      <c r="X193">
        <v>-37.299999999999997</v>
      </c>
      <c r="Y193">
        <v>-35.799999999999997</v>
      </c>
      <c r="Z193">
        <v>-37</v>
      </c>
    </row>
    <row r="194" spans="1:26" x14ac:dyDescent="0.2">
      <c r="B194" t="s">
        <v>111</v>
      </c>
      <c r="C194">
        <v>0</v>
      </c>
      <c r="D194">
        <v>0</v>
      </c>
      <c r="E194">
        <v>0</v>
      </c>
      <c r="F194">
        <v>-47</v>
      </c>
      <c r="G194">
        <v>-40</v>
      </c>
      <c r="H194">
        <v>-43</v>
      </c>
      <c r="I194">
        <v>-259</v>
      </c>
      <c r="J194">
        <v>-345</v>
      </c>
      <c r="K194">
        <v>-604</v>
      </c>
      <c r="L194">
        <v>0</v>
      </c>
      <c r="M194">
        <v>0</v>
      </c>
      <c r="N194">
        <v>0</v>
      </c>
      <c r="O194">
        <v>-49</v>
      </c>
      <c r="P194">
        <v>-42</v>
      </c>
      <c r="Q194">
        <v>-45</v>
      </c>
      <c r="R194">
        <v>-259</v>
      </c>
      <c r="S194">
        <v>-345</v>
      </c>
      <c r="T194">
        <v>-604</v>
      </c>
      <c r="U194">
        <v>-30.2</v>
      </c>
      <c r="V194">
        <v>-29</v>
      </c>
      <c r="W194">
        <v>-29.5</v>
      </c>
      <c r="X194">
        <v>-33.299999999999997</v>
      </c>
      <c r="Y194">
        <v>-30.7</v>
      </c>
      <c r="Z194">
        <v>-32.6</v>
      </c>
    </row>
    <row r="195" spans="1:26" x14ac:dyDescent="0.2">
      <c r="B195" t="s">
        <v>112</v>
      </c>
      <c r="C195">
        <v>0</v>
      </c>
      <c r="D195">
        <v>0</v>
      </c>
      <c r="E195">
        <v>0</v>
      </c>
      <c r="F195">
        <v>-33</v>
      </c>
      <c r="G195">
        <v>-27</v>
      </c>
      <c r="H195">
        <v>-29</v>
      </c>
      <c r="I195">
        <v>-86</v>
      </c>
      <c r="J195">
        <v>-147</v>
      </c>
      <c r="K195">
        <v>-233</v>
      </c>
      <c r="L195">
        <v>0</v>
      </c>
      <c r="M195">
        <v>0</v>
      </c>
      <c r="N195">
        <v>0</v>
      </c>
      <c r="O195">
        <v>-35</v>
      </c>
      <c r="P195">
        <v>-29</v>
      </c>
      <c r="Q195">
        <v>-31</v>
      </c>
      <c r="R195">
        <v>-86</v>
      </c>
      <c r="S195">
        <v>-147</v>
      </c>
      <c r="T195">
        <v>-233</v>
      </c>
      <c r="U195">
        <v>-27.2</v>
      </c>
      <c r="V195">
        <v>-25.9</v>
      </c>
      <c r="W195">
        <v>-26.3</v>
      </c>
      <c r="X195">
        <v>-47.1</v>
      </c>
      <c r="Y195">
        <v>-44.1</v>
      </c>
      <c r="Z195">
        <v>-46.5</v>
      </c>
    </row>
    <row r="196" spans="1:26" x14ac:dyDescent="0.2">
      <c r="B196" t="s">
        <v>113</v>
      </c>
      <c r="C196">
        <v>0</v>
      </c>
      <c r="D196">
        <v>0</v>
      </c>
      <c r="E196">
        <v>0</v>
      </c>
      <c r="F196">
        <v>-34</v>
      </c>
      <c r="G196">
        <v>-27</v>
      </c>
      <c r="H196">
        <v>-30</v>
      </c>
      <c r="I196">
        <v>-1010</v>
      </c>
      <c r="J196">
        <v>-1179</v>
      </c>
      <c r="K196">
        <v>-2189</v>
      </c>
      <c r="L196">
        <v>0</v>
      </c>
      <c r="M196">
        <v>0</v>
      </c>
      <c r="N196">
        <v>0</v>
      </c>
      <c r="O196">
        <v>-35</v>
      </c>
      <c r="P196">
        <v>-28</v>
      </c>
      <c r="Q196">
        <v>-31</v>
      </c>
      <c r="R196">
        <v>-1010</v>
      </c>
      <c r="S196">
        <v>-1179</v>
      </c>
      <c r="T196">
        <v>-2189</v>
      </c>
      <c r="U196">
        <v>-27.8</v>
      </c>
      <c r="V196">
        <v>-26.7</v>
      </c>
      <c r="W196">
        <v>-27.2</v>
      </c>
      <c r="X196">
        <v>-47.2</v>
      </c>
      <c r="Y196">
        <v>-44.5</v>
      </c>
      <c r="Z196">
        <v>-46.2</v>
      </c>
    </row>
    <row r="197" spans="1:26" x14ac:dyDescent="0.2">
      <c r="B197" t="s">
        <v>114</v>
      </c>
      <c r="C197">
        <v>0</v>
      </c>
      <c r="D197">
        <v>0</v>
      </c>
      <c r="E197">
        <v>0</v>
      </c>
      <c r="F197">
        <v>-15</v>
      </c>
      <c r="G197">
        <v>-10</v>
      </c>
      <c r="H197">
        <v>-11</v>
      </c>
      <c r="I197">
        <v>-1547</v>
      </c>
      <c r="J197">
        <v>-5817</v>
      </c>
      <c r="K197">
        <v>-7364</v>
      </c>
      <c r="L197">
        <v>0</v>
      </c>
      <c r="M197">
        <v>0</v>
      </c>
      <c r="N197">
        <v>0</v>
      </c>
      <c r="O197">
        <v>-15</v>
      </c>
      <c r="P197">
        <v>-11</v>
      </c>
      <c r="Q197">
        <v>-12</v>
      </c>
      <c r="R197">
        <v>-1547</v>
      </c>
      <c r="S197">
        <v>-5817</v>
      </c>
      <c r="T197">
        <v>-7364</v>
      </c>
      <c r="U197">
        <v>-22.1</v>
      </c>
      <c r="V197">
        <v>-21.3</v>
      </c>
      <c r="W197">
        <v>-21.5</v>
      </c>
      <c r="X197">
        <v>-66.7</v>
      </c>
      <c r="Y197">
        <v>-61.9</v>
      </c>
      <c r="Z197">
        <v>-65.7</v>
      </c>
    </row>
    <row r="198" spans="1:26" x14ac:dyDescent="0.2">
      <c r="B198" t="s">
        <v>115</v>
      </c>
      <c r="C198">
        <v>0</v>
      </c>
      <c r="D198">
        <v>0</v>
      </c>
      <c r="E198">
        <v>0</v>
      </c>
      <c r="F198">
        <v>-36</v>
      </c>
      <c r="G198">
        <v>-26</v>
      </c>
      <c r="H198">
        <v>-30</v>
      </c>
      <c r="I198">
        <v>-614</v>
      </c>
      <c r="J198">
        <v>-1155</v>
      </c>
      <c r="K198">
        <v>-1769</v>
      </c>
      <c r="L198">
        <v>0</v>
      </c>
      <c r="M198">
        <v>0</v>
      </c>
      <c r="N198">
        <v>0</v>
      </c>
      <c r="O198">
        <v>-36</v>
      </c>
      <c r="P198">
        <v>-28</v>
      </c>
      <c r="Q198">
        <v>-31</v>
      </c>
      <c r="R198">
        <v>-614</v>
      </c>
      <c r="S198">
        <v>-1155</v>
      </c>
      <c r="T198">
        <v>-1769</v>
      </c>
      <c r="U198">
        <v>-27.6</v>
      </c>
      <c r="V198">
        <v>-26.3</v>
      </c>
      <c r="W198">
        <v>-26.7</v>
      </c>
      <c r="X198">
        <v>-46</v>
      </c>
      <c r="Y198">
        <v>-45</v>
      </c>
      <c r="Z198">
        <v>-46.8</v>
      </c>
    </row>
    <row r="199" spans="1:26" x14ac:dyDescent="0.2">
      <c r="B199" t="s">
        <v>164</v>
      </c>
    </row>
    <row r="200" spans="1:26" x14ac:dyDescent="0.2">
      <c r="B200" t="s">
        <v>116</v>
      </c>
      <c r="C200">
        <v>0</v>
      </c>
      <c r="D200">
        <v>0</v>
      </c>
      <c r="E200">
        <v>0</v>
      </c>
      <c r="F200">
        <v>-81</v>
      </c>
      <c r="G200">
        <v>-71</v>
      </c>
      <c r="H200">
        <v>-76</v>
      </c>
      <c r="I200">
        <v>-293441</v>
      </c>
      <c r="J200">
        <v>-284268</v>
      </c>
      <c r="K200">
        <v>-577709</v>
      </c>
      <c r="L200">
        <v>0</v>
      </c>
      <c r="M200">
        <v>0</v>
      </c>
      <c r="N200">
        <v>0</v>
      </c>
      <c r="O200">
        <v>-81</v>
      </c>
      <c r="P200">
        <v>-72</v>
      </c>
      <c r="Q200">
        <v>-77</v>
      </c>
      <c r="R200">
        <v>-293441</v>
      </c>
      <c r="S200">
        <v>-284268</v>
      </c>
      <c r="T200">
        <v>-577709</v>
      </c>
      <c r="U200">
        <v>-36.299999999999997</v>
      </c>
      <c r="V200">
        <v>-34.700000000000003</v>
      </c>
      <c r="W200">
        <v>-35.5</v>
      </c>
      <c r="X200">
        <v>-0.6</v>
      </c>
      <c r="Y200">
        <v>-0.6</v>
      </c>
      <c r="Z200">
        <v>-0.6</v>
      </c>
    </row>
    <row r="201" spans="1:26" x14ac:dyDescent="0.2">
      <c r="B201" t="s">
        <v>117</v>
      </c>
      <c r="C201">
        <v>0</v>
      </c>
      <c r="D201">
        <v>0</v>
      </c>
      <c r="E201">
        <v>0</v>
      </c>
      <c r="F201" t="e">
        <v>#VALUE!</v>
      </c>
      <c r="G201" t="e">
        <v>#VALUE!</v>
      </c>
      <c r="H201" t="e">
        <v>#VALUE!</v>
      </c>
      <c r="I201">
        <v>0</v>
      </c>
      <c r="J201">
        <v>0</v>
      </c>
      <c r="K201">
        <v>0</v>
      </c>
      <c r="L201">
        <v>0</v>
      </c>
      <c r="M201">
        <v>0</v>
      </c>
      <c r="N201">
        <v>0</v>
      </c>
      <c r="O201" t="e">
        <v>#VALUE!</v>
      </c>
      <c r="P201" t="e">
        <v>#VALUE!</v>
      </c>
      <c r="Q201" t="e">
        <v>#VALUE!</v>
      </c>
      <c r="R201">
        <v>0</v>
      </c>
      <c r="S201">
        <v>0</v>
      </c>
      <c r="T201">
        <v>0</v>
      </c>
      <c r="U201">
        <v>0</v>
      </c>
      <c r="V201">
        <v>0</v>
      </c>
      <c r="W201">
        <v>0</v>
      </c>
      <c r="X201" t="e">
        <v>#VALUE!</v>
      </c>
      <c r="Y201" t="e">
        <v>#VALUE!</v>
      </c>
      <c r="Z201" t="e">
        <v>#VALUE!</v>
      </c>
    </row>
    <row r="202" spans="1:26" x14ac:dyDescent="0.2">
      <c r="B202" t="s">
        <v>49</v>
      </c>
      <c r="C202">
        <v>0</v>
      </c>
      <c r="D202">
        <v>0</v>
      </c>
      <c r="E202">
        <v>0</v>
      </c>
      <c r="F202">
        <v>-78</v>
      </c>
      <c r="G202">
        <v>-64</v>
      </c>
      <c r="H202">
        <v>-71</v>
      </c>
      <c r="I202">
        <v>-311521</v>
      </c>
      <c r="J202">
        <v>-327425</v>
      </c>
      <c r="K202">
        <v>-638946</v>
      </c>
      <c r="L202">
        <v>0</v>
      </c>
      <c r="M202">
        <v>0</v>
      </c>
      <c r="N202">
        <v>0</v>
      </c>
      <c r="O202">
        <v>-78</v>
      </c>
      <c r="P202">
        <v>-66</v>
      </c>
      <c r="Q202">
        <v>-72</v>
      </c>
      <c r="R202">
        <v>-311521</v>
      </c>
      <c r="S202">
        <v>-327425</v>
      </c>
      <c r="T202">
        <v>-638946</v>
      </c>
      <c r="U202">
        <v>-35.799999999999997</v>
      </c>
      <c r="V202">
        <v>-33.4</v>
      </c>
      <c r="W202">
        <v>-34.6</v>
      </c>
      <c r="X202">
        <v>-3.6</v>
      </c>
      <c r="Y202">
        <v>-7.2</v>
      </c>
      <c r="Z202">
        <v>-5.6</v>
      </c>
    </row>
    <row r="205" spans="1:26" x14ac:dyDescent="0.2">
      <c r="C205" t="s">
        <v>176</v>
      </c>
    </row>
    <row r="206" spans="1:26" x14ac:dyDescent="0.2">
      <c r="A206" t="s">
        <v>14</v>
      </c>
      <c r="B206" t="s">
        <v>33</v>
      </c>
      <c r="C206">
        <v>0</v>
      </c>
      <c r="D206">
        <v>0</v>
      </c>
      <c r="E206">
        <v>0</v>
      </c>
      <c r="F206">
        <v>-77</v>
      </c>
      <c r="G206">
        <v>-62</v>
      </c>
      <c r="H206">
        <v>-69</v>
      </c>
      <c r="I206">
        <v>-33648</v>
      </c>
      <c r="J206">
        <v>-35537</v>
      </c>
      <c r="K206">
        <v>-69185</v>
      </c>
      <c r="L206">
        <v>0</v>
      </c>
      <c r="M206">
        <v>0</v>
      </c>
      <c r="N206">
        <v>0</v>
      </c>
      <c r="O206">
        <v>-78</v>
      </c>
      <c r="P206">
        <v>-65</v>
      </c>
      <c r="Q206">
        <v>-71</v>
      </c>
      <c r="R206">
        <v>-33648</v>
      </c>
      <c r="S206">
        <v>-35537</v>
      </c>
      <c r="T206">
        <v>-69185</v>
      </c>
      <c r="U206">
        <v>-35</v>
      </c>
      <c r="V206">
        <v>-32.5</v>
      </c>
      <c r="W206">
        <v>-33.700000000000003</v>
      </c>
      <c r="X206">
        <v>0.2</v>
      </c>
      <c r="Y206">
        <v>0.7</v>
      </c>
      <c r="Z206">
        <v>0.5</v>
      </c>
    </row>
    <row r="207" spans="1:26" x14ac:dyDescent="0.2">
      <c r="B207" t="s">
        <v>37</v>
      </c>
      <c r="C207">
        <v>0</v>
      </c>
      <c r="D207">
        <v>0</v>
      </c>
      <c r="E207">
        <v>0</v>
      </c>
      <c r="F207">
        <v>-76</v>
      </c>
      <c r="G207">
        <v>-60</v>
      </c>
      <c r="H207">
        <v>-68</v>
      </c>
      <c r="I207">
        <v>-15200</v>
      </c>
      <c r="J207">
        <v>-15936</v>
      </c>
      <c r="K207">
        <v>-31136</v>
      </c>
      <c r="L207">
        <v>0</v>
      </c>
      <c r="M207">
        <v>0</v>
      </c>
      <c r="N207">
        <v>0</v>
      </c>
      <c r="O207">
        <v>-77</v>
      </c>
      <c r="P207">
        <v>-62</v>
      </c>
      <c r="Q207">
        <v>-69</v>
      </c>
      <c r="R207">
        <v>-15200</v>
      </c>
      <c r="S207">
        <v>-15936</v>
      </c>
      <c r="T207">
        <v>-31136</v>
      </c>
      <c r="U207">
        <v>-34.9</v>
      </c>
      <c r="V207">
        <v>-32</v>
      </c>
      <c r="W207">
        <v>-33.4</v>
      </c>
      <c r="X207">
        <v>1.3</v>
      </c>
      <c r="Y207">
        <v>3.8</v>
      </c>
      <c r="Z207">
        <v>2.5</v>
      </c>
    </row>
    <row r="208" spans="1:26" x14ac:dyDescent="0.2">
      <c r="B208" t="s">
        <v>38</v>
      </c>
      <c r="C208">
        <v>0</v>
      </c>
      <c r="D208">
        <v>0</v>
      </c>
      <c r="E208">
        <v>0</v>
      </c>
      <c r="F208">
        <v>-81</v>
      </c>
      <c r="G208">
        <v>-72</v>
      </c>
      <c r="H208">
        <v>-76</v>
      </c>
      <c r="I208">
        <v>-1413</v>
      </c>
      <c r="J208">
        <v>-1589</v>
      </c>
      <c r="K208">
        <v>-3002</v>
      </c>
      <c r="L208">
        <v>0</v>
      </c>
      <c r="M208">
        <v>0</v>
      </c>
      <c r="N208">
        <v>0</v>
      </c>
      <c r="O208">
        <v>-82</v>
      </c>
      <c r="P208">
        <v>-74</v>
      </c>
      <c r="Q208">
        <v>-78</v>
      </c>
      <c r="R208">
        <v>-1413</v>
      </c>
      <c r="S208">
        <v>-1589</v>
      </c>
      <c r="T208">
        <v>-3002</v>
      </c>
      <c r="U208">
        <v>-36.4</v>
      </c>
      <c r="V208">
        <v>-34.799999999999997</v>
      </c>
      <c r="W208">
        <v>-35.5</v>
      </c>
      <c r="X208">
        <v>-4</v>
      </c>
      <c r="Y208">
        <v>-8.6999999999999993</v>
      </c>
      <c r="Z208">
        <v>-6.3</v>
      </c>
    </row>
    <row r="209" spans="1:26" x14ac:dyDescent="0.2">
      <c r="B209" t="s">
        <v>32</v>
      </c>
      <c r="C209">
        <v>0</v>
      </c>
      <c r="D209">
        <v>0</v>
      </c>
      <c r="E209">
        <v>0</v>
      </c>
      <c r="F209">
        <v>-79</v>
      </c>
      <c r="G209">
        <v>-66</v>
      </c>
      <c r="H209">
        <v>-72</v>
      </c>
      <c r="I209">
        <v>-20335</v>
      </c>
      <c r="J209">
        <v>-21350</v>
      </c>
      <c r="K209">
        <v>-41685</v>
      </c>
      <c r="L209">
        <v>0</v>
      </c>
      <c r="M209">
        <v>0</v>
      </c>
      <c r="N209">
        <v>0</v>
      </c>
      <c r="O209">
        <v>-80</v>
      </c>
      <c r="P209">
        <v>-67</v>
      </c>
      <c r="Q209">
        <v>-73</v>
      </c>
      <c r="R209">
        <v>-20335</v>
      </c>
      <c r="S209">
        <v>-21350</v>
      </c>
      <c r="T209">
        <v>-41685</v>
      </c>
      <c r="U209">
        <v>-36.200000000000003</v>
      </c>
      <c r="V209">
        <v>-33.700000000000003</v>
      </c>
      <c r="W209">
        <v>-34.9</v>
      </c>
      <c r="X209">
        <v>-1.5</v>
      </c>
      <c r="Y209">
        <v>-1.5</v>
      </c>
      <c r="Z209">
        <v>-1.5</v>
      </c>
    </row>
    <row r="210" spans="1:26" x14ac:dyDescent="0.2">
      <c r="B210" t="s">
        <v>15</v>
      </c>
      <c r="C210">
        <v>0</v>
      </c>
      <c r="D210">
        <v>0</v>
      </c>
      <c r="E210">
        <v>0</v>
      </c>
      <c r="F210">
        <v>-66</v>
      </c>
      <c r="G210">
        <v>-54</v>
      </c>
      <c r="H210">
        <v>-60</v>
      </c>
      <c r="I210">
        <v>-16862</v>
      </c>
      <c r="J210">
        <v>-17673</v>
      </c>
      <c r="K210">
        <v>-34535</v>
      </c>
      <c r="L210">
        <v>0</v>
      </c>
      <c r="M210">
        <v>0</v>
      </c>
      <c r="N210">
        <v>0</v>
      </c>
      <c r="O210">
        <v>-67</v>
      </c>
      <c r="P210">
        <v>-55</v>
      </c>
      <c r="Q210">
        <v>-61</v>
      </c>
      <c r="R210">
        <v>-16862</v>
      </c>
      <c r="S210">
        <v>-17673</v>
      </c>
      <c r="T210">
        <v>-34535</v>
      </c>
      <c r="U210">
        <v>-33.9</v>
      </c>
      <c r="V210">
        <v>-31.7</v>
      </c>
      <c r="W210">
        <v>-32.799999999999997</v>
      </c>
      <c r="X210">
        <v>11.1</v>
      </c>
      <c r="Y210">
        <v>10.3</v>
      </c>
      <c r="Z210">
        <v>10.7</v>
      </c>
    </row>
    <row r="211" spans="1:26" x14ac:dyDescent="0.2">
      <c r="B211" t="s">
        <v>30</v>
      </c>
      <c r="C211">
        <v>0</v>
      </c>
      <c r="D211">
        <v>0</v>
      </c>
      <c r="E211">
        <v>0</v>
      </c>
      <c r="F211">
        <v>-79</v>
      </c>
      <c r="G211">
        <v>-65</v>
      </c>
      <c r="H211">
        <v>-72</v>
      </c>
      <c r="I211">
        <v>-224063</v>
      </c>
      <c r="J211">
        <v>-235340</v>
      </c>
      <c r="K211">
        <v>-459403</v>
      </c>
      <c r="L211">
        <v>0</v>
      </c>
      <c r="M211">
        <v>0</v>
      </c>
      <c r="N211">
        <v>0</v>
      </c>
      <c r="O211">
        <v>-79</v>
      </c>
      <c r="P211">
        <v>-66</v>
      </c>
      <c r="Q211">
        <v>-73</v>
      </c>
      <c r="R211">
        <v>-224063</v>
      </c>
      <c r="S211">
        <v>-235340</v>
      </c>
      <c r="T211">
        <v>-459403</v>
      </c>
      <c r="U211">
        <v>-36</v>
      </c>
      <c r="V211">
        <v>-33.799999999999997</v>
      </c>
      <c r="W211">
        <v>-34.9</v>
      </c>
      <c r="X211">
        <v>-0.8</v>
      </c>
      <c r="Y211">
        <v>-0.9</v>
      </c>
      <c r="Z211">
        <v>-0.9</v>
      </c>
    </row>
    <row r="212" spans="1:26" x14ac:dyDescent="0.2">
      <c r="B212" t="s">
        <v>49</v>
      </c>
      <c r="C212">
        <v>0</v>
      </c>
      <c r="D212">
        <v>0</v>
      </c>
      <c r="E212">
        <v>0</v>
      </c>
      <c r="F212">
        <v>-78</v>
      </c>
      <c r="G212">
        <v>-64</v>
      </c>
      <c r="H212">
        <v>-71</v>
      </c>
      <c r="I212">
        <v>-311521</v>
      </c>
      <c r="J212">
        <v>-327425</v>
      </c>
      <c r="K212">
        <v>-638946</v>
      </c>
      <c r="L212">
        <v>0</v>
      </c>
      <c r="M212">
        <v>0</v>
      </c>
      <c r="N212">
        <v>0</v>
      </c>
      <c r="O212">
        <v>-78</v>
      </c>
      <c r="P212">
        <v>-66</v>
      </c>
      <c r="Q212">
        <v>-72</v>
      </c>
      <c r="R212">
        <v>-311521</v>
      </c>
      <c r="S212">
        <v>-327425</v>
      </c>
      <c r="T212">
        <v>-638946</v>
      </c>
      <c r="U212">
        <v>-35.799999999999997</v>
      </c>
      <c r="V212">
        <v>-33.4</v>
      </c>
      <c r="W212">
        <v>-34.6</v>
      </c>
      <c r="X212">
        <v>0</v>
      </c>
      <c r="Y212">
        <v>0</v>
      </c>
      <c r="Z212">
        <v>0</v>
      </c>
    </row>
    <row r="213" spans="1:26" x14ac:dyDescent="0.2">
      <c r="A213" t="s">
        <v>93</v>
      </c>
      <c r="B213" t="s">
        <v>94</v>
      </c>
      <c r="C213">
        <v>0</v>
      </c>
      <c r="D213">
        <v>0</v>
      </c>
      <c r="E213">
        <v>0</v>
      </c>
      <c r="F213">
        <v>-77</v>
      </c>
      <c r="G213">
        <v>-60</v>
      </c>
      <c r="H213">
        <v>-68</v>
      </c>
      <c r="I213">
        <v>-10474</v>
      </c>
      <c r="J213">
        <v>-10958</v>
      </c>
      <c r="K213">
        <v>-21432</v>
      </c>
      <c r="L213">
        <v>0</v>
      </c>
      <c r="M213">
        <v>0</v>
      </c>
      <c r="N213">
        <v>0</v>
      </c>
      <c r="O213">
        <v>-78</v>
      </c>
      <c r="P213">
        <v>-62</v>
      </c>
      <c r="Q213">
        <v>-70</v>
      </c>
      <c r="R213">
        <v>-10474</v>
      </c>
      <c r="S213">
        <v>-10958</v>
      </c>
      <c r="T213">
        <v>-21432</v>
      </c>
      <c r="U213">
        <v>-35</v>
      </c>
      <c r="V213">
        <v>-31.9</v>
      </c>
      <c r="W213">
        <v>-33.4</v>
      </c>
      <c r="X213">
        <v>0.6</v>
      </c>
      <c r="Y213">
        <v>3.4</v>
      </c>
      <c r="Z213">
        <v>2</v>
      </c>
    </row>
    <row r="214" spans="1:26" x14ac:dyDescent="0.2">
      <c r="B214" t="s">
        <v>5</v>
      </c>
      <c r="C214">
        <v>0</v>
      </c>
      <c r="D214">
        <v>0</v>
      </c>
      <c r="E214">
        <v>0</v>
      </c>
      <c r="F214">
        <v>-77</v>
      </c>
      <c r="G214">
        <v>-61</v>
      </c>
      <c r="H214">
        <v>-69</v>
      </c>
      <c r="I214">
        <v>-5569</v>
      </c>
      <c r="J214">
        <v>-5900</v>
      </c>
      <c r="K214">
        <v>-11469</v>
      </c>
      <c r="L214">
        <v>0</v>
      </c>
      <c r="M214">
        <v>0</v>
      </c>
      <c r="N214">
        <v>0</v>
      </c>
      <c r="O214">
        <v>-78</v>
      </c>
      <c r="P214">
        <v>-64</v>
      </c>
      <c r="Q214">
        <v>-71</v>
      </c>
      <c r="R214">
        <v>-5569</v>
      </c>
      <c r="S214">
        <v>-5900</v>
      </c>
      <c r="T214">
        <v>-11469</v>
      </c>
      <c r="U214">
        <v>-35</v>
      </c>
      <c r="V214">
        <v>-32.299999999999997</v>
      </c>
      <c r="W214">
        <v>-33.6</v>
      </c>
      <c r="X214">
        <v>0.4</v>
      </c>
      <c r="Y214">
        <v>1.9</v>
      </c>
      <c r="Z214">
        <v>1.2</v>
      </c>
    </row>
    <row r="215" spans="1:26" x14ac:dyDescent="0.2">
      <c r="B215" t="s">
        <v>6</v>
      </c>
      <c r="C215">
        <v>0</v>
      </c>
      <c r="D215">
        <v>0</v>
      </c>
      <c r="E215">
        <v>0</v>
      </c>
      <c r="F215">
        <v>-74</v>
      </c>
      <c r="G215">
        <v>-58</v>
      </c>
      <c r="H215">
        <v>-66</v>
      </c>
      <c r="I215">
        <v>-2172</v>
      </c>
      <c r="J215">
        <v>-2262</v>
      </c>
      <c r="K215">
        <v>-4434</v>
      </c>
      <c r="L215">
        <v>0</v>
      </c>
      <c r="M215">
        <v>0</v>
      </c>
      <c r="N215">
        <v>0</v>
      </c>
      <c r="O215">
        <v>-75</v>
      </c>
      <c r="P215">
        <v>-60</v>
      </c>
      <c r="Q215">
        <v>-67</v>
      </c>
      <c r="R215">
        <v>-2172</v>
      </c>
      <c r="S215">
        <v>-2262</v>
      </c>
      <c r="T215">
        <v>-4434</v>
      </c>
      <c r="U215">
        <v>-34.5</v>
      </c>
      <c r="V215">
        <v>-31.8</v>
      </c>
      <c r="W215">
        <v>-33.1</v>
      </c>
      <c r="X215">
        <v>3.2</v>
      </c>
      <c r="Y215">
        <v>5.7</v>
      </c>
      <c r="Z215">
        <v>4.4000000000000004</v>
      </c>
    </row>
    <row r="216" spans="1:26" x14ac:dyDescent="0.2">
      <c r="B216" t="s">
        <v>39</v>
      </c>
      <c r="C216">
        <v>0</v>
      </c>
      <c r="D216">
        <v>0</v>
      </c>
      <c r="E216">
        <v>0</v>
      </c>
      <c r="F216">
        <v>-70</v>
      </c>
      <c r="G216">
        <v>-56</v>
      </c>
      <c r="H216">
        <v>-63</v>
      </c>
      <c r="I216">
        <v>-5889</v>
      </c>
      <c r="J216">
        <v>-6159</v>
      </c>
      <c r="K216">
        <v>-12048</v>
      </c>
      <c r="L216">
        <v>0</v>
      </c>
      <c r="M216">
        <v>0</v>
      </c>
      <c r="N216">
        <v>0</v>
      </c>
      <c r="O216">
        <v>-71</v>
      </c>
      <c r="P216">
        <v>-58</v>
      </c>
      <c r="Q216">
        <v>-65</v>
      </c>
      <c r="R216">
        <v>-5889</v>
      </c>
      <c r="S216">
        <v>-6159</v>
      </c>
      <c r="T216">
        <v>-12048</v>
      </c>
      <c r="U216">
        <v>-33.700000000000003</v>
      </c>
      <c r="V216">
        <v>-31.3</v>
      </c>
      <c r="W216">
        <v>-32.5</v>
      </c>
      <c r="X216">
        <v>6.9</v>
      </c>
      <c r="Y216">
        <v>7.3</v>
      </c>
      <c r="Z216">
        <v>7.1</v>
      </c>
    </row>
    <row r="217" spans="1:26" x14ac:dyDescent="0.2">
      <c r="B217" t="s">
        <v>4</v>
      </c>
      <c r="C217">
        <v>0</v>
      </c>
      <c r="D217">
        <v>0</v>
      </c>
      <c r="E217">
        <v>0</v>
      </c>
      <c r="F217">
        <v>-79</v>
      </c>
      <c r="G217">
        <v>-66</v>
      </c>
      <c r="H217">
        <v>-73</v>
      </c>
      <c r="I217">
        <v>-7603</v>
      </c>
      <c r="J217">
        <v>-8186</v>
      </c>
      <c r="K217">
        <v>-15789</v>
      </c>
      <c r="L217">
        <v>0</v>
      </c>
      <c r="M217">
        <v>0</v>
      </c>
      <c r="N217">
        <v>0</v>
      </c>
      <c r="O217">
        <v>-80</v>
      </c>
      <c r="P217">
        <v>-68</v>
      </c>
      <c r="Q217">
        <v>-74</v>
      </c>
      <c r="R217">
        <v>-7603</v>
      </c>
      <c r="S217">
        <v>-8186</v>
      </c>
      <c r="T217">
        <v>-15789</v>
      </c>
      <c r="U217">
        <v>-36.200000000000003</v>
      </c>
      <c r="V217">
        <v>-33.799999999999997</v>
      </c>
      <c r="W217">
        <v>-34.9</v>
      </c>
      <c r="X217">
        <v>-1.9</v>
      </c>
      <c r="Y217">
        <v>-2.5</v>
      </c>
      <c r="Z217">
        <v>-2.1</v>
      </c>
    </row>
    <row r="218" spans="1:26" x14ac:dyDescent="0.2">
      <c r="B218" t="s">
        <v>3</v>
      </c>
      <c r="C218">
        <v>0</v>
      </c>
      <c r="D218">
        <v>0</v>
      </c>
      <c r="E218">
        <v>0</v>
      </c>
      <c r="F218">
        <v>-73</v>
      </c>
      <c r="G218">
        <v>-59</v>
      </c>
      <c r="H218">
        <v>-66</v>
      </c>
      <c r="I218">
        <v>-22065</v>
      </c>
      <c r="J218">
        <v>-23296</v>
      </c>
      <c r="K218">
        <v>-45361</v>
      </c>
      <c r="L218">
        <v>0</v>
      </c>
      <c r="M218">
        <v>0</v>
      </c>
      <c r="N218">
        <v>0</v>
      </c>
      <c r="O218">
        <v>-74</v>
      </c>
      <c r="P218">
        <v>-61</v>
      </c>
      <c r="Q218">
        <v>-67</v>
      </c>
      <c r="R218">
        <v>-22065</v>
      </c>
      <c r="S218">
        <v>-23296</v>
      </c>
      <c r="T218">
        <v>-45361</v>
      </c>
      <c r="U218">
        <v>-34.4</v>
      </c>
      <c r="V218">
        <v>-32</v>
      </c>
      <c r="W218">
        <v>-33.200000000000003</v>
      </c>
      <c r="X218">
        <v>4.5</v>
      </c>
      <c r="Y218">
        <v>4.7</v>
      </c>
      <c r="Z218">
        <v>4.5999999999999996</v>
      </c>
    </row>
    <row r="219" spans="1:26" x14ac:dyDescent="0.2">
      <c r="B219" t="s">
        <v>57</v>
      </c>
      <c r="C219">
        <v>0</v>
      </c>
      <c r="D219">
        <v>0</v>
      </c>
      <c r="E219">
        <v>0</v>
      </c>
      <c r="F219">
        <v>-75</v>
      </c>
      <c r="G219">
        <v>-60</v>
      </c>
      <c r="H219">
        <v>-67</v>
      </c>
      <c r="I219">
        <v>-4993</v>
      </c>
      <c r="J219">
        <v>-5219</v>
      </c>
      <c r="K219">
        <v>-10212</v>
      </c>
      <c r="L219">
        <v>0</v>
      </c>
      <c r="M219">
        <v>0</v>
      </c>
      <c r="N219">
        <v>0</v>
      </c>
      <c r="O219">
        <v>-77</v>
      </c>
      <c r="P219">
        <v>-62</v>
      </c>
      <c r="Q219">
        <v>-69</v>
      </c>
      <c r="R219">
        <v>-4993</v>
      </c>
      <c r="S219">
        <v>-5219</v>
      </c>
      <c r="T219">
        <v>-10212</v>
      </c>
      <c r="U219">
        <v>-34.6</v>
      </c>
      <c r="V219">
        <v>-31.7</v>
      </c>
      <c r="W219">
        <v>-33.1</v>
      </c>
      <c r="X219">
        <v>1.9</v>
      </c>
      <c r="Y219">
        <v>3.5</v>
      </c>
      <c r="Z219">
        <v>2.7</v>
      </c>
    </row>
    <row r="220" spans="1:26" x14ac:dyDescent="0.2">
      <c r="B220" t="s">
        <v>95</v>
      </c>
      <c r="C220">
        <v>0</v>
      </c>
      <c r="D220">
        <v>0</v>
      </c>
      <c r="E220">
        <v>0</v>
      </c>
      <c r="F220">
        <v>-75</v>
      </c>
      <c r="G220">
        <v>-60</v>
      </c>
      <c r="H220">
        <v>-68</v>
      </c>
      <c r="I220">
        <v>-2554</v>
      </c>
      <c r="J220">
        <v>-2716</v>
      </c>
      <c r="K220">
        <v>-5270</v>
      </c>
      <c r="L220">
        <v>0</v>
      </c>
      <c r="M220">
        <v>0</v>
      </c>
      <c r="N220">
        <v>0</v>
      </c>
      <c r="O220">
        <v>-76</v>
      </c>
      <c r="P220">
        <v>-62</v>
      </c>
      <c r="Q220">
        <v>-69</v>
      </c>
      <c r="R220">
        <v>-2554</v>
      </c>
      <c r="S220">
        <v>-2716</v>
      </c>
      <c r="T220">
        <v>-5270</v>
      </c>
      <c r="U220">
        <v>-34.9</v>
      </c>
      <c r="V220">
        <v>-32.4</v>
      </c>
      <c r="W220">
        <v>-33.6</v>
      </c>
      <c r="X220">
        <v>2.1</v>
      </c>
      <c r="Y220">
        <v>3.7</v>
      </c>
      <c r="Z220">
        <v>3</v>
      </c>
    </row>
    <row r="221" spans="1:26" x14ac:dyDescent="0.2">
      <c r="B221" t="s">
        <v>38</v>
      </c>
      <c r="C221">
        <v>0</v>
      </c>
      <c r="D221">
        <v>0</v>
      </c>
      <c r="E221">
        <v>0</v>
      </c>
      <c r="F221">
        <v>-81</v>
      </c>
      <c r="G221">
        <v>-72</v>
      </c>
      <c r="H221">
        <v>-76</v>
      </c>
      <c r="I221">
        <v>-1413</v>
      </c>
      <c r="J221">
        <v>-1589</v>
      </c>
      <c r="K221">
        <v>-3002</v>
      </c>
      <c r="L221">
        <v>0</v>
      </c>
      <c r="M221">
        <v>0</v>
      </c>
      <c r="N221">
        <v>0</v>
      </c>
      <c r="O221">
        <v>-82</v>
      </c>
      <c r="P221">
        <v>-74</v>
      </c>
      <c r="Q221">
        <v>-78</v>
      </c>
      <c r="R221">
        <v>-1413</v>
      </c>
      <c r="S221">
        <v>-1589</v>
      </c>
      <c r="T221">
        <v>-3002</v>
      </c>
      <c r="U221">
        <v>-36.4</v>
      </c>
      <c r="V221">
        <v>-34.799999999999997</v>
      </c>
      <c r="W221">
        <v>-35.5</v>
      </c>
      <c r="X221">
        <v>-4</v>
      </c>
      <c r="Y221">
        <v>-8.6999999999999993</v>
      </c>
      <c r="Z221">
        <v>-6.3</v>
      </c>
    </row>
    <row r="222" spans="1:26" x14ac:dyDescent="0.2">
      <c r="B222" t="s">
        <v>1</v>
      </c>
      <c r="C222">
        <v>0</v>
      </c>
      <c r="D222">
        <v>0</v>
      </c>
      <c r="E222">
        <v>0</v>
      </c>
      <c r="F222">
        <v>-41</v>
      </c>
      <c r="G222">
        <v>-27</v>
      </c>
      <c r="H222">
        <v>-34</v>
      </c>
      <c r="I222">
        <v>-1081</v>
      </c>
      <c r="J222">
        <v>-1070</v>
      </c>
      <c r="K222">
        <v>-2151</v>
      </c>
      <c r="L222">
        <v>0</v>
      </c>
      <c r="M222">
        <v>0</v>
      </c>
      <c r="N222">
        <v>0</v>
      </c>
      <c r="O222">
        <v>-42</v>
      </c>
      <c r="P222">
        <v>-27</v>
      </c>
      <c r="Q222">
        <v>-35</v>
      </c>
      <c r="R222">
        <v>-1081</v>
      </c>
      <c r="S222">
        <v>-1070</v>
      </c>
      <c r="T222">
        <v>-2151</v>
      </c>
      <c r="U222">
        <v>-29.8</v>
      </c>
      <c r="V222">
        <v>-27.1</v>
      </c>
      <c r="W222">
        <v>-28.5</v>
      </c>
      <c r="X222">
        <v>36</v>
      </c>
      <c r="Y222">
        <v>38</v>
      </c>
      <c r="Z222">
        <v>36.799999999999997</v>
      </c>
    </row>
    <row r="223" spans="1:26" x14ac:dyDescent="0.2">
      <c r="B223" t="s">
        <v>55</v>
      </c>
      <c r="C223">
        <v>0</v>
      </c>
      <c r="D223">
        <v>0</v>
      </c>
      <c r="E223">
        <v>0</v>
      </c>
      <c r="F223">
        <v>-84</v>
      </c>
      <c r="G223">
        <v>-72</v>
      </c>
      <c r="H223">
        <v>-78</v>
      </c>
      <c r="I223">
        <v>-9902</v>
      </c>
      <c r="J223">
        <v>-10461</v>
      </c>
      <c r="K223">
        <v>-20363</v>
      </c>
      <c r="L223">
        <v>0</v>
      </c>
      <c r="M223">
        <v>0</v>
      </c>
      <c r="N223">
        <v>0</v>
      </c>
      <c r="O223">
        <v>-85</v>
      </c>
      <c r="P223">
        <v>-74</v>
      </c>
      <c r="Q223">
        <v>-79</v>
      </c>
      <c r="R223">
        <v>-9902</v>
      </c>
      <c r="S223">
        <v>-10461</v>
      </c>
      <c r="T223">
        <v>-20363</v>
      </c>
      <c r="U223">
        <v>-36.700000000000003</v>
      </c>
      <c r="V223">
        <v>-34.4</v>
      </c>
      <c r="W223">
        <v>-35.5</v>
      </c>
      <c r="X223">
        <v>-6.8</v>
      </c>
      <c r="Y223">
        <v>-8.1999999999999993</v>
      </c>
      <c r="Z223">
        <v>-7.5</v>
      </c>
    </row>
    <row r="224" spans="1:26" x14ac:dyDescent="0.2">
      <c r="B224" t="s">
        <v>51</v>
      </c>
      <c r="C224">
        <v>0</v>
      </c>
      <c r="D224">
        <v>0</v>
      </c>
      <c r="E224">
        <v>0</v>
      </c>
      <c r="F224">
        <v>-81</v>
      </c>
      <c r="G224">
        <v>-67</v>
      </c>
      <c r="H224">
        <v>-74</v>
      </c>
      <c r="I224">
        <v>-777</v>
      </c>
      <c r="J224">
        <v>-774</v>
      </c>
      <c r="K224">
        <v>-1551</v>
      </c>
      <c r="L224">
        <v>0</v>
      </c>
      <c r="M224">
        <v>0</v>
      </c>
      <c r="N224">
        <v>0</v>
      </c>
      <c r="O224">
        <v>-82</v>
      </c>
      <c r="P224">
        <v>-68</v>
      </c>
      <c r="Q224">
        <v>-75</v>
      </c>
      <c r="R224">
        <v>-777</v>
      </c>
      <c r="S224">
        <v>-774</v>
      </c>
      <c r="T224">
        <v>-1551</v>
      </c>
      <c r="U224">
        <v>-37.4</v>
      </c>
      <c r="V224">
        <v>-34.9</v>
      </c>
      <c r="W224">
        <v>-36.200000000000003</v>
      </c>
      <c r="X224">
        <v>-3.7</v>
      </c>
      <c r="Y224">
        <v>-2.7</v>
      </c>
      <c r="Z224">
        <v>-3.4</v>
      </c>
    </row>
    <row r="225" spans="1:26" x14ac:dyDescent="0.2">
      <c r="B225" t="s">
        <v>56</v>
      </c>
      <c r="C225">
        <v>0</v>
      </c>
      <c r="D225">
        <v>0</v>
      </c>
      <c r="E225">
        <v>0</v>
      </c>
      <c r="F225">
        <v>-72</v>
      </c>
      <c r="G225">
        <v>-57</v>
      </c>
      <c r="H225">
        <v>-64</v>
      </c>
      <c r="I225">
        <v>-13184</v>
      </c>
      <c r="J225">
        <v>-13957</v>
      </c>
      <c r="K225">
        <v>-27141</v>
      </c>
      <c r="L225">
        <v>0</v>
      </c>
      <c r="M225">
        <v>0</v>
      </c>
      <c r="N225">
        <v>0</v>
      </c>
      <c r="O225">
        <v>-74</v>
      </c>
      <c r="P225">
        <v>-60</v>
      </c>
      <c r="Q225">
        <v>-66</v>
      </c>
      <c r="R225">
        <v>-13184</v>
      </c>
      <c r="S225">
        <v>-13957</v>
      </c>
      <c r="T225">
        <v>-27141</v>
      </c>
      <c r="U225">
        <v>-34</v>
      </c>
      <c r="V225">
        <v>-31.4</v>
      </c>
      <c r="W225">
        <v>-32.700000000000003</v>
      </c>
      <c r="X225">
        <v>4.8</v>
      </c>
      <c r="Y225">
        <v>5.8</v>
      </c>
      <c r="Z225">
        <v>5.3</v>
      </c>
    </row>
    <row r="226" spans="1:26" x14ac:dyDescent="0.2">
      <c r="B226" t="s">
        <v>16</v>
      </c>
      <c r="C226">
        <v>0</v>
      </c>
      <c r="D226">
        <v>0</v>
      </c>
      <c r="E226">
        <v>0</v>
      </c>
      <c r="F226">
        <v>-47</v>
      </c>
      <c r="G226">
        <v>-31</v>
      </c>
      <c r="H226">
        <v>-39</v>
      </c>
      <c r="I226">
        <v>-335</v>
      </c>
      <c r="J226">
        <v>-330</v>
      </c>
      <c r="K226">
        <v>-665</v>
      </c>
      <c r="L226">
        <v>0</v>
      </c>
      <c r="M226">
        <v>0</v>
      </c>
      <c r="N226">
        <v>0</v>
      </c>
      <c r="O226">
        <v>-48</v>
      </c>
      <c r="P226">
        <v>-32</v>
      </c>
      <c r="Q226">
        <v>-40</v>
      </c>
      <c r="R226">
        <v>-335</v>
      </c>
      <c r="S226">
        <v>-330</v>
      </c>
      <c r="T226">
        <v>-665</v>
      </c>
      <c r="U226">
        <v>-30.9</v>
      </c>
      <c r="V226">
        <v>-28.2</v>
      </c>
      <c r="W226">
        <v>-29.6</v>
      </c>
      <c r="X226">
        <v>30.7</v>
      </c>
      <c r="Y226">
        <v>33.4</v>
      </c>
      <c r="Z226">
        <v>31.8</v>
      </c>
    </row>
    <row r="227" spans="1:26" x14ac:dyDescent="0.2">
      <c r="B227" t="s">
        <v>54</v>
      </c>
      <c r="C227">
        <v>0</v>
      </c>
      <c r="D227">
        <v>0</v>
      </c>
      <c r="E227">
        <v>0</v>
      </c>
      <c r="F227">
        <v>-82</v>
      </c>
      <c r="G227">
        <v>-69</v>
      </c>
      <c r="H227">
        <v>-75</v>
      </c>
      <c r="I227">
        <v>-5024</v>
      </c>
      <c r="J227">
        <v>-5281</v>
      </c>
      <c r="K227">
        <v>-10305</v>
      </c>
      <c r="L227">
        <v>0</v>
      </c>
      <c r="M227">
        <v>0</v>
      </c>
      <c r="N227">
        <v>0</v>
      </c>
      <c r="O227">
        <v>-82</v>
      </c>
      <c r="P227">
        <v>-71</v>
      </c>
      <c r="Q227">
        <v>-76</v>
      </c>
      <c r="R227">
        <v>-5024</v>
      </c>
      <c r="S227">
        <v>-5281</v>
      </c>
      <c r="T227">
        <v>-10305</v>
      </c>
      <c r="U227">
        <v>-37</v>
      </c>
      <c r="V227">
        <v>-34.5</v>
      </c>
      <c r="W227">
        <v>-35.799999999999997</v>
      </c>
      <c r="X227">
        <v>-4</v>
      </c>
      <c r="Y227">
        <v>-5.0999999999999996</v>
      </c>
      <c r="Z227">
        <v>-4.5999999999999996</v>
      </c>
    </row>
    <row r="228" spans="1:26" x14ac:dyDescent="0.2">
      <c r="B228" t="s">
        <v>53</v>
      </c>
      <c r="C228">
        <v>0</v>
      </c>
      <c r="D228">
        <v>0</v>
      </c>
      <c r="E228">
        <v>0</v>
      </c>
      <c r="F228">
        <v>-78</v>
      </c>
      <c r="G228">
        <v>-64</v>
      </c>
      <c r="H228">
        <v>-71</v>
      </c>
      <c r="I228">
        <v>-2807</v>
      </c>
      <c r="J228">
        <v>-2970</v>
      </c>
      <c r="K228">
        <v>-5777</v>
      </c>
      <c r="L228">
        <v>0</v>
      </c>
      <c r="M228">
        <v>0</v>
      </c>
      <c r="N228">
        <v>0</v>
      </c>
      <c r="O228">
        <v>-79</v>
      </c>
      <c r="P228">
        <v>-65</v>
      </c>
      <c r="Q228">
        <v>-72</v>
      </c>
      <c r="R228">
        <v>-2807</v>
      </c>
      <c r="S228">
        <v>-2970</v>
      </c>
      <c r="T228">
        <v>-5777</v>
      </c>
      <c r="U228">
        <v>-36</v>
      </c>
      <c r="V228">
        <v>-33.200000000000003</v>
      </c>
      <c r="W228">
        <v>-34.6</v>
      </c>
      <c r="X228">
        <v>-0.5</v>
      </c>
      <c r="Y228">
        <v>0.1</v>
      </c>
      <c r="Z228">
        <v>-0.1</v>
      </c>
    </row>
    <row r="229" spans="1:26" x14ac:dyDescent="0.2">
      <c r="B229" t="s">
        <v>52</v>
      </c>
      <c r="C229">
        <v>0</v>
      </c>
      <c r="D229">
        <v>0</v>
      </c>
      <c r="E229">
        <v>0</v>
      </c>
      <c r="F229">
        <v>-77</v>
      </c>
      <c r="G229">
        <v>-61</v>
      </c>
      <c r="H229">
        <v>-69</v>
      </c>
      <c r="I229">
        <v>-4901</v>
      </c>
      <c r="J229">
        <v>-4913</v>
      </c>
      <c r="K229">
        <v>-9814</v>
      </c>
      <c r="L229">
        <v>0</v>
      </c>
      <c r="M229">
        <v>0</v>
      </c>
      <c r="N229">
        <v>0</v>
      </c>
      <c r="O229">
        <v>-77</v>
      </c>
      <c r="P229">
        <v>-63</v>
      </c>
      <c r="Q229">
        <v>-70</v>
      </c>
      <c r="R229">
        <v>-4901</v>
      </c>
      <c r="S229">
        <v>-4913</v>
      </c>
      <c r="T229">
        <v>-9814</v>
      </c>
      <c r="U229">
        <v>-35.5</v>
      </c>
      <c r="V229">
        <v>-33.1</v>
      </c>
      <c r="W229">
        <v>-34.299999999999997</v>
      </c>
      <c r="X229">
        <v>1.1000000000000001</v>
      </c>
      <c r="Y229">
        <v>2.9</v>
      </c>
      <c r="Z229">
        <v>1.9</v>
      </c>
    </row>
    <row r="230" spans="1:26" x14ac:dyDescent="0.2">
      <c r="B230" t="s">
        <v>50</v>
      </c>
      <c r="C230">
        <v>0</v>
      </c>
      <c r="D230">
        <v>0</v>
      </c>
      <c r="E230">
        <v>0</v>
      </c>
      <c r="F230">
        <v>-79</v>
      </c>
      <c r="G230">
        <v>-66</v>
      </c>
      <c r="H230">
        <v>-73</v>
      </c>
      <c r="I230">
        <v>-199805</v>
      </c>
      <c r="J230">
        <v>-209870</v>
      </c>
      <c r="K230">
        <v>-409675</v>
      </c>
      <c r="L230">
        <v>0</v>
      </c>
      <c r="M230">
        <v>0</v>
      </c>
      <c r="N230">
        <v>0</v>
      </c>
      <c r="O230">
        <v>-80</v>
      </c>
      <c r="P230">
        <v>-67</v>
      </c>
      <c r="Q230">
        <v>-74</v>
      </c>
      <c r="R230">
        <v>-199805</v>
      </c>
      <c r="S230">
        <v>-209870</v>
      </c>
      <c r="T230">
        <v>-409675</v>
      </c>
      <c r="U230">
        <v>-36.200000000000003</v>
      </c>
      <c r="V230">
        <v>-34</v>
      </c>
      <c r="W230">
        <v>-35.1</v>
      </c>
      <c r="X230">
        <v>-1.6</v>
      </c>
      <c r="Y230">
        <v>-1.8</v>
      </c>
      <c r="Z230">
        <v>-1.7</v>
      </c>
    </row>
    <row r="231" spans="1:26" x14ac:dyDescent="0.2">
      <c r="B231" t="s">
        <v>40</v>
      </c>
      <c r="C231">
        <v>0</v>
      </c>
      <c r="D231">
        <v>0</v>
      </c>
      <c r="E231">
        <v>0</v>
      </c>
      <c r="F231">
        <v>-78</v>
      </c>
      <c r="G231">
        <v>-64</v>
      </c>
      <c r="H231">
        <v>-71</v>
      </c>
      <c r="I231">
        <v>-311521</v>
      </c>
      <c r="J231">
        <v>-327425</v>
      </c>
      <c r="K231">
        <v>-638946</v>
      </c>
      <c r="L231">
        <v>0</v>
      </c>
      <c r="M231">
        <v>0</v>
      </c>
      <c r="N231">
        <v>0</v>
      </c>
      <c r="O231">
        <v>-78</v>
      </c>
      <c r="P231">
        <v>-66</v>
      </c>
      <c r="Q231">
        <v>-72</v>
      </c>
      <c r="R231">
        <v>-311521</v>
      </c>
      <c r="S231">
        <v>-327425</v>
      </c>
      <c r="T231">
        <v>-638946</v>
      </c>
      <c r="U231">
        <v>-35.799999999999997</v>
      </c>
      <c r="V231">
        <v>-33.4</v>
      </c>
      <c r="W231">
        <v>-34.6</v>
      </c>
      <c r="X231">
        <v>0</v>
      </c>
      <c r="Y231">
        <v>0</v>
      </c>
      <c r="Z231">
        <v>0</v>
      </c>
    </row>
    <row r="232" spans="1:26" x14ac:dyDescent="0.2">
      <c r="B232" t="s">
        <v>60</v>
      </c>
      <c r="C232">
        <v>0</v>
      </c>
      <c r="D232">
        <v>0</v>
      </c>
      <c r="E232">
        <v>0</v>
      </c>
      <c r="F232">
        <v>-64</v>
      </c>
      <c r="G232">
        <v>-52</v>
      </c>
      <c r="H232">
        <v>-58</v>
      </c>
      <c r="I232">
        <v>-10973</v>
      </c>
      <c r="J232">
        <v>-11514</v>
      </c>
      <c r="K232">
        <v>-22487</v>
      </c>
      <c r="L232">
        <v>0</v>
      </c>
      <c r="M232">
        <v>0</v>
      </c>
      <c r="N232">
        <v>0</v>
      </c>
      <c r="O232">
        <v>-65</v>
      </c>
      <c r="P232">
        <v>-54</v>
      </c>
      <c r="Q232">
        <v>-59</v>
      </c>
      <c r="R232">
        <v>-10973</v>
      </c>
      <c r="S232">
        <v>-11514</v>
      </c>
      <c r="T232">
        <v>-22487</v>
      </c>
      <c r="U232">
        <v>-34.1</v>
      </c>
      <c r="V232">
        <v>-32</v>
      </c>
      <c r="W232">
        <v>-33</v>
      </c>
      <c r="X232">
        <v>13.3</v>
      </c>
      <c r="Y232">
        <v>11.9</v>
      </c>
      <c r="Z232">
        <v>12.6</v>
      </c>
    </row>
    <row r="233" spans="1:26" x14ac:dyDescent="0.2">
      <c r="A233" t="s">
        <v>17</v>
      </c>
      <c r="B233" t="s">
        <v>96</v>
      </c>
      <c r="C233">
        <v>0</v>
      </c>
      <c r="D233">
        <v>0</v>
      </c>
      <c r="E233">
        <v>0</v>
      </c>
      <c r="F233">
        <v>-79</v>
      </c>
      <c r="G233">
        <v>-66</v>
      </c>
      <c r="H233">
        <v>-73</v>
      </c>
      <c r="I233">
        <v>-244135</v>
      </c>
      <c r="J233">
        <v>-255931</v>
      </c>
      <c r="K233">
        <v>-500066</v>
      </c>
      <c r="L233">
        <v>0</v>
      </c>
      <c r="M233">
        <v>0</v>
      </c>
      <c r="N233">
        <v>0</v>
      </c>
      <c r="O233">
        <v>-80</v>
      </c>
      <c r="P233">
        <v>-67</v>
      </c>
      <c r="Q233">
        <v>-74</v>
      </c>
      <c r="R233">
        <v>-244135</v>
      </c>
      <c r="S233">
        <v>-255931</v>
      </c>
      <c r="T233">
        <v>-500066</v>
      </c>
      <c r="U233">
        <v>-36.200000000000003</v>
      </c>
      <c r="V233">
        <v>-34</v>
      </c>
      <c r="W233">
        <v>-35.1</v>
      </c>
      <c r="X233">
        <v>-6.2</v>
      </c>
      <c r="Y233">
        <v>-7</v>
      </c>
      <c r="Z233">
        <v>-6.6</v>
      </c>
    </row>
    <row r="234" spans="1:26" x14ac:dyDescent="0.2">
      <c r="B234" t="s">
        <v>97</v>
      </c>
      <c r="C234">
        <v>0</v>
      </c>
      <c r="D234">
        <v>0</v>
      </c>
      <c r="E234">
        <v>0</v>
      </c>
      <c r="F234">
        <v>-73</v>
      </c>
      <c r="G234">
        <v>-58</v>
      </c>
      <c r="H234">
        <v>-65</v>
      </c>
      <c r="I234">
        <v>-60043</v>
      </c>
      <c r="J234">
        <v>-63762</v>
      </c>
      <c r="K234">
        <v>-123805</v>
      </c>
      <c r="L234">
        <v>0</v>
      </c>
      <c r="M234">
        <v>0</v>
      </c>
      <c r="N234">
        <v>0</v>
      </c>
      <c r="O234">
        <v>-74</v>
      </c>
      <c r="P234">
        <v>-60</v>
      </c>
      <c r="Q234">
        <v>-67</v>
      </c>
      <c r="R234">
        <v>-60043</v>
      </c>
      <c r="S234">
        <v>-63762</v>
      </c>
      <c r="T234">
        <v>-123805</v>
      </c>
      <c r="U234">
        <v>-34.200000000000003</v>
      </c>
      <c r="V234">
        <v>-31.6</v>
      </c>
      <c r="W234">
        <v>-32.9</v>
      </c>
      <c r="X234">
        <v>0</v>
      </c>
      <c r="Y234">
        <v>0</v>
      </c>
      <c r="Z234">
        <v>0</v>
      </c>
    </row>
    <row r="235" spans="1:26" x14ac:dyDescent="0.2">
      <c r="B235" t="s">
        <v>60</v>
      </c>
      <c r="C235">
        <v>0</v>
      </c>
      <c r="D235">
        <v>0</v>
      </c>
      <c r="E235">
        <v>0</v>
      </c>
      <c r="F235">
        <v>-58</v>
      </c>
      <c r="G235">
        <v>-47</v>
      </c>
      <c r="H235">
        <v>-53</v>
      </c>
      <c r="I235">
        <v>-7343</v>
      </c>
      <c r="J235">
        <v>-7732</v>
      </c>
      <c r="K235">
        <v>-15075</v>
      </c>
      <c r="L235">
        <v>0</v>
      </c>
      <c r="M235">
        <v>0</v>
      </c>
      <c r="N235">
        <v>0</v>
      </c>
      <c r="O235">
        <v>-59</v>
      </c>
      <c r="P235">
        <v>-48</v>
      </c>
      <c r="Q235">
        <v>-54</v>
      </c>
      <c r="R235">
        <v>-7343</v>
      </c>
      <c r="S235">
        <v>-7732</v>
      </c>
      <c r="T235">
        <v>-15075</v>
      </c>
      <c r="U235">
        <v>-33.4</v>
      </c>
      <c r="V235">
        <v>-31.5</v>
      </c>
      <c r="W235">
        <v>-32.4</v>
      </c>
      <c r="X235">
        <v>0</v>
      </c>
      <c r="Y235">
        <v>0</v>
      </c>
      <c r="Z235">
        <v>0</v>
      </c>
    </row>
    <row r="236" spans="1:26" x14ac:dyDescent="0.2">
      <c r="B236" t="s">
        <v>40</v>
      </c>
      <c r="C236">
        <v>0</v>
      </c>
      <c r="D236">
        <v>0</v>
      </c>
      <c r="E236">
        <v>0</v>
      </c>
      <c r="F236">
        <v>-78</v>
      </c>
      <c r="G236">
        <v>-64</v>
      </c>
      <c r="H236">
        <v>-71</v>
      </c>
      <c r="I236">
        <v>-311521</v>
      </c>
      <c r="J236">
        <v>-327425</v>
      </c>
      <c r="K236">
        <v>-638946</v>
      </c>
      <c r="L236">
        <v>0</v>
      </c>
      <c r="M236">
        <v>0</v>
      </c>
      <c r="N236">
        <v>0</v>
      </c>
      <c r="O236">
        <v>-78</v>
      </c>
      <c r="P236">
        <v>-66</v>
      </c>
      <c r="Q236">
        <v>-72</v>
      </c>
      <c r="R236">
        <v>-311521</v>
      </c>
      <c r="S236">
        <v>-327425</v>
      </c>
      <c r="T236">
        <v>-638946</v>
      </c>
      <c r="U236">
        <v>-35.799999999999997</v>
      </c>
      <c r="V236">
        <v>-33.4</v>
      </c>
      <c r="W236">
        <v>-34.6</v>
      </c>
      <c r="X236">
        <v>0</v>
      </c>
      <c r="Y236">
        <v>0</v>
      </c>
      <c r="Z236">
        <v>0</v>
      </c>
    </row>
    <row r="237" spans="1:26" x14ac:dyDescent="0.2">
      <c r="A237" t="s">
        <v>98</v>
      </c>
      <c r="B237" t="s">
        <v>43</v>
      </c>
      <c r="C237">
        <v>0</v>
      </c>
      <c r="D237">
        <v>0</v>
      </c>
      <c r="E237">
        <v>0</v>
      </c>
      <c r="F237">
        <v>-63</v>
      </c>
      <c r="G237">
        <v>-47</v>
      </c>
      <c r="H237">
        <v>-55</v>
      </c>
      <c r="I237">
        <v>-43796</v>
      </c>
      <c r="J237">
        <v>-45946</v>
      </c>
      <c r="K237">
        <v>-89742</v>
      </c>
      <c r="L237">
        <v>0</v>
      </c>
      <c r="M237">
        <v>0</v>
      </c>
      <c r="N237">
        <v>0</v>
      </c>
      <c r="O237">
        <v>-65</v>
      </c>
      <c r="P237">
        <v>-49</v>
      </c>
      <c r="Q237">
        <v>-57</v>
      </c>
      <c r="R237">
        <v>-43796</v>
      </c>
      <c r="S237">
        <v>-45946</v>
      </c>
      <c r="T237">
        <v>-89742</v>
      </c>
      <c r="U237">
        <v>-32.799999999999997</v>
      </c>
      <c r="V237">
        <v>-30.2</v>
      </c>
      <c r="W237">
        <v>-31.5</v>
      </c>
      <c r="X237">
        <v>-16.2</v>
      </c>
      <c r="Y237">
        <v>-19.3</v>
      </c>
      <c r="Z237">
        <v>-17.8</v>
      </c>
    </row>
    <row r="238" spans="1:26" x14ac:dyDescent="0.2">
      <c r="B238" t="s">
        <v>99</v>
      </c>
      <c r="C238">
        <v>0</v>
      </c>
      <c r="D238">
        <v>0</v>
      </c>
      <c r="E238">
        <v>0</v>
      </c>
      <c r="F238">
        <v>-80</v>
      </c>
      <c r="G238">
        <v>-67</v>
      </c>
      <c r="H238">
        <v>-73</v>
      </c>
      <c r="I238">
        <v>-267725</v>
      </c>
      <c r="J238">
        <v>-281479</v>
      </c>
      <c r="K238">
        <v>-549204</v>
      </c>
      <c r="L238">
        <v>0</v>
      </c>
      <c r="M238">
        <v>0</v>
      </c>
      <c r="N238">
        <v>0</v>
      </c>
      <c r="O238">
        <v>-81</v>
      </c>
      <c r="P238">
        <v>-68</v>
      </c>
      <c r="Q238">
        <v>-74</v>
      </c>
      <c r="R238">
        <v>-267725</v>
      </c>
      <c r="S238">
        <v>-281479</v>
      </c>
      <c r="T238">
        <v>-549204</v>
      </c>
      <c r="U238">
        <v>-36.200000000000003</v>
      </c>
      <c r="V238">
        <v>-34</v>
      </c>
      <c r="W238">
        <v>-35.1</v>
      </c>
      <c r="X238">
        <v>0</v>
      </c>
      <c r="Y238">
        <v>0</v>
      </c>
      <c r="Z238">
        <v>0</v>
      </c>
    </row>
    <row r="239" spans="1:26" x14ac:dyDescent="0.2">
      <c r="B239" t="s">
        <v>40</v>
      </c>
      <c r="C239">
        <v>0</v>
      </c>
      <c r="D239">
        <v>0</v>
      </c>
      <c r="E239">
        <v>0</v>
      </c>
      <c r="F239">
        <v>-78</v>
      </c>
      <c r="G239">
        <v>-64</v>
      </c>
      <c r="H239">
        <v>-71</v>
      </c>
      <c r="I239">
        <v>-311521</v>
      </c>
      <c r="J239">
        <v>-327425</v>
      </c>
      <c r="K239">
        <v>-638946</v>
      </c>
      <c r="L239">
        <v>0</v>
      </c>
      <c r="M239">
        <v>0</v>
      </c>
      <c r="N239">
        <v>0</v>
      </c>
      <c r="O239">
        <v>-78</v>
      </c>
      <c r="P239">
        <v>-66</v>
      </c>
      <c r="Q239">
        <v>-72</v>
      </c>
      <c r="R239">
        <v>-311521</v>
      </c>
      <c r="S239">
        <v>-327425</v>
      </c>
      <c r="T239">
        <v>-638946</v>
      </c>
      <c r="U239">
        <v>-35.799999999999997</v>
      </c>
      <c r="V239">
        <v>-33.4</v>
      </c>
      <c r="W239">
        <v>-34.6</v>
      </c>
      <c r="X239">
        <v>0</v>
      </c>
      <c r="Y239">
        <v>0</v>
      </c>
      <c r="Z239">
        <v>0</v>
      </c>
    </row>
    <row r="240" spans="1:26" x14ac:dyDescent="0.2">
      <c r="A240" t="s">
        <v>100</v>
      </c>
      <c r="B240" t="s">
        <v>83</v>
      </c>
      <c r="C240">
        <v>0</v>
      </c>
      <c r="D240">
        <v>0</v>
      </c>
      <c r="E240">
        <v>0</v>
      </c>
      <c r="F240">
        <v>-86</v>
      </c>
      <c r="G240">
        <v>-74</v>
      </c>
      <c r="H240">
        <v>-79</v>
      </c>
      <c r="I240">
        <v>-105754</v>
      </c>
      <c r="J240">
        <v>-111996</v>
      </c>
      <c r="K240">
        <v>-217750</v>
      </c>
      <c r="L240">
        <v>0</v>
      </c>
      <c r="M240">
        <v>0</v>
      </c>
      <c r="N240">
        <v>0</v>
      </c>
      <c r="O240">
        <v>-86</v>
      </c>
      <c r="P240">
        <v>-75</v>
      </c>
      <c r="Q240">
        <v>-81</v>
      </c>
      <c r="R240">
        <v>-105754</v>
      </c>
      <c r="S240">
        <v>-111996</v>
      </c>
      <c r="T240">
        <v>-217750</v>
      </c>
      <c r="U240">
        <v>-37.9</v>
      </c>
      <c r="V240">
        <v>-35.6</v>
      </c>
      <c r="W240">
        <v>-36.700000000000003</v>
      </c>
      <c r="X240">
        <v>-16.8</v>
      </c>
      <c r="Y240">
        <v>-20.2</v>
      </c>
      <c r="Z240">
        <v>-18.5</v>
      </c>
    </row>
    <row r="241" spans="1:26" x14ac:dyDescent="0.2">
      <c r="B241" t="s">
        <v>82</v>
      </c>
      <c r="C241">
        <v>0</v>
      </c>
      <c r="D241">
        <v>0</v>
      </c>
      <c r="E241">
        <v>0</v>
      </c>
      <c r="F241">
        <v>-79</v>
      </c>
      <c r="G241">
        <v>-65</v>
      </c>
      <c r="H241">
        <v>-72</v>
      </c>
      <c r="I241">
        <v>-100062</v>
      </c>
      <c r="J241">
        <v>-104878</v>
      </c>
      <c r="K241">
        <v>-204940</v>
      </c>
      <c r="L241">
        <v>0</v>
      </c>
      <c r="M241">
        <v>0</v>
      </c>
      <c r="N241">
        <v>0</v>
      </c>
      <c r="O241">
        <v>-79</v>
      </c>
      <c r="P241">
        <v>-67</v>
      </c>
      <c r="Q241">
        <v>-73</v>
      </c>
      <c r="R241">
        <v>-100062</v>
      </c>
      <c r="S241">
        <v>-104878</v>
      </c>
      <c r="T241">
        <v>-204940</v>
      </c>
      <c r="U241">
        <v>-35.700000000000003</v>
      </c>
      <c r="V241">
        <v>-33.5</v>
      </c>
      <c r="W241">
        <v>-34.6</v>
      </c>
      <c r="X241">
        <v>0</v>
      </c>
      <c r="Y241">
        <v>0</v>
      </c>
      <c r="Z241">
        <v>0</v>
      </c>
    </row>
    <row r="242" spans="1:26" x14ac:dyDescent="0.2">
      <c r="B242" t="s">
        <v>81</v>
      </c>
      <c r="C242">
        <v>0</v>
      </c>
      <c r="D242">
        <v>0</v>
      </c>
      <c r="E242">
        <v>0</v>
      </c>
      <c r="F242">
        <v>-69</v>
      </c>
      <c r="G242">
        <v>-53</v>
      </c>
      <c r="H242">
        <v>-61</v>
      </c>
      <c r="I242">
        <v>-105705</v>
      </c>
      <c r="J242">
        <v>-110551</v>
      </c>
      <c r="K242">
        <v>-216256</v>
      </c>
      <c r="L242">
        <v>0</v>
      </c>
      <c r="M242">
        <v>0</v>
      </c>
      <c r="N242">
        <v>0</v>
      </c>
      <c r="O242">
        <v>-70</v>
      </c>
      <c r="P242">
        <v>-55</v>
      </c>
      <c r="Q242">
        <v>-62</v>
      </c>
      <c r="R242">
        <v>-105705</v>
      </c>
      <c r="S242">
        <v>-110551</v>
      </c>
      <c r="T242">
        <v>-216256</v>
      </c>
      <c r="U242">
        <v>-33.6</v>
      </c>
      <c r="V242">
        <v>-31.3</v>
      </c>
      <c r="W242">
        <v>-32.4</v>
      </c>
      <c r="X242">
        <v>0</v>
      </c>
      <c r="Y242">
        <v>0</v>
      </c>
      <c r="Z242">
        <v>0</v>
      </c>
    </row>
    <row r="243" spans="1:26" x14ac:dyDescent="0.2">
      <c r="B243" t="s">
        <v>40</v>
      </c>
      <c r="C243">
        <v>0</v>
      </c>
      <c r="D243">
        <v>0</v>
      </c>
      <c r="E243">
        <v>0</v>
      </c>
      <c r="F243">
        <v>-78</v>
      </c>
      <c r="G243">
        <v>-64</v>
      </c>
      <c r="H243">
        <v>-71</v>
      </c>
      <c r="I243">
        <v>-311521</v>
      </c>
      <c r="J243">
        <v>-327425</v>
      </c>
      <c r="K243">
        <v>-638946</v>
      </c>
      <c r="L243">
        <v>0</v>
      </c>
      <c r="M243">
        <v>0</v>
      </c>
      <c r="N243">
        <v>0</v>
      </c>
      <c r="O243">
        <v>-78</v>
      </c>
      <c r="P243">
        <v>-66</v>
      </c>
      <c r="Q243">
        <v>-72</v>
      </c>
      <c r="R243">
        <v>-311521</v>
      </c>
      <c r="S243">
        <v>-327425</v>
      </c>
      <c r="T243">
        <v>-638946</v>
      </c>
      <c r="U243">
        <v>-35.799999999999997</v>
      </c>
      <c r="V243">
        <v>-33.4</v>
      </c>
      <c r="W243">
        <v>-34.6</v>
      </c>
      <c r="X243">
        <v>0</v>
      </c>
      <c r="Y243">
        <v>0</v>
      </c>
      <c r="Z243">
        <v>0</v>
      </c>
    </row>
    <row r="244" spans="1:26" x14ac:dyDescent="0.2">
      <c r="A244" t="s">
        <v>18</v>
      </c>
      <c r="B244" t="s">
        <v>44</v>
      </c>
      <c r="C244">
        <v>0</v>
      </c>
      <c r="D244">
        <v>0</v>
      </c>
      <c r="E244">
        <v>0</v>
      </c>
      <c r="F244">
        <v>-81</v>
      </c>
      <c r="G244">
        <v>-71</v>
      </c>
      <c r="H244">
        <v>-76</v>
      </c>
      <c r="I244">
        <v>-287233</v>
      </c>
      <c r="J244">
        <v>-277680</v>
      </c>
      <c r="K244">
        <v>-564913</v>
      </c>
      <c r="L244">
        <v>0</v>
      </c>
      <c r="M244">
        <v>0</v>
      </c>
      <c r="N244">
        <v>0</v>
      </c>
      <c r="O244">
        <v>-82</v>
      </c>
      <c r="P244">
        <v>-73</v>
      </c>
      <c r="Q244">
        <v>-77</v>
      </c>
      <c r="R244">
        <v>-287233</v>
      </c>
      <c r="S244">
        <v>-277680</v>
      </c>
      <c r="T244">
        <v>-564913</v>
      </c>
      <c r="U244">
        <v>-36.4</v>
      </c>
      <c r="V244">
        <v>-34.799999999999997</v>
      </c>
      <c r="W244">
        <v>-35.6</v>
      </c>
      <c r="X244">
        <v>-52.1</v>
      </c>
      <c r="Y244">
        <v>-50.3</v>
      </c>
      <c r="Z244">
        <v>-52.8</v>
      </c>
    </row>
    <row r="245" spans="1:26" x14ac:dyDescent="0.2">
      <c r="B245" t="s">
        <v>8</v>
      </c>
      <c r="C245">
        <v>0</v>
      </c>
      <c r="D245">
        <v>0</v>
      </c>
      <c r="E245">
        <v>0</v>
      </c>
      <c r="F245">
        <v>-34</v>
      </c>
      <c r="G245">
        <v>-25</v>
      </c>
      <c r="H245">
        <v>-28</v>
      </c>
      <c r="I245">
        <v>-15075</v>
      </c>
      <c r="J245">
        <v>-35415</v>
      </c>
      <c r="K245">
        <v>-50490</v>
      </c>
      <c r="L245">
        <v>0</v>
      </c>
      <c r="M245">
        <v>0</v>
      </c>
      <c r="N245">
        <v>0</v>
      </c>
      <c r="O245">
        <v>-35</v>
      </c>
      <c r="P245">
        <v>-26</v>
      </c>
      <c r="Q245">
        <v>-29</v>
      </c>
      <c r="R245">
        <v>-15075</v>
      </c>
      <c r="S245">
        <v>-35415</v>
      </c>
      <c r="T245">
        <v>-50490</v>
      </c>
      <c r="U245">
        <v>-27.7</v>
      </c>
      <c r="V245">
        <v>-26.2</v>
      </c>
      <c r="W245">
        <v>-26.6</v>
      </c>
      <c r="X245">
        <v>0</v>
      </c>
      <c r="Y245">
        <v>0</v>
      </c>
      <c r="Z245">
        <v>0</v>
      </c>
    </row>
    <row r="246" spans="1:26" x14ac:dyDescent="0.2">
      <c r="B246" t="s">
        <v>9</v>
      </c>
      <c r="C246">
        <v>0</v>
      </c>
      <c r="D246">
        <v>0</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row>
    <row r="247" spans="1:26" x14ac:dyDescent="0.2">
      <c r="B247" t="s">
        <v>47</v>
      </c>
      <c r="C247">
        <v>0</v>
      </c>
      <c r="D247">
        <v>0</v>
      </c>
      <c r="E247">
        <v>0</v>
      </c>
      <c r="F247">
        <v>-5</v>
      </c>
      <c r="G247">
        <v>-4</v>
      </c>
      <c r="H247">
        <v>-4</v>
      </c>
      <c r="I247">
        <v>-3005</v>
      </c>
      <c r="J247">
        <v>-7742</v>
      </c>
      <c r="K247">
        <v>-10747</v>
      </c>
      <c r="L247">
        <v>0</v>
      </c>
      <c r="M247">
        <v>0</v>
      </c>
      <c r="N247">
        <v>0</v>
      </c>
      <c r="O247">
        <v>-6</v>
      </c>
      <c r="P247">
        <v>-4</v>
      </c>
      <c r="Q247">
        <v>-5</v>
      </c>
      <c r="R247">
        <v>-3005</v>
      </c>
      <c r="S247">
        <v>-7742</v>
      </c>
      <c r="T247">
        <v>-10747</v>
      </c>
      <c r="U247">
        <v>-19.7</v>
      </c>
      <c r="V247">
        <v>-19.399999999999999</v>
      </c>
      <c r="W247">
        <v>-19.5</v>
      </c>
      <c r="X247">
        <v>0</v>
      </c>
      <c r="Y247">
        <v>0</v>
      </c>
      <c r="Z247">
        <v>0</v>
      </c>
    </row>
    <row r="248" spans="1:26" x14ac:dyDescent="0.2">
      <c r="B248" t="s">
        <v>101</v>
      </c>
      <c r="C248">
        <v>0</v>
      </c>
      <c r="D248">
        <v>0</v>
      </c>
      <c r="E248">
        <v>0</v>
      </c>
      <c r="F248">
        <v>-54</v>
      </c>
      <c r="G248">
        <v>-44</v>
      </c>
      <c r="H248">
        <v>-49</v>
      </c>
      <c r="I248">
        <v>-6208</v>
      </c>
      <c r="J248">
        <v>-6588</v>
      </c>
      <c r="K248">
        <v>-12796</v>
      </c>
      <c r="L248">
        <v>0</v>
      </c>
      <c r="M248">
        <v>0</v>
      </c>
      <c r="N248">
        <v>0</v>
      </c>
      <c r="O248">
        <v>-55</v>
      </c>
      <c r="P248">
        <v>-45</v>
      </c>
      <c r="Q248">
        <v>-50</v>
      </c>
      <c r="R248">
        <v>-6208</v>
      </c>
      <c r="S248">
        <v>-6588</v>
      </c>
      <c r="T248">
        <v>-12796</v>
      </c>
      <c r="U248">
        <v>-32.9</v>
      </c>
      <c r="V248">
        <v>-31</v>
      </c>
      <c r="W248">
        <v>-31.9</v>
      </c>
      <c r="X248">
        <v>0</v>
      </c>
      <c r="Y248">
        <v>0</v>
      </c>
      <c r="Z248">
        <v>0</v>
      </c>
    </row>
    <row r="249" spans="1:26" x14ac:dyDescent="0.2">
      <c r="B249" t="s">
        <v>40</v>
      </c>
      <c r="C249">
        <v>0</v>
      </c>
      <c r="D249">
        <v>0</v>
      </c>
      <c r="E249">
        <v>0</v>
      </c>
      <c r="F249">
        <v>-78</v>
      </c>
      <c r="G249">
        <v>-64</v>
      </c>
      <c r="H249">
        <v>-71</v>
      </c>
      <c r="I249">
        <v>-311521</v>
      </c>
      <c r="J249">
        <v>-327425</v>
      </c>
      <c r="K249">
        <v>-638946</v>
      </c>
      <c r="L249">
        <v>0</v>
      </c>
      <c r="M249">
        <v>0</v>
      </c>
      <c r="N249">
        <v>0</v>
      </c>
      <c r="O249">
        <v>-78</v>
      </c>
      <c r="P249">
        <v>-66</v>
      </c>
      <c r="Q249">
        <v>-72</v>
      </c>
      <c r="R249">
        <v>-311521</v>
      </c>
      <c r="S249">
        <v>-327425</v>
      </c>
      <c r="T249">
        <v>-638946</v>
      </c>
      <c r="U249">
        <v>-35.799999999999997</v>
      </c>
      <c r="V249">
        <v>-33.4</v>
      </c>
      <c r="W249">
        <v>-34.6</v>
      </c>
      <c r="X249">
        <v>0</v>
      </c>
      <c r="Y249">
        <v>0</v>
      </c>
      <c r="Z249">
        <v>0</v>
      </c>
    </row>
    <row r="250" spans="1:26" x14ac:dyDescent="0.2">
      <c r="B250" t="s">
        <v>46</v>
      </c>
      <c r="C250">
        <v>0</v>
      </c>
      <c r="D250">
        <v>0</v>
      </c>
      <c r="E250">
        <v>0</v>
      </c>
      <c r="F250">
        <v>-34</v>
      </c>
      <c r="G250">
        <v>-25</v>
      </c>
      <c r="H250">
        <v>-28</v>
      </c>
      <c r="I250">
        <v>-15075</v>
      </c>
      <c r="J250">
        <v>-35415</v>
      </c>
      <c r="K250">
        <v>-50490</v>
      </c>
      <c r="L250">
        <v>0</v>
      </c>
      <c r="M250">
        <v>0</v>
      </c>
      <c r="N250">
        <v>0</v>
      </c>
      <c r="O250">
        <v>-35</v>
      </c>
      <c r="P250">
        <v>-26</v>
      </c>
      <c r="Q250">
        <v>-29</v>
      </c>
      <c r="R250">
        <v>-15075</v>
      </c>
      <c r="S250">
        <v>-35415</v>
      </c>
      <c r="T250">
        <v>-50490</v>
      </c>
      <c r="U250">
        <v>-27.7</v>
      </c>
      <c r="V250">
        <v>-26.2</v>
      </c>
      <c r="W250">
        <v>-26.6</v>
      </c>
      <c r="X250">
        <v>0</v>
      </c>
      <c r="Y250">
        <v>0</v>
      </c>
      <c r="Z250">
        <v>0</v>
      </c>
    </row>
    <row r="251" spans="1:26" x14ac:dyDescent="0.2">
      <c r="B251" t="s">
        <v>45</v>
      </c>
      <c r="C251">
        <v>0</v>
      </c>
      <c r="D251">
        <v>0</v>
      </c>
      <c r="E251">
        <v>0</v>
      </c>
      <c r="F251">
        <v>-29</v>
      </c>
      <c r="G251">
        <v>-21</v>
      </c>
      <c r="H251">
        <v>-24</v>
      </c>
      <c r="I251">
        <v>-18080</v>
      </c>
      <c r="J251">
        <v>-43157</v>
      </c>
      <c r="K251">
        <v>-61237</v>
      </c>
      <c r="L251">
        <v>0</v>
      </c>
      <c r="M251">
        <v>0</v>
      </c>
      <c r="N251">
        <v>0</v>
      </c>
      <c r="O251">
        <v>-30</v>
      </c>
      <c r="P251">
        <v>-22</v>
      </c>
      <c r="Q251">
        <v>-25</v>
      </c>
      <c r="R251">
        <v>-18080</v>
      </c>
      <c r="S251">
        <v>-43157</v>
      </c>
      <c r="T251">
        <v>-61237</v>
      </c>
      <c r="U251">
        <v>-26.3</v>
      </c>
      <c r="V251">
        <v>-25</v>
      </c>
      <c r="W251">
        <v>-25.4</v>
      </c>
      <c r="X251">
        <v>0</v>
      </c>
      <c r="Y251">
        <v>0</v>
      </c>
      <c r="Z251">
        <v>0</v>
      </c>
    </row>
    <row r="252" spans="1:26" x14ac:dyDescent="0.2">
      <c r="A252" t="s">
        <v>162</v>
      </c>
      <c r="B252" t="s">
        <v>104</v>
      </c>
      <c r="C252">
        <v>0</v>
      </c>
      <c r="D252">
        <v>0</v>
      </c>
      <c r="E252">
        <v>0</v>
      </c>
      <c r="F252">
        <v>-18</v>
      </c>
      <c r="G252">
        <v>-15</v>
      </c>
      <c r="H252">
        <v>-16</v>
      </c>
      <c r="I252">
        <v>-402</v>
      </c>
      <c r="J252">
        <v>-1021</v>
      </c>
      <c r="K252">
        <v>-1423</v>
      </c>
      <c r="L252">
        <v>0</v>
      </c>
      <c r="M252">
        <v>0</v>
      </c>
      <c r="N252">
        <v>0</v>
      </c>
      <c r="O252">
        <v>-18</v>
      </c>
      <c r="P252">
        <v>-15</v>
      </c>
      <c r="Q252">
        <v>-16</v>
      </c>
      <c r="R252">
        <v>-402</v>
      </c>
      <c r="S252">
        <v>-1021</v>
      </c>
      <c r="T252">
        <v>-1423</v>
      </c>
      <c r="U252">
        <v>-24.1</v>
      </c>
      <c r="V252">
        <v>-23.7</v>
      </c>
      <c r="W252">
        <v>-23.8</v>
      </c>
      <c r="X252">
        <v>-63.8</v>
      </c>
      <c r="Y252">
        <v>-57.3</v>
      </c>
      <c r="Z252">
        <v>-61.3</v>
      </c>
    </row>
    <row r="253" spans="1:26" x14ac:dyDescent="0.2">
      <c r="B253" t="s">
        <v>105</v>
      </c>
      <c r="C253">
        <v>0</v>
      </c>
      <c r="D253">
        <v>0</v>
      </c>
      <c r="E253">
        <v>0</v>
      </c>
      <c r="F253">
        <v>-15</v>
      </c>
      <c r="G253">
        <v>-12</v>
      </c>
      <c r="H253">
        <v>-13</v>
      </c>
      <c r="I253">
        <v>-1447</v>
      </c>
      <c r="J253">
        <v>-2881</v>
      </c>
      <c r="K253">
        <v>-4328</v>
      </c>
      <c r="L253">
        <v>0</v>
      </c>
      <c r="M253">
        <v>0</v>
      </c>
      <c r="N253">
        <v>0</v>
      </c>
      <c r="O253">
        <v>-16</v>
      </c>
      <c r="P253">
        <v>-13</v>
      </c>
      <c r="Q253">
        <v>-14</v>
      </c>
      <c r="R253">
        <v>-1447</v>
      </c>
      <c r="S253">
        <v>-2881</v>
      </c>
      <c r="T253">
        <v>-4328</v>
      </c>
      <c r="U253">
        <v>-24</v>
      </c>
      <c r="V253">
        <v>-23.1</v>
      </c>
      <c r="W253">
        <v>-23.4</v>
      </c>
      <c r="X253">
        <v>-66.3</v>
      </c>
      <c r="Y253">
        <v>-59.8</v>
      </c>
      <c r="Z253">
        <v>-63.6</v>
      </c>
    </row>
    <row r="254" spans="1:26" x14ac:dyDescent="0.2">
      <c r="B254" t="s">
        <v>106</v>
      </c>
      <c r="C254">
        <v>0</v>
      </c>
      <c r="D254">
        <v>0</v>
      </c>
      <c r="E254">
        <v>0</v>
      </c>
      <c r="F254">
        <v>-1</v>
      </c>
      <c r="G254">
        <v>-1</v>
      </c>
      <c r="H254">
        <v>-1</v>
      </c>
      <c r="I254">
        <v>-485</v>
      </c>
      <c r="J254">
        <v>-1104</v>
      </c>
      <c r="K254">
        <v>-1589</v>
      </c>
      <c r="L254">
        <v>0</v>
      </c>
      <c r="M254">
        <v>0</v>
      </c>
      <c r="N254">
        <v>0</v>
      </c>
      <c r="O254">
        <v>-1</v>
      </c>
      <c r="P254">
        <v>-1</v>
      </c>
      <c r="Q254">
        <v>-1</v>
      </c>
      <c r="R254">
        <v>-485</v>
      </c>
      <c r="S254">
        <v>-1104</v>
      </c>
      <c r="T254">
        <v>-1589</v>
      </c>
      <c r="U254">
        <v>-17.5</v>
      </c>
      <c r="V254">
        <v>-17.5</v>
      </c>
      <c r="W254">
        <v>-17.5</v>
      </c>
      <c r="X254">
        <v>-81.400000000000006</v>
      </c>
      <c r="Y254">
        <v>-72.099999999999994</v>
      </c>
      <c r="Z254">
        <v>-76.8</v>
      </c>
    </row>
    <row r="255" spans="1:26" x14ac:dyDescent="0.2">
      <c r="B255" t="s">
        <v>107</v>
      </c>
      <c r="C255">
        <v>0</v>
      </c>
      <c r="D255">
        <v>0</v>
      </c>
      <c r="E255">
        <v>0</v>
      </c>
      <c r="F255">
        <v>0</v>
      </c>
      <c r="G255">
        <v>-2</v>
      </c>
      <c r="H255">
        <v>-1</v>
      </c>
      <c r="I255">
        <v>-269</v>
      </c>
      <c r="J255">
        <v>-465</v>
      </c>
      <c r="K255">
        <v>-734</v>
      </c>
      <c r="L255">
        <v>0</v>
      </c>
      <c r="M255">
        <v>0</v>
      </c>
      <c r="N255">
        <v>0</v>
      </c>
      <c r="O255">
        <v>0</v>
      </c>
      <c r="P255">
        <v>-2</v>
      </c>
      <c r="Q255">
        <v>-1</v>
      </c>
      <c r="R255">
        <v>-269</v>
      </c>
      <c r="S255">
        <v>-465</v>
      </c>
      <c r="T255">
        <v>-734</v>
      </c>
      <c r="U255">
        <v>-17.399999999999999</v>
      </c>
      <c r="V255">
        <v>-17.8</v>
      </c>
      <c r="W255">
        <v>-17.7</v>
      </c>
      <c r="X255">
        <v>-82</v>
      </c>
      <c r="Y255">
        <v>-70.8</v>
      </c>
      <c r="Z255">
        <v>-76.2</v>
      </c>
    </row>
    <row r="256" spans="1:26" x14ac:dyDescent="0.2">
      <c r="B256" t="s">
        <v>177</v>
      </c>
      <c r="C256">
        <v>0</v>
      </c>
      <c r="D256">
        <v>0</v>
      </c>
      <c r="E256">
        <v>0</v>
      </c>
      <c r="F256">
        <v>-34</v>
      </c>
      <c r="G256">
        <v>-24</v>
      </c>
      <c r="H256">
        <v>-26</v>
      </c>
      <c r="I256">
        <v>-1521</v>
      </c>
      <c r="J256">
        <v>-4891</v>
      </c>
      <c r="K256">
        <v>-6412</v>
      </c>
      <c r="L256">
        <v>0</v>
      </c>
      <c r="M256">
        <v>0</v>
      </c>
      <c r="N256">
        <v>0</v>
      </c>
      <c r="O256">
        <v>-35</v>
      </c>
      <c r="P256">
        <v>-25</v>
      </c>
      <c r="Q256">
        <v>-27</v>
      </c>
      <c r="R256">
        <v>-1521</v>
      </c>
      <c r="S256">
        <v>-4891</v>
      </c>
      <c r="T256">
        <v>-6412</v>
      </c>
      <c r="U256">
        <v>-28.5</v>
      </c>
      <c r="V256">
        <v>-26.9</v>
      </c>
      <c r="W256">
        <v>-27.2</v>
      </c>
      <c r="X256">
        <v>-46.6</v>
      </c>
      <c r="Y256">
        <v>-47.8</v>
      </c>
      <c r="Z256">
        <v>-50</v>
      </c>
    </row>
    <row r="257" spans="2:26" x14ac:dyDescent="0.2">
      <c r="B257" t="s">
        <v>175</v>
      </c>
      <c r="C257">
        <v>0</v>
      </c>
      <c r="D257">
        <v>0</v>
      </c>
      <c r="E257">
        <v>0</v>
      </c>
      <c r="F257">
        <v>-33</v>
      </c>
      <c r="G257">
        <v>-25</v>
      </c>
      <c r="H257">
        <v>-28</v>
      </c>
      <c r="I257">
        <v>-9560</v>
      </c>
      <c r="J257">
        <v>-22511</v>
      </c>
      <c r="K257">
        <v>-32071</v>
      </c>
      <c r="L257">
        <v>0</v>
      </c>
      <c r="M257">
        <v>0</v>
      </c>
      <c r="N257">
        <v>0</v>
      </c>
      <c r="O257">
        <v>-34</v>
      </c>
      <c r="P257">
        <v>-27</v>
      </c>
      <c r="Q257">
        <v>-29</v>
      </c>
      <c r="R257">
        <v>-9560</v>
      </c>
      <c r="S257">
        <v>-22511</v>
      </c>
      <c r="T257">
        <v>-32071</v>
      </c>
      <c r="U257">
        <v>-27.3</v>
      </c>
      <c r="V257">
        <v>-25.9</v>
      </c>
      <c r="W257">
        <v>-26.3</v>
      </c>
      <c r="X257">
        <v>-47.6</v>
      </c>
      <c r="Y257">
        <v>-46.2</v>
      </c>
      <c r="Z257">
        <v>-48.6</v>
      </c>
    </row>
    <row r="258" spans="2:26" x14ac:dyDescent="0.2">
      <c r="B258" t="s">
        <v>110</v>
      </c>
      <c r="C258">
        <v>0</v>
      </c>
      <c r="D258">
        <v>0</v>
      </c>
      <c r="E258">
        <v>0</v>
      </c>
      <c r="F258">
        <v>-44</v>
      </c>
      <c r="G258">
        <v>-36</v>
      </c>
      <c r="H258">
        <v>-39</v>
      </c>
      <c r="I258">
        <v>-470</v>
      </c>
      <c r="J258">
        <v>-571</v>
      </c>
      <c r="K258">
        <v>-1041</v>
      </c>
      <c r="L258">
        <v>0</v>
      </c>
      <c r="M258">
        <v>0</v>
      </c>
      <c r="N258">
        <v>0</v>
      </c>
      <c r="O258">
        <v>-45</v>
      </c>
      <c r="P258">
        <v>-37</v>
      </c>
      <c r="Q258">
        <v>-40</v>
      </c>
      <c r="R258">
        <v>-470</v>
      </c>
      <c r="S258">
        <v>-571</v>
      </c>
      <c r="T258">
        <v>-1041</v>
      </c>
      <c r="U258">
        <v>-29.8</v>
      </c>
      <c r="V258">
        <v>-28.3</v>
      </c>
      <c r="W258">
        <v>-29</v>
      </c>
      <c r="X258">
        <v>-37.299999999999997</v>
      </c>
      <c r="Y258">
        <v>-35.799999999999997</v>
      </c>
      <c r="Z258">
        <v>-37</v>
      </c>
    </row>
    <row r="259" spans="2:26" x14ac:dyDescent="0.2">
      <c r="B259" t="s">
        <v>111</v>
      </c>
      <c r="C259">
        <v>0</v>
      </c>
      <c r="D259">
        <v>0</v>
      </c>
      <c r="E259">
        <v>0</v>
      </c>
      <c r="F259">
        <v>-47</v>
      </c>
      <c r="G259">
        <v>-40</v>
      </c>
      <c r="H259">
        <v>-43</v>
      </c>
      <c r="I259">
        <v>-259</v>
      </c>
      <c r="J259">
        <v>-345</v>
      </c>
      <c r="K259">
        <v>-604</v>
      </c>
      <c r="L259">
        <v>0</v>
      </c>
      <c r="M259">
        <v>0</v>
      </c>
      <c r="N259">
        <v>0</v>
      </c>
      <c r="O259">
        <v>-49</v>
      </c>
      <c r="P259">
        <v>-42</v>
      </c>
      <c r="Q259">
        <v>-45</v>
      </c>
      <c r="R259">
        <v>-259</v>
      </c>
      <c r="S259">
        <v>-345</v>
      </c>
      <c r="T259">
        <v>-604</v>
      </c>
      <c r="U259">
        <v>-30.2</v>
      </c>
      <c r="V259">
        <v>-29</v>
      </c>
      <c r="W259">
        <v>-29.5</v>
      </c>
      <c r="X259">
        <v>-33.299999999999997</v>
      </c>
      <c r="Y259">
        <v>-30.7</v>
      </c>
      <c r="Z259">
        <v>-32.6</v>
      </c>
    </row>
    <row r="260" spans="2:26" x14ac:dyDescent="0.2">
      <c r="B260" t="s">
        <v>112</v>
      </c>
      <c r="C260">
        <v>0</v>
      </c>
      <c r="D260">
        <v>0</v>
      </c>
      <c r="E260">
        <v>0</v>
      </c>
      <c r="F260">
        <v>-33</v>
      </c>
      <c r="G260">
        <v>-27</v>
      </c>
      <c r="H260">
        <v>-29</v>
      </c>
      <c r="I260">
        <v>-86</v>
      </c>
      <c r="J260">
        <v>-147</v>
      </c>
      <c r="K260">
        <v>-233</v>
      </c>
      <c r="L260">
        <v>0</v>
      </c>
      <c r="M260">
        <v>0</v>
      </c>
      <c r="N260">
        <v>0</v>
      </c>
      <c r="O260">
        <v>-35</v>
      </c>
      <c r="P260">
        <v>-29</v>
      </c>
      <c r="Q260">
        <v>-31</v>
      </c>
      <c r="R260">
        <v>-86</v>
      </c>
      <c r="S260">
        <v>-147</v>
      </c>
      <c r="T260">
        <v>-233</v>
      </c>
      <c r="U260">
        <v>-27.2</v>
      </c>
      <c r="V260">
        <v>-25.9</v>
      </c>
      <c r="W260">
        <v>-26.3</v>
      </c>
      <c r="X260">
        <v>-47.1</v>
      </c>
      <c r="Y260">
        <v>-44.1</v>
      </c>
      <c r="Z260">
        <v>-46.5</v>
      </c>
    </row>
    <row r="261" spans="2:26" x14ac:dyDescent="0.2">
      <c r="B261" t="s">
        <v>113</v>
      </c>
      <c r="C261">
        <v>0</v>
      </c>
      <c r="D261">
        <v>0</v>
      </c>
      <c r="E261">
        <v>0</v>
      </c>
      <c r="F261">
        <v>-34</v>
      </c>
      <c r="G261">
        <v>-27</v>
      </c>
      <c r="H261">
        <v>-30</v>
      </c>
      <c r="I261">
        <v>-1010</v>
      </c>
      <c r="J261">
        <v>-1179</v>
      </c>
      <c r="K261">
        <v>-2189</v>
      </c>
      <c r="L261">
        <v>0</v>
      </c>
      <c r="M261">
        <v>0</v>
      </c>
      <c r="N261">
        <v>0</v>
      </c>
      <c r="O261">
        <v>-35</v>
      </c>
      <c r="P261">
        <v>-28</v>
      </c>
      <c r="Q261">
        <v>-31</v>
      </c>
      <c r="R261">
        <v>-1010</v>
      </c>
      <c r="S261">
        <v>-1179</v>
      </c>
      <c r="T261">
        <v>-2189</v>
      </c>
      <c r="U261">
        <v>-27.8</v>
      </c>
      <c r="V261">
        <v>-26.7</v>
      </c>
      <c r="W261">
        <v>-27.2</v>
      </c>
      <c r="X261">
        <v>-47.2</v>
      </c>
      <c r="Y261">
        <v>-44.5</v>
      </c>
      <c r="Z261">
        <v>-46.2</v>
      </c>
    </row>
    <row r="262" spans="2:26" x14ac:dyDescent="0.2">
      <c r="B262" t="s">
        <v>114</v>
      </c>
      <c r="C262">
        <v>0</v>
      </c>
      <c r="D262">
        <v>0</v>
      </c>
      <c r="E262">
        <v>0</v>
      </c>
      <c r="F262">
        <v>-15</v>
      </c>
      <c r="G262">
        <v>-10</v>
      </c>
      <c r="H262">
        <v>-11</v>
      </c>
      <c r="I262">
        <v>-1547</v>
      </c>
      <c r="J262">
        <v>-5817</v>
      </c>
      <c r="K262">
        <v>-7364</v>
      </c>
      <c r="L262">
        <v>0</v>
      </c>
      <c r="M262">
        <v>0</v>
      </c>
      <c r="N262">
        <v>0</v>
      </c>
      <c r="O262">
        <v>-15</v>
      </c>
      <c r="P262">
        <v>-11</v>
      </c>
      <c r="Q262">
        <v>-12</v>
      </c>
      <c r="R262">
        <v>-1547</v>
      </c>
      <c r="S262">
        <v>-5817</v>
      </c>
      <c r="T262">
        <v>-7364</v>
      </c>
      <c r="U262">
        <v>-22.1</v>
      </c>
      <c r="V262">
        <v>-21.3</v>
      </c>
      <c r="W262">
        <v>-21.5</v>
      </c>
      <c r="X262">
        <v>-66.7</v>
      </c>
      <c r="Y262">
        <v>-61.9</v>
      </c>
      <c r="Z262">
        <v>-65.7</v>
      </c>
    </row>
    <row r="263" spans="2:26" x14ac:dyDescent="0.2">
      <c r="B263" t="s">
        <v>115</v>
      </c>
      <c r="C263">
        <v>0</v>
      </c>
      <c r="D263">
        <v>0</v>
      </c>
      <c r="E263">
        <v>0</v>
      </c>
      <c r="F263">
        <v>-36</v>
      </c>
      <c r="G263">
        <v>-26</v>
      </c>
      <c r="H263">
        <v>-30</v>
      </c>
      <c r="I263">
        <v>-614</v>
      </c>
      <c r="J263">
        <v>-1155</v>
      </c>
      <c r="K263">
        <v>-1769</v>
      </c>
      <c r="L263">
        <v>0</v>
      </c>
      <c r="M263">
        <v>0</v>
      </c>
      <c r="N263">
        <v>0</v>
      </c>
      <c r="O263">
        <v>-36</v>
      </c>
      <c r="P263">
        <v>-28</v>
      </c>
      <c r="Q263">
        <v>-31</v>
      </c>
      <c r="R263">
        <v>-614</v>
      </c>
      <c r="S263">
        <v>-1155</v>
      </c>
      <c r="T263">
        <v>-1769</v>
      </c>
      <c r="U263">
        <v>-27.6</v>
      </c>
      <c r="V263">
        <v>-26.3</v>
      </c>
      <c r="W263">
        <v>-26.7</v>
      </c>
      <c r="X263">
        <v>-46</v>
      </c>
      <c r="Y263">
        <v>-45</v>
      </c>
      <c r="Z263">
        <v>-46.8</v>
      </c>
    </row>
    <row r="264" spans="2:26" x14ac:dyDescent="0.2">
      <c r="B264" t="s">
        <v>164</v>
      </c>
    </row>
    <row r="265" spans="2:26" x14ac:dyDescent="0.2">
      <c r="B265" t="s">
        <v>116</v>
      </c>
      <c r="C265">
        <v>0</v>
      </c>
      <c r="D265">
        <v>0</v>
      </c>
      <c r="E265">
        <v>0</v>
      </c>
      <c r="F265">
        <v>-81</v>
      </c>
      <c r="G265">
        <v>-71</v>
      </c>
      <c r="H265">
        <v>-76</v>
      </c>
      <c r="I265">
        <v>-293441</v>
      </c>
      <c r="J265">
        <v>-284268</v>
      </c>
      <c r="K265">
        <v>-577709</v>
      </c>
      <c r="L265">
        <v>0</v>
      </c>
      <c r="M265">
        <v>0</v>
      </c>
      <c r="N265">
        <v>0</v>
      </c>
      <c r="O265">
        <v>-81</v>
      </c>
      <c r="P265">
        <v>-72</v>
      </c>
      <c r="Q265">
        <v>-77</v>
      </c>
      <c r="R265">
        <v>-293441</v>
      </c>
      <c r="S265">
        <v>-284268</v>
      </c>
      <c r="T265">
        <v>-577709</v>
      </c>
      <c r="U265">
        <v>-36.299999999999997</v>
      </c>
      <c r="V265">
        <v>-34.700000000000003</v>
      </c>
      <c r="W265">
        <v>-35.5</v>
      </c>
      <c r="X265">
        <v>-0.6</v>
      </c>
      <c r="Y265">
        <v>-0.6</v>
      </c>
      <c r="Z265">
        <v>-0.6</v>
      </c>
    </row>
    <row r="266" spans="2:26" x14ac:dyDescent="0.2">
      <c r="B266" t="s">
        <v>117</v>
      </c>
      <c r="C266">
        <v>0</v>
      </c>
      <c r="D266">
        <v>0</v>
      </c>
      <c r="E266">
        <v>0</v>
      </c>
      <c r="F266" t="s">
        <v>21</v>
      </c>
      <c r="G266" t="s">
        <v>21</v>
      </c>
      <c r="H266" t="s">
        <v>21</v>
      </c>
      <c r="I266">
        <v>0</v>
      </c>
      <c r="J266">
        <v>0</v>
      </c>
      <c r="K266">
        <v>0</v>
      </c>
      <c r="L266">
        <v>0</v>
      </c>
      <c r="M266">
        <v>0</v>
      </c>
      <c r="N266">
        <v>0</v>
      </c>
      <c r="O266" t="s">
        <v>21</v>
      </c>
      <c r="P266" t="s">
        <v>21</v>
      </c>
      <c r="Q266" t="s">
        <v>21</v>
      </c>
      <c r="R266">
        <v>0</v>
      </c>
      <c r="S266">
        <v>0</v>
      </c>
      <c r="T266">
        <v>0</v>
      </c>
      <c r="U266">
        <v>0</v>
      </c>
      <c r="V266">
        <v>0</v>
      </c>
      <c r="W266">
        <v>0</v>
      </c>
      <c r="X266" t="s">
        <v>21</v>
      </c>
      <c r="Y266" t="s">
        <v>21</v>
      </c>
      <c r="Z266" t="s">
        <v>21</v>
      </c>
    </row>
    <row r="267" spans="2:26" x14ac:dyDescent="0.2">
      <c r="B267" t="s">
        <v>40</v>
      </c>
      <c r="C267">
        <v>0</v>
      </c>
      <c r="D267">
        <v>0</v>
      </c>
      <c r="E267">
        <v>0</v>
      </c>
      <c r="F267">
        <v>-78</v>
      </c>
      <c r="G267">
        <v>-64</v>
      </c>
      <c r="H267">
        <v>-71</v>
      </c>
      <c r="I267">
        <v>-311521</v>
      </c>
      <c r="J267">
        <v>-327425</v>
      </c>
      <c r="K267">
        <v>-638946</v>
      </c>
      <c r="L267">
        <v>0</v>
      </c>
      <c r="M267">
        <v>0</v>
      </c>
      <c r="N267">
        <v>0</v>
      </c>
      <c r="O267">
        <v>-78</v>
      </c>
      <c r="P267">
        <v>-66</v>
      </c>
      <c r="Q267">
        <v>-72</v>
      </c>
      <c r="R267">
        <v>-311521</v>
      </c>
      <c r="S267">
        <v>-327425</v>
      </c>
      <c r="T267">
        <v>-638946</v>
      </c>
      <c r="U267">
        <v>-35.799999999999997</v>
      </c>
      <c r="V267">
        <v>-33.4</v>
      </c>
      <c r="W267">
        <v>-34.6</v>
      </c>
      <c r="X267">
        <v>-3.6</v>
      </c>
      <c r="Y267">
        <v>-7.2</v>
      </c>
      <c r="Z267">
        <v>-5.6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56</vt:i4>
      </vt:variant>
    </vt:vector>
  </HeadingPairs>
  <TitlesOfParts>
    <vt:vector size="65" baseType="lpstr">
      <vt:lpstr>Contents</vt:lpstr>
      <vt:lpstr>Table 1</vt:lpstr>
      <vt:lpstr>Table1_2013</vt:lpstr>
      <vt:lpstr>Table1_2014</vt:lpstr>
      <vt:lpstr>Table1_2015</vt:lpstr>
      <vt:lpstr>Table1_2016</vt:lpstr>
      <vt:lpstr>Table1_2017</vt:lpstr>
      <vt:lpstr>Table1_2018</vt:lpstr>
      <vt:lpstr>Table1_2019</vt:lpstr>
      <vt:lpstr>English9Table1_EAL_2019</vt:lpstr>
      <vt:lpstr>Contents!Print_Area</vt:lpstr>
      <vt:lpstr>'Table 1'!Print_Area</vt:lpstr>
      <vt:lpstr>'Table 1'!Print_Titles</vt:lpstr>
      <vt:lpstr>tABLE1_2016</vt:lpstr>
      <vt:lpstr>Table1_2017</vt:lpstr>
      <vt:lpstr>Table1_2019</vt:lpstr>
      <vt:lpstr>Table1_EAL_2013</vt:lpstr>
      <vt:lpstr>Table1_2014!Table1_EAL_2014</vt:lpstr>
      <vt:lpstr>Table1_EAL_2014</vt:lpstr>
      <vt:lpstr>tABLE1_EAL_2015</vt:lpstr>
      <vt:lpstr>Table1_EAL_2016</vt:lpstr>
      <vt:lpstr>Table1_EAL_2017</vt:lpstr>
      <vt:lpstr>Table1_EAL_2018</vt:lpstr>
      <vt:lpstr>Table1_EAL_2019</vt:lpstr>
      <vt:lpstr>Table1_ETH_2013</vt:lpstr>
      <vt:lpstr>Table1_2014!Table1_ETH_2014</vt:lpstr>
      <vt:lpstr>Table1_ETH_2014</vt:lpstr>
      <vt:lpstr>Table1_ETH_2015</vt:lpstr>
      <vt:lpstr>Table1_ETH_2016</vt:lpstr>
      <vt:lpstr>Table1_ETH_2017</vt:lpstr>
      <vt:lpstr>Table1_ETH_2018</vt:lpstr>
      <vt:lpstr>Table1_ETH_2019</vt:lpstr>
      <vt:lpstr>Table1_FSM_2013</vt:lpstr>
      <vt:lpstr>Table1_2014!Table1_FSM_2014</vt:lpstr>
      <vt:lpstr>Table1_FSM_2014</vt:lpstr>
      <vt:lpstr>Table1_FSM_2015</vt:lpstr>
      <vt:lpstr>Table1_fsm_2016</vt:lpstr>
      <vt:lpstr>Table1_FSM_2017</vt:lpstr>
      <vt:lpstr>Table1_FSM_2018</vt:lpstr>
      <vt:lpstr>Table1_FSM_2019</vt:lpstr>
      <vt:lpstr>Table1_MONTH_2013</vt:lpstr>
      <vt:lpstr>Table1_2014!Table1_MONTH_2014</vt:lpstr>
      <vt:lpstr>Table1_MONTH_2014</vt:lpstr>
      <vt:lpstr>tABLE1_MONTH_2015</vt:lpstr>
      <vt:lpstr>Table1_Month_2016</vt:lpstr>
      <vt:lpstr>Table1_Month_2017</vt:lpstr>
      <vt:lpstr>Table1_MONTH_2018</vt:lpstr>
      <vt:lpstr>Table1_Month_2019</vt:lpstr>
      <vt:lpstr>Table1_Primary_2019</vt:lpstr>
      <vt:lpstr>Table1_SEN_2013</vt:lpstr>
      <vt:lpstr>Table1_2014!Table1_SEN_2014</vt:lpstr>
      <vt:lpstr>Table1_SEN_2014</vt:lpstr>
      <vt:lpstr>Table1_SEN_2015</vt:lpstr>
      <vt:lpstr>Table1_SEN_2016</vt:lpstr>
      <vt:lpstr>Table1_SEN_2017</vt:lpstr>
      <vt:lpstr>Table1_SEN_2018</vt:lpstr>
      <vt:lpstr>Table1_SEN_2019</vt:lpstr>
      <vt:lpstr>Table1_SENprimary_2013</vt:lpstr>
      <vt:lpstr>Table1_SENprimary_2014</vt:lpstr>
      <vt:lpstr>tABLE1_SENPRIMARY_2015</vt:lpstr>
      <vt:lpstr>Table1_SENprimary_2016</vt:lpstr>
      <vt:lpstr>Table1_SENPrimary_2017</vt:lpstr>
      <vt:lpstr>Table1_SENprimary_2018</vt:lpstr>
      <vt:lpstr>Table1_SENprimary_2019</vt:lpstr>
      <vt:lpstr>Table1_working</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Marshall</dc:creator>
  <cp:lastModifiedBy>VICKERSTAFF, Jessica</cp:lastModifiedBy>
  <cp:lastPrinted>2018-11-27T09:57:23Z</cp:lastPrinted>
  <dcterms:created xsi:type="dcterms:W3CDTF">2010-09-02T10:13:41Z</dcterms:created>
  <dcterms:modified xsi:type="dcterms:W3CDTF">2019-11-26T13:54:23Z</dcterms:modified>
</cp:coreProperties>
</file>