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bookViews>
    <workbookView xWindow="0" yWindow="0" windowWidth="15345" windowHeight="3255" tabRatio="906" activeTab="2"/>
  </bookViews>
  <sheets>
    <sheet name="Tab 1 SOC Front Sheet" sheetId="125" r:id="rId1"/>
    <sheet name="Tab 2 Legal Team" sheetId="116" r:id="rId2"/>
    <sheet name="Tab 3 Profit Costs" sheetId="123" r:id="rId3"/>
    <sheet name="Tab 4 Counsel's Fees &amp; Dibs" sheetId="124" r:id="rId4"/>
    <sheet name="Tab 5 SOC Document Schedule" sheetId="118" r:id="rId5"/>
    <sheet name="Guidance Tab" sheetId="126" r:id="rId6"/>
  </sheets>
  <externalReferences>
    <externalReference r:id="rId7"/>
  </externalReferences>
  <definedNames>
    <definedName name="_xlnm._FilterDatabase" localSheetId="2" hidden="1">'Tab 3 Profit Costs'!$A$3:$J$105</definedName>
    <definedName name="_xlnm._FilterDatabase" localSheetId="4" hidden="1">'Tab 5 SOC Document Schedule'!$A$4:$G$86</definedName>
    <definedName name="_xlnm.Print_Area" localSheetId="5">'Guidance Tab'!$A$1:$C$84</definedName>
    <definedName name="_xlnm.Print_Area" localSheetId="0">'Tab 1 SOC Front Sheet'!$A$1:$Q$32</definedName>
    <definedName name="_xlnm.Print_Area" localSheetId="1">'Tab 2 Legal Team'!$A$1:$C$28</definedName>
    <definedName name="_xlnm.Print_Area" localSheetId="2">'Tab 3 Profit Costs'!$A$1:$H$99</definedName>
    <definedName name="_xlnm.Print_Area" localSheetId="3">'Tab 4 Counsel''s Fees &amp; Dibs'!$A$1:$F$48</definedName>
    <definedName name="_xlnm.Print_Area" localSheetId="4">'Tab 5 SOC Document Schedule'!$A$1:$G$86</definedName>
    <definedName name="_xlnm.Print_Titles" localSheetId="2">'Tab 3 Profit Costs'!$3:$5</definedName>
    <definedName name="_xlnm.Print_Titles" localSheetId="4">'Tab 5 SOC Document Schedule'!$2:$4</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1" i="125" l="1"/>
  <c r="E5" i="118" l="1"/>
  <c r="E82" i="118" l="1"/>
  <c r="E83" i="118"/>
  <c r="E81" i="118"/>
  <c r="E79" i="118"/>
  <c r="E77" i="118"/>
  <c r="E75" i="118"/>
  <c r="E73" i="118"/>
  <c r="E71" i="118"/>
  <c r="E69" i="118"/>
  <c r="E67" i="118"/>
  <c r="A88" i="118" l="1"/>
  <c r="A34" i="124"/>
  <c r="A101" i="123"/>
  <c r="C56" i="126" l="1"/>
  <c r="C57" i="126"/>
  <c r="C58" i="126"/>
  <c r="C59" i="126"/>
  <c r="C60" i="126"/>
  <c r="C61" i="126"/>
  <c r="C62" i="126"/>
  <c r="C63" i="126"/>
  <c r="C55" i="126"/>
  <c r="A86" i="126"/>
  <c r="F25" i="124" l="1"/>
  <c r="F26" i="124"/>
  <c r="F27" i="124"/>
  <c r="F28" i="124"/>
  <c r="F29" i="124"/>
  <c r="F30" i="124"/>
  <c r="E11" i="124"/>
  <c r="F11" i="124" s="1"/>
  <c r="E12" i="124"/>
  <c r="F12" i="124" s="1"/>
  <c r="E13" i="124"/>
  <c r="F13" i="124" s="1"/>
  <c r="E14" i="124"/>
  <c r="F14" i="124" s="1"/>
  <c r="E15" i="124"/>
  <c r="F15" i="124"/>
  <c r="E7" i="124"/>
  <c r="F7" i="124" s="1"/>
  <c r="E8" i="124"/>
  <c r="F8" i="124" s="1"/>
  <c r="E9" i="124"/>
  <c r="F9" i="124" s="1"/>
  <c r="E10" i="124"/>
  <c r="F10" i="124" s="1"/>
  <c r="E16" i="124"/>
  <c r="F16" i="124" s="1"/>
  <c r="D17" i="124"/>
  <c r="Q10" i="125" s="1"/>
  <c r="F23" i="124"/>
  <c r="F24" i="124"/>
  <c r="F31" i="124"/>
  <c r="D32" i="124"/>
  <c r="Q11" i="125" s="1"/>
  <c r="E32" i="124"/>
  <c r="Q14" i="125" s="1"/>
  <c r="A30" i="116"/>
  <c r="F32" i="124" l="1"/>
  <c r="F17" i="124"/>
  <c r="E17" i="124"/>
  <c r="Q13" i="125" s="1"/>
  <c r="E6" i="118"/>
  <c r="E7" i="118"/>
  <c r="E8" i="118"/>
  <c r="E9" i="118"/>
  <c r="E10" i="118"/>
  <c r="E11" i="118"/>
  <c r="E12" i="118"/>
  <c r="E13" i="118"/>
  <c r="E14" i="118"/>
  <c r="E15" i="118"/>
  <c r="E16" i="118"/>
  <c r="E17" i="118"/>
  <c r="E18" i="118"/>
  <c r="E19" i="118"/>
  <c r="E20" i="118"/>
  <c r="E21" i="118"/>
  <c r="E22" i="118"/>
  <c r="E23" i="118"/>
  <c r="E24" i="118"/>
  <c r="E25" i="118"/>
  <c r="E26" i="118"/>
  <c r="E27" i="118"/>
  <c r="E28" i="118"/>
  <c r="E29" i="118"/>
  <c r="E30" i="118"/>
  <c r="E31" i="118"/>
  <c r="E32" i="118"/>
  <c r="E33" i="118"/>
  <c r="E34" i="118"/>
  <c r="E35" i="118"/>
  <c r="E36" i="118"/>
  <c r="E37" i="118"/>
  <c r="E38" i="118"/>
  <c r="E39" i="118"/>
  <c r="E40" i="118"/>
  <c r="E41" i="118"/>
  <c r="E42" i="118"/>
  <c r="E43" i="118"/>
  <c r="E44" i="118"/>
  <c r="E45" i="118"/>
  <c r="E46" i="118"/>
  <c r="E47" i="118"/>
  <c r="E48" i="118"/>
  <c r="E49" i="118"/>
  <c r="E50" i="118"/>
  <c r="E51" i="118"/>
  <c r="E52" i="118"/>
  <c r="E53" i="118"/>
  <c r="E54" i="118"/>
  <c r="E55" i="118"/>
  <c r="E56" i="118"/>
  <c r="E57" i="118"/>
  <c r="E58" i="118"/>
  <c r="E59" i="118"/>
  <c r="E60" i="118"/>
  <c r="E61" i="118"/>
  <c r="E62" i="118"/>
  <c r="E63" i="118"/>
  <c r="E64" i="118"/>
  <c r="E65" i="118"/>
  <c r="E66" i="118"/>
  <c r="E68" i="118"/>
  <c r="E70" i="118"/>
  <c r="E72" i="118"/>
  <c r="E74" i="118"/>
  <c r="E76" i="118"/>
  <c r="E78" i="118"/>
  <c r="E80" i="118"/>
  <c r="E84" i="118"/>
  <c r="D94" i="123"/>
  <c r="D93" i="123"/>
  <c r="D92" i="123"/>
  <c r="D90" i="123"/>
  <c r="D89" i="123"/>
  <c r="D88" i="123"/>
  <c r="D87" i="123"/>
  <c r="D85" i="123"/>
  <c r="D84" i="123"/>
  <c r="D83" i="123"/>
  <c r="D82" i="123"/>
  <c r="D81" i="123"/>
  <c r="D80" i="123"/>
  <c r="D79" i="123"/>
  <c r="D78" i="123"/>
  <c r="D76" i="123"/>
  <c r="D75" i="123"/>
  <c r="D74" i="123"/>
  <c r="D73" i="123"/>
  <c r="D72" i="123"/>
  <c r="D71" i="123"/>
  <c r="D70" i="123"/>
  <c r="D69" i="123"/>
  <c r="D67" i="123"/>
  <c r="D66" i="123"/>
  <c r="D65" i="123"/>
  <c r="D64" i="123"/>
  <c r="D63" i="123"/>
  <c r="D62" i="123"/>
  <c r="D61" i="123"/>
  <c r="D60" i="123"/>
  <c r="D58" i="123"/>
  <c r="D57" i="123"/>
  <c r="D56" i="123"/>
  <c r="D55" i="123"/>
  <c r="D54" i="123"/>
  <c r="D53" i="123"/>
  <c r="D52" i="123"/>
  <c r="D51" i="123"/>
  <c r="D49" i="123"/>
  <c r="D48" i="123"/>
  <c r="D47" i="123"/>
  <c r="D46" i="123"/>
  <c r="D45" i="123"/>
  <c r="D44" i="123"/>
  <c r="D43" i="123"/>
  <c r="D42" i="123"/>
  <c r="D40" i="123"/>
  <c r="D39" i="123"/>
  <c r="D38" i="123"/>
  <c r="D37" i="123"/>
  <c r="D36" i="123"/>
  <c r="D35" i="123"/>
  <c r="D34" i="123"/>
  <c r="D33" i="123"/>
  <c r="D31" i="123"/>
  <c r="D30" i="123"/>
  <c r="D29" i="123"/>
  <c r="D28" i="123"/>
  <c r="D27" i="123"/>
  <c r="D26" i="123"/>
  <c r="D25" i="123"/>
  <c r="D24" i="123"/>
  <c r="D22" i="123"/>
  <c r="D21" i="123"/>
  <c r="D20" i="123"/>
  <c r="D19" i="123"/>
  <c r="D18" i="123"/>
  <c r="D17" i="123"/>
  <c r="D16" i="123"/>
  <c r="D15" i="123"/>
  <c r="D13" i="123"/>
  <c r="D12" i="123"/>
  <c r="D11" i="123"/>
  <c r="D10" i="123"/>
  <c r="D9" i="123"/>
  <c r="D8" i="123"/>
  <c r="D7" i="123"/>
  <c r="D6" i="123"/>
  <c r="G20" i="118" l="1"/>
  <c r="G12" i="118"/>
  <c r="G28" i="118"/>
  <c r="G36" i="118"/>
  <c r="G44" i="118"/>
  <c r="G52" i="118"/>
  <c r="G60" i="118"/>
  <c r="G68" i="118"/>
  <c r="F86" i="118"/>
  <c r="G76" i="118" l="1"/>
  <c r="G84" i="118" l="1"/>
  <c r="E95" i="123"/>
  <c r="E86" i="123"/>
  <c r="E77" i="123"/>
  <c r="E68" i="123"/>
  <c r="E59" i="123"/>
  <c r="E50" i="123"/>
  <c r="E41" i="123"/>
  <c r="E32" i="123"/>
  <c r="E23" i="123"/>
  <c r="G82" i="118" l="1"/>
  <c r="G46" i="118"/>
  <c r="G47" i="118"/>
  <c r="G48" i="118"/>
  <c r="G49" i="118"/>
  <c r="G50" i="118"/>
  <c r="G51" i="118"/>
  <c r="G53" i="118"/>
  <c r="G54" i="118"/>
  <c r="G55" i="118"/>
  <c r="G56" i="118"/>
  <c r="G57" i="118"/>
  <c r="G58" i="118"/>
  <c r="G59" i="118"/>
  <c r="G61" i="118"/>
  <c r="G62" i="118"/>
  <c r="G63" i="118"/>
  <c r="G64" i="118"/>
  <c r="G65" i="118"/>
  <c r="G66" i="118"/>
  <c r="G67" i="118"/>
  <c r="G69" i="118"/>
  <c r="G70" i="118"/>
  <c r="G71" i="118"/>
  <c r="G72" i="118"/>
  <c r="G73" i="118"/>
  <c r="G74" i="118"/>
  <c r="G75" i="118"/>
  <c r="G77" i="118"/>
  <c r="G78" i="118"/>
  <c r="G79" i="118"/>
  <c r="G80" i="118"/>
  <c r="G81" i="118"/>
  <c r="G83" i="118"/>
  <c r="F70" i="123"/>
  <c r="F88" i="123"/>
  <c r="F89" i="123"/>
  <c r="F90" i="123"/>
  <c r="F91" i="123"/>
  <c r="F92" i="123"/>
  <c r="F93" i="123"/>
  <c r="F94" i="123"/>
  <c r="F79" i="123"/>
  <c r="F80" i="123"/>
  <c r="F81" i="123"/>
  <c r="F82" i="123"/>
  <c r="F83" i="123"/>
  <c r="F84" i="123"/>
  <c r="F85" i="123"/>
  <c r="F71" i="123"/>
  <c r="F72" i="123"/>
  <c r="F73" i="123"/>
  <c r="F74" i="123"/>
  <c r="F75" i="123"/>
  <c r="F76" i="123"/>
  <c r="F69" i="123"/>
  <c r="F61" i="123"/>
  <c r="F62" i="123"/>
  <c r="F63" i="123"/>
  <c r="F64" i="123"/>
  <c r="F65" i="123"/>
  <c r="F66" i="123"/>
  <c r="F67" i="123"/>
  <c r="F60" i="123"/>
  <c r="F52" i="123"/>
  <c r="F53" i="123"/>
  <c r="F54" i="123"/>
  <c r="F55" i="123"/>
  <c r="F56" i="123"/>
  <c r="F57" i="123"/>
  <c r="F58" i="123"/>
  <c r="F43" i="123"/>
  <c r="F44" i="123"/>
  <c r="F45" i="123"/>
  <c r="F46" i="123"/>
  <c r="F47" i="123"/>
  <c r="F48" i="123"/>
  <c r="F49" i="123"/>
  <c r="F34" i="123"/>
  <c r="F35" i="123"/>
  <c r="F36" i="123"/>
  <c r="F37" i="123"/>
  <c r="F38" i="123"/>
  <c r="F39" i="123"/>
  <c r="F40" i="123"/>
  <c r="F25" i="123"/>
  <c r="F26" i="123"/>
  <c r="F27" i="123"/>
  <c r="F28" i="123"/>
  <c r="F29" i="123"/>
  <c r="F30" i="123"/>
  <c r="F31" i="123"/>
  <c r="F16" i="123"/>
  <c r="F17" i="123"/>
  <c r="F18" i="123"/>
  <c r="F19" i="123"/>
  <c r="F20" i="123"/>
  <c r="F21" i="123"/>
  <c r="F22" i="123"/>
  <c r="D23" i="123"/>
  <c r="F7" i="123"/>
  <c r="G7" i="123" s="1"/>
  <c r="H7" i="123" s="1"/>
  <c r="F8" i="123"/>
  <c r="G8" i="123" s="1"/>
  <c r="F9" i="123"/>
  <c r="F10" i="123"/>
  <c r="F11" i="123"/>
  <c r="G11" i="123" s="1"/>
  <c r="H11" i="123" s="1"/>
  <c r="F12" i="123"/>
  <c r="G12" i="123" s="1"/>
  <c r="F13" i="123"/>
  <c r="D68" i="123"/>
  <c r="E14" i="123"/>
  <c r="E99" i="123" s="1"/>
  <c r="G70" i="123" l="1"/>
  <c r="H70" i="123" s="1"/>
  <c r="G63" i="123"/>
  <c r="H63" i="123" s="1"/>
  <c r="G67" i="123"/>
  <c r="H67" i="123" s="1"/>
  <c r="G66" i="123"/>
  <c r="H66" i="123" s="1"/>
  <c r="F68" i="123"/>
  <c r="G60" i="123"/>
  <c r="H60" i="123" s="1"/>
  <c r="G64" i="123"/>
  <c r="H64" i="123" s="1"/>
  <c r="G62" i="123"/>
  <c r="H62" i="123" s="1"/>
  <c r="G61" i="123"/>
  <c r="H61" i="123" s="1"/>
  <c r="G65" i="123"/>
  <c r="H65" i="123" s="1"/>
  <c r="G91" i="123"/>
  <c r="H91" i="123" s="1"/>
  <c r="G94" i="123"/>
  <c r="H94" i="123" s="1"/>
  <c r="G93" i="123"/>
  <c r="H93" i="123" s="1"/>
  <c r="G89" i="123"/>
  <c r="H89" i="123" s="1"/>
  <c r="G90" i="123"/>
  <c r="H90" i="123" s="1"/>
  <c r="G92" i="123"/>
  <c r="H92" i="123" s="1"/>
  <c r="G88" i="123"/>
  <c r="H88" i="123" s="1"/>
  <c r="G82" i="123"/>
  <c r="H82" i="123" s="1"/>
  <c r="G85" i="123"/>
  <c r="H85" i="123" s="1"/>
  <c r="G81" i="123"/>
  <c r="H81" i="123" s="1"/>
  <c r="G80" i="123"/>
  <c r="H80" i="123" s="1"/>
  <c r="G84" i="123"/>
  <c r="H84" i="123" s="1"/>
  <c r="G83" i="123"/>
  <c r="H83" i="123" s="1"/>
  <c r="G79" i="123"/>
  <c r="H79" i="123" s="1"/>
  <c r="G73" i="123"/>
  <c r="H73" i="123" s="1"/>
  <c r="G76" i="123"/>
  <c r="H76" i="123" s="1"/>
  <c r="G72" i="123"/>
  <c r="H72" i="123" s="1"/>
  <c r="G75" i="123"/>
  <c r="H75" i="123" s="1"/>
  <c r="G71" i="123"/>
  <c r="H71" i="123" s="1"/>
  <c r="G74" i="123"/>
  <c r="H74" i="123" s="1"/>
  <c r="G69" i="123"/>
  <c r="H69" i="123" s="1"/>
  <c r="G55" i="123"/>
  <c r="H55" i="123" s="1"/>
  <c r="G58" i="123"/>
  <c r="H58" i="123" s="1"/>
  <c r="G54" i="123"/>
  <c r="H54" i="123" s="1"/>
  <c r="G57" i="123"/>
  <c r="H57" i="123" s="1"/>
  <c r="G53" i="123"/>
  <c r="H53" i="123" s="1"/>
  <c r="G56" i="123"/>
  <c r="H56" i="123" s="1"/>
  <c r="G52" i="123"/>
  <c r="H52" i="123" s="1"/>
  <c r="G46" i="123"/>
  <c r="H46" i="123" s="1"/>
  <c r="G49" i="123"/>
  <c r="H49" i="123" s="1"/>
  <c r="G45" i="123"/>
  <c r="H45" i="123" s="1"/>
  <c r="G48" i="123"/>
  <c r="H48" i="123" s="1"/>
  <c r="G44" i="123"/>
  <c r="H44" i="123" s="1"/>
  <c r="G47" i="123"/>
  <c r="H47" i="123" s="1"/>
  <c r="G43" i="123"/>
  <c r="H43" i="123" s="1"/>
  <c r="G37" i="123"/>
  <c r="H37" i="123" s="1"/>
  <c r="G40" i="123"/>
  <c r="H40" i="123" s="1"/>
  <c r="G36" i="123"/>
  <c r="H36" i="123" s="1"/>
  <c r="G39" i="123"/>
  <c r="H39" i="123" s="1"/>
  <c r="G35" i="123"/>
  <c r="H35" i="123" s="1"/>
  <c r="G38" i="123"/>
  <c r="H38" i="123" s="1"/>
  <c r="G34" i="123"/>
  <c r="H34" i="123" s="1"/>
  <c r="G30" i="123"/>
  <c r="H30" i="123" s="1"/>
  <c r="G26" i="123"/>
  <c r="H26" i="123" s="1"/>
  <c r="G29" i="123"/>
  <c r="H29" i="123" s="1"/>
  <c r="G25" i="123"/>
  <c r="H25" i="123" s="1"/>
  <c r="G28" i="123"/>
  <c r="H28" i="123" s="1"/>
  <c r="G31" i="123"/>
  <c r="H31" i="123" s="1"/>
  <c r="G27" i="123"/>
  <c r="H27" i="123" s="1"/>
  <c r="G18" i="123"/>
  <c r="H18" i="123" s="1"/>
  <c r="G22" i="123"/>
  <c r="H22" i="123" s="1"/>
  <c r="G21" i="123"/>
  <c r="H21" i="123" s="1"/>
  <c r="G17" i="123"/>
  <c r="H17" i="123" s="1"/>
  <c r="G19" i="123"/>
  <c r="H19" i="123" s="1"/>
  <c r="G20" i="123"/>
  <c r="H20" i="123" s="1"/>
  <c r="G16" i="123"/>
  <c r="H16" i="123" s="1"/>
  <c r="G10" i="123"/>
  <c r="H10" i="123" s="1"/>
  <c r="G13" i="123"/>
  <c r="H13" i="123" s="1"/>
  <c r="G9" i="123"/>
  <c r="H9" i="123" s="1"/>
  <c r="H12" i="123"/>
  <c r="H8" i="123"/>
  <c r="H68" i="123" l="1"/>
  <c r="G68" i="123"/>
  <c r="F33" i="123" l="1"/>
  <c r="F41" i="123" s="1"/>
  <c r="G33" i="123" l="1"/>
  <c r="H33" i="123" l="1"/>
  <c r="G6" i="118"/>
  <c r="G7" i="118"/>
  <c r="G8" i="118"/>
  <c r="G9" i="118"/>
  <c r="G10" i="118"/>
  <c r="G11" i="118"/>
  <c r="G13" i="118"/>
  <c r="G14" i="118"/>
  <c r="G15" i="118"/>
  <c r="G16" i="118"/>
  <c r="G17" i="118"/>
  <c r="G18" i="118"/>
  <c r="G19" i="118"/>
  <c r="G21" i="118"/>
  <c r="G22" i="118"/>
  <c r="G23" i="118"/>
  <c r="G24" i="118"/>
  <c r="G25" i="118"/>
  <c r="G26" i="118"/>
  <c r="G27" i="118"/>
  <c r="G29" i="118"/>
  <c r="G30" i="118"/>
  <c r="G31" i="118"/>
  <c r="G32" i="118"/>
  <c r="G33" i="118"/>
  <c r="G34" i="118"/>
  <c r="G35" i="118"/>
  <c r="G37" i="118"/>
  <c r="G38" i="118"/>
  <c r="G39" i="118"/>
  <c r="G40" i="118"/>
  <c r="G41" i="118"/>
  <c r="G42" i="118"/>
  <c r="G43" i="118"/>
  <c r="G45" i="118"/>
  <c r="G5" i="118"/>
  <c r="D14" i="123"/>
  <c r="F15" i="123"/>
  <c r="F23" i="123" s="1"/>
  <c r="F24" i="123"/>
  <c r="G24" i="123" s="1"/>
  <c r="D32" i="123"/>
  <c r="D41" i="123"/>
  <c r="F42" i="123"/>
  <c r="D50" i="123"/>
  <c r="F51" i="123"/>
  <c r="F59" i="123" s="1"/>
  <c r="D59" i="123"/>
  <c r="D77" i="123"/>
  <c r="F78" i="123"/>
  <c r="D86" i="123"/>
  <c r="F87" i="123"/>
  <c r="F6" i="123"/>
  <c r="F14" i="123" s="1"/>
  <c r="F86" i="123" l="1"/>
  <c r="G86" i="118"/>
  <c r="F97" i="123" s="1"/>
  <c r="G97" i="123" s="1"/>
  <c r="H97" i="123" s="1"/>
  <c r="F95" i="123"/>
  <c r="F50" i="123"/>
  <c r="F77" i="123"/>
  <c r="F32" i="123"/>
  <c r="G87" i="123"/>
  <c r="G78" i="123"/>
  <c r="H78" i="123" s="1"/>
  <c r="H86" i="123" s="1"/>
  <c r="G51" i="123"/>
  <c r="G42" i="123"/>
  <c r="G15" i="123"/>
  <c r="G6" i="123"/>
  <c r="F99" i="123" l="1"/>
  <c r="Q9" i="125" s="1"/>
  <c r="G77" i="123"/>
  <c r="G59" i="123"/>
  <c r="G41" i="123"/>
  <c r="G14" i="123"/>
  <c r="G23" i="123"/>
  <c r="G95" i="123"/>
  <c r="G86" i="123"/>
  <c r="G50" i="123"/>
  <c r="G32" i="123"/>
  <c r="H87" i="123"/>
  <c r="H51" i="123"/>
  <c r="H59" i="123" s="1"/>
  <c r="H42" i="123"/>
  <c r="H24" i="123"/>
  <c r="H15" i="123"/>
  <c r="H6" i="123"/>
  <c r="G99" i="123" l="1"/>
  <c r="Q12" i="125" s="1"/>
  <c r="H77" i="123"/>
  <c r="H41" i="123"/>
  <c r="H14" i="123"/>
  <c r="H23" i="123"/>
  <c r="H95" i="123"/>
  <c r="H50" i="123"/>
  <c r="H32" i="123"/>
  <c r="H99" i="123" l="1"/>
  <c r="Q16" i="125"/>
</calcChain>
</file>

<file path=xl/sharedStrings.xml><?xml version="1.0" encoding="utf-8"?>
<sst xmlns="http://schemas.openxmlformats.org/spreadsheetml/2006/main" count="670" uniqueCount="184">
  <si>
    <t>LTM Grade</t>
  </si>
  <si>
    <t>LTM Rate</t>
  </si>
  <si>
    <t>LTM Name</t>
  </si>
  <si>
    <t>Date</t>
  </si>
  <si>
    <t>Claimant</t>
  </si>
  <si>
    <t>Defendant</t>
  </si>
  <si>
    <t>Activity Name</t>
  </si>
  <si>
    <t>Expense Name</t>
  </si>
  <si>
    <t>Task Name</t>
  </si>
  <si>
    <t>Disclosure</t>
  </si>
  <si>
    <t>Trial</t>
  </si>
  <si>
    <t>Initial and Pre-Action Protocol Work</t>
  </si>
  <si>
    <t>ADR / Settlement</t>
  </si>
  <si>
    <t>Issue / Statements of Case</t>
  </si>
  <si>
    <t>Witness statements</t>
  </si>
  <si>
    <t>Expert reports</t>
  </si>
  <si>
    <t>Case Management Conference</t>
  </si>
  <si>
    <t>Trial preparation</t>
  </si>
  <si>
    <t xml:space="preserve">Claim No. </t>
  </si>
  <si>
    <t xml:space="preserve"> Time</t>
  </si>
  <si>
    <t xml:space="preserve"> Base Profit Costs </t>
  </si>
  <si>
    <t>Total Profit Costs</t>
  </si>
  <si>
    <t>Pre-Trial Review</t>
  </si>
  <si>
    <t>Phase Name</t>
  </si>
  <si>
    <t>A1</t>
  </si>
  <si>
    <t>A2</t>
  </si>
  <si>
    <t>GRAND TOTAL</t>
  </si>
  <si>
    <t xml:space="preserve"> VAT on Base Profit Costs</t>
  </si>
  <si>
    <t>BETWEEN:</t>
  </si>
  <si>
    <t>OTHER DISBURSEMENTS BY PHASE</t>
  </si>
  <si>
    <t>ADR / Settlement Total</t>
  </si>
  <si>
    <t>Case Management Conference Total</t>
  </si>
  <si>
    <t>Disclosure Total</t>
  </si>
  <si>
    <t>Expert reports Total</t>
  </si>
  <si>
    <t>Initial and Pre-Action Protocol Work Total</t>
  </si>
  <si>
    <t>Issue / Statements of Case Total</t>
  </si>
  <si>
    <t>Trial Total</t>
  </si>
  <si>
    <t>Trial preparation Total</t>
  </si>
  <si>
    <t>Witness statements Total</t>
  </si>
  <si>
    <t>Grade Definitions:</t>
  </si>
  <si>
    <t>“Chartered Legal Executive” means a Fellow of the Chartered Institute of Legal Executives (CILEx). Those who are not Fellows of CILEx are not entitled to call themselves Chartered Legal Executives and in principle are therefore not entitled to the same hourly rate as a Chartered Legal Executive.</t>
  </si>
  <si>
    <t>(A) Solicitors and Chartered Legal Executives with over eight years post qualification experience including at least eight years litigation experience.</t>
  </si>
  <si>
    <t>(B) Solicitors and Chartered Legal Executives with over four years post qualification experience including at least four years litigation experience.</t>
  </si>
  <si>
    <t>B1</t>
  </si>
  <si>
    <t>B2</t>
  </si>
  <si>
    <t>D1</t>
  </si>
  <si>
    <t>D2</t>
  </si>
  <si>
    <t>TOTAL</t>
  </si>
  <si>
    <t>Sub totals</t>
  </si>
  <si>
    <t>Base Profit Costs</t>
  </si>
  <si>
    <t>Disbursements</t>
  </si>
  <si>
    <t>JCsl</t>
  </si>
  <si>
    <t>LCsl</t>
  </si>
  <si>
    <t>C1</t>
  </si>
  <si>
    <t>C2</t>
  </si>
  <si>
    <t>VAT on Other Disbursements</t>
  </si>
  <si>
    <t>[   XX  ]</t>
  </si>
  <si>
    <t>Pre-Trial Review Total</t>
  </si>
  <si>
    <t>N260(B) - TRIAL</t>
  </si>
  <si>
    <t>The costs stated above do not exceed the costs which the [claimant / defendant] is liable to pay in respect of the work which this statement covers. Counsel’s fees and other expenses have been incurred in the amounts stated and will be paid to the persons stated.</t>
  </si>
  <si>
    <t>Counsel's Base Fees</t>
  </si>
  <si>
    <t xml:space="preserve"> VAT on Counsel's Base Fees</t>
  </si>
  <si>
    <t>Total Counsel's Fees</t>
  </si>
  <si>
    <t xml:space="preserve"> Other Disbursements</t>
  </si>
  <si>
    <t>Total Other Disbursements</t>
  </si>
  <si>
    <t>Costs summary</t>
  </si>
  <si>
    <t>Base Counsel Fees</t>
  </si>
  <si>
    <t>VAT has been calculated at the standard rate of 20%</t>
  </si>
  <si>
    <t>LTM Status (use drop down)</t>
  </si>
  <si>
    <t>A</t>
  </si>
  <si>
    <t>B</t>
  </si>
  <si>
    <t>C</t>
  </si>
  <si>
    <t>D</t>
  </si>
  <si>
    <t>(C )Other solicitors and Chartered Legal Executives and fee earners of equivalent experience.</t>
  </si>
  <si>
    <t>(D)Trainee solicitors, paralegals and other fee earners</t>
  </si>
  <si>
    <t>Select activity from drop down</t>
  </si>
  <si>
    <t>Drop down</t>
  </si>
  <si>
    <t>Select from drop down</t>
  </si>
  <si>
    <t>JCl</t>
  </si>
  <si>
    <t>SCl</t>
  </si>
  <si>
    <t>Advice</t>
  </si>
  <si>
    <t>Conference</t>
  </si>
  <si>
    <t>Documents</t>
  </si>
  <si>
    <t>Hearing</t>
  </si>
  <si>
    <t xml:space="preserve"> General guidance</t>
  </si>
  <si>
    <t xml:space="preserve">If the sheets are printed as they appear on the website they should format correctly, however if adjusted by adding rows adjustment may be needed for printing. </t>
  </si>
  <si>
    <t>Disclosure phase</t>
  </si>
  <si>
    <t>Witness statements phase</t>
  </si>
  <si>
    <t>Expert reports phase</t>
  </si>
  <si>
    <t>Pre-Trial Review phase</t>
  </si>
  <si>
    <t>Trial preparation phase</t>
  </si>
  <si>
    <t>Trial phase</t>
  </si>
  <si>
    <t>ADR / Settlement phase</t>
  </si>
  <si>
    <t>Description of work (brief details required only)</t>
  </si>
  <si>
    <t>SOC Document Schedule: see tab 5 for full details</t>
  </si>
  <si>
    <t>Counsel's fees Tab 4</t>
  </si>
  <si>
    <t>Other disbs Tab 4</t>
  </si>
  <si>
    <t>Document schedule Tab 5</t>
  </si>
  <si>
    <t>Column B: Date of the work.</t>
  </si>
  <si>
    <t>Column A: No further entries are required.</t>
  </si>
  <si>
    <t>Column C: Brief description of work.</t>
  </si>
  <si>
    <t>Column F: Fill in the time in hours and 1/10 of an hour. E.g. 1.5 = one and half hours.</t>
  </si>
  <si>
    <t>Column E: Fill in the time in hours and 1/10 of an hour. E.g. 1.5 = one and half hours.</t>
  </si>
  <si>
    <t xml:space="preserve">Basic excel skills are required for formatting and checking links within the sheets; the training needed is not a matter for the CPRC. </t>
  </si>
  <si>
    <t>Self explanatory completion of case details.</t>
  </si>
  <si>
    <t>Adding additional fee earners: to maintain the linked calculations it is necessary to follow the following steps if using excel:</t>
  </si>
  <si>
    <t>Column A: No entries required.</t>
  </si>
  <si>
    <t>Column A: State the phase to which it relates: if using excel use drop down.</t>
  </si>
  <si>
    <t>Column B: Brief details of the expenditure.</t>
  </si>
  <si>
    <t>Columns D E F: Insert the net value and vat if applicable. If using excel the totals will auto fill.</t>
  </si>
  <si>
    <t>SOC Document Schedule: This is the total value and value collated in Tab 5 SOC Document schedule: if using excel the figures should be pulled through from that tab.</t>
  </si>
  <si>
    <t>Profit costs Tab 3</t>
  </si>
  <si>
    <t>SOC Front sheet and totals Tab 1</t>
  </si>
  <si>
    <t>Legal Team and hourly rates Tab 2</t>
  </si>
  <si>
    <t>VAT on Base Profit Costs</t>
  </si>
  <si>
    <t>VAT on Counsel's Fees</t>
  </si>
  <si>
    <t>Column B: If more than two of any grade FE - insert extra row, add Grade in column A and name in Column B: it is critical that the exact letter is used in order that the rate is pulled through on excel to the other tabs.</t>
  </si>
  <si>
    <t xml:space="preserve">Column G: Sub totals by row will auto fill if using excel along with grand totals at the bottom of the sheet. </t>
  </si>
  <si>
    <t>VAT: for ‘Profit Costs’ and ‘Counsel’s fees’ each row entry includes a formula which calculates VAT at 20%.  For ‘Other disbursements’ there is no defined formula and VAT needs to be added manually.  When the VAT rate changes or a different rate of VAT is claimed, users will need to adjust the formulae accordingly.</t>
  </si>
  <si>
    <t>i</t>
  </si>
  <si>
    <t>ii</t>
  </si>
  <si>
    <t>iii</t>
  </si>
  <si>
    <t>iv</t>
  </si>
  <si>
    <t>Tab 2 Legal Team: Copy and paste a complete row for the FE Grade required into the newly inserted blank row.</t>
  </si>
  <si>
    <t>Tab 2 Legal Team: Column A: Re-label the FE Grade for the sequential number for that Grade if more than 2 FE of that Grade. For example A3 or B3</t>
  </si>
  <si>
    <t>The costs summary on this page is simply the totals drawn from the other excel tabs. If using excel the totals will populate from the other tabs.</t>
  </si>
  <si>
    <t xml:space="preserve">Column C: The rate entered here will feed into the other sheets if using excel by link to the LTM grade in column A </t>
  </si>
  <si>
    <t>IN THE [ XXX]</t>
  </si>
  <si>
    <t xml:space="preserve">[ x ] </t>
  </si>
  <si>
    <t xml:space="preserve">and </t>
  </si>
  <si>
    <t>[CLAIMANT] / [DEFENDANT]’S STATEMENT OF COSTS FOR THE HEARING ON [DATE]</t>
  </si>
  <si>
    <t xml:space="preserve">
CERTIFICATE AS TO RECOVERY OF VAT With reference to the pending assessment of the [claimant’s/defendant’s] costs and disbursements herein which are payable by the [claimant/defendant] we the undersigned [legal representative of] [auditors of] the [claimant/defendant] hereby certify that the [claimant/defendant] on the basis of its last completed VAT return [would/would not be entitled to recover] [would/be entitled to recover only percent of the] Value Added Tax on such costs and disbursements, as input tax pursuant to section 24 of the Value Added Tax Act 1994.</t>
  </si>
  <si>
    <t>Signed</t>
  </si>
  <si>
    <t>……………………………………………………………………………………………………………………………</t>
  </si>
  <si>
    <t>Dated</t>
  </si>
  <si>
    <t>Name of legal representative signing:</t>
  </si>
  <si>
    <t>Name of firm of solicitors:</t>
  </si>
  <si>
    <t xml:space="preserve">Select </t>
  </si>
  <si>
    <t xml:space="preserve"> VAT on Other Disbursements (if applicable)</t>
  </si>
  <si>
    <t xml:space="preserve">Column A: No action needed unless adding 3rd or more fee earner by grade in which case see point 5 above. Do not delete unused rows as this will corrupt the excel formula. </t>
  </si>
  <si>
    <t>Column B: Complete the name of each fee earner on the relevant row for the Grades "A1 - to LCsl")</t>
  </si>
  <si>
    <t>Column C: Fill in the rate claimed for each fee earner</t>
  </si>
  <si>
    <r>
      <rPr>
        <b/>
        <u/>
        <sz val="11"/>
        <color rgb="FFFF0000"/>
        <rFont val="Calibri"/>
        <family val="2"/>
        <scheme val="minor"/>
      </rPr>
      <t>It is critically important that all calculations and totals are checked carefully in case formatting changes have undermined the links created on the master copy</t>
    </r>
    <r>
      <rPr>
        <b/>
        <sz val="11"/>
        <color rgb="FFFF0000"/>
        <rFont val="Calibri"/>
        <family val="2"/>
        <scheme val="minor"/>
      </rPr>
      <t xml:space="preserve">.   </t>
    </r>
  </si>
  <si>
    <t>Drop down lists</t>
  </si>
  <si>
    <t>Phase</t>
  </si>
  <si>
    <t>Task</t>
  </si>
  <si>
    <t>Column B: This states the relevant activity - using the drop down list provided. See D1 below.</t>
  </si>
  <si>
    <t>D3</t>
  </si>
  <si>
    <t>Counsel fees / disbs</t>
  </si>
  <si>
    <t>Profit costs</t>
  </si>
  <si>
    <t>See PD 47 5.2</t>
  </si>
  <si>
    <t>Column C: Insert the relevant LTM Grade (A to D) and number for that grade e.g.A1 or D2 etc: on excel this will pull in the correct rate in to column D.</t>
  </si>
  <si>
    <t>Column C: If more than 2 of any grade - see point 5 above for the adding of additional lines.</t>
  </si>
  <si>
    <t>Column D: if using excel the rate will automatically fill if the correct formattting of Tab 2 and column C has been applied.</t>
  </si>
  <si>
    <t xml:space="preserve">Columns F G and H : These sub totals will all auto fill if using excel. </t>
  </si>
  <si>
    <t>LTM grade: Jcl or Lcl on drop down.</t>
  </si>
  <si>
    <t>Vat auto calculates in row E and Total auto calculates in row F.</t>
  </si>
  <si>
    <t>Column E: if using excel the rate will automatically fill if the correct formattting of Tab 2 and column C has been applied.</t>
  </si>
  <si>
    <t>Column D: Insert the relevant LTM Grade (A to D) and number for that grade e.g.A1 or D2 etc: on excel this will pull in the correct rate in to column D.</t>
  </si>
  <si>
    <t>*</t>
  </si>
  <si>
    <t>DOCUMENT SCHEDULE (Tab 5)</t>
  </si>
  <si>
    <t>COUNSEL'S FEES BY PHASE (Tab 4)</t>
  </si>
  <si>
    <t>PROFIT COSTS BY PHASE (Tab 3)</t>
  </si>
  <si>
    <t>LEGAL TEAM AND HOURLY RATES (Tab 2)</t>
  </si>
  <si>
    <t>16.05.2019 Trial</t>
  </si>
  <si>
    <t>Appear For/Attend</t>
  </si>
  <si>
    <t>Communicate (with Outside Counsel)</t>
  </si>
  <si>
    <t>Communicate (with client)</t>
  </si>
  <si>
    <t>Communicate (witnesses)</t>
  </si>
  <si>
    <t>Communicate (experts)</t>
  </si>
  <si>
    <t>Communicate (Other Party(s)/other outside lawyers)</t>
  </si>
  <si>
    <t>Communicate (other external)</t>
  </si>
  <si>
    <t>Communicate (internally within legal team)</t>
  </si>
  <si>
    <t>Billable Travel Time</t>
  </si>
  <si>
    <t xml:space="preserve">On Tab 2 Legal Team: Use the "insert row" function to add extra fee earners of a given grade. </t>
  </si>
  <si>
    <t>Dropdown choices: firms who wish to populate these fields automatically will need to simply remove the drop down boxes.  For details of the drop down options see Guidance Tab.</t>
  </si>
  <si>
    <t>Column C: If more than 2 of any grade - see point 5 above for the adding of additional rows.</t>
  </si>
  <si>
    <t>Column A: State the phase to which it relates: if using excel use drop down. See D2 below.</t>
  </si>
  <si>
    <t>Column B : Task name: drop down. See D3 below.</t>
  </si>
  <si>
    <t>Name of fee earner</t>
  </si>
  <si>
    <t>Activity Drop Down</t>
  </si>
  <si>
    <t xml:space="preserve">On all subsequent tabs where the additional fee earner has done some work it will be necessary to insert a complete row, copy and paste row above into the empty row and label the grade accordingly as used on the Legal Team sheet for that FE. Correct Labelling  will pick up the correct rate .  </t>
  </si>
  <si>
    <t>Guidance notes for N260(B) Trial</t>
  </si>
  <si>
    <r>
      <t xml:space="preserve">Use of the excel version is not mandatory but is encouraged. The password to unprotect the sheet if required is (small case): </t>
    </r>
    <r>
      <rPr>
        <sz val="11"/>
        <color theme="1"/>
        <rFont val="Calibri"/>
        <family val="2"/>
        <scheme val="minor"/>
      </rPr>
      <t>cprc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</si>
</sst>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quot;£&quot;#,##0.00\)"/>
    <numFmt numFmtId="165" formatCode="_(* #,##0.00_);_(* \(#,##0.00\);_(* &quot;-&quot;??_);_(@_)"/>
    <numFmt numFmtId="166" formatCode="#,##0.0"/>
    <numFmt numFmtId="167" formatCode="&quot;£&quot;#,##0.00"/>
    <numFmt numFmtId="168" formatCode="#,##0.00_ ;\-#,##0.00\ "/>
  </numFmts>
  <fonts count="4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1"/>
      <color theme="1"/>
      <name val="Calibri"/>
      <family val="2"/>
      <scheme val="minor"/>
    </font>
    <font>
      <sz val="10"/>
      <color theme="1"/>
      <name val="Arial"/>
      <family val="2"/>
    </font>
    <font>
      <sz val="12"/>
      <color theme="1"/>
      <name val="Calibri"/>
      <family val="2"/>
    </font>
    <font>
      <sz val="11"/>
      <color theme="1"/>
      <name val="Calibri"/>
      <family val="2"/>
    </font>
    <font>
      <sz val="12"/>
      <color theme="1"/>
      <name val="Calibri"/>
      <family val="2"/>
      <scheme val="minor"/>
    </font>
    <font>
      <b/>
      <sz val="12"/>
      <color theme="1"/>
      <name val="Calibri"/>
      <family val="2"/>
      <scheme val="minor"/>
    </font>
    <font>
      <b/>
      <sz val="11"/>
      <color theme="1"/>
      <name val="Calibri"/>
      <family val="2"/>
      <scheme val="minor"/>
    </font>
    <font>
      <sz val="11"/>
      <color theme="1"/>
      <name val="Arial"/>
      <family val="2"/>
    </font>
    <font>
      <b/>
      <u/>
      <sz val="14"/>
      <color theme="1"/>
      <name val="Calibri"/>
      <family val="2"/>
      <scheme val="minor"/>
    </font>
    <font>
      <b/>
      <u/>
      <sz val="11"/>
      <color theme="1"/>
      <name val="Calibri"/>
      <family val="2"/>
      <scheme val="minor"/>
    </font>
    <font>
      <b/>
      <sz val="14"/>
      <color theme="4"/>
      <name val="Calibri"/>
      <family val="2"/>
      <scheme val="minor"/>
    </font>
    <font>
      <b/>
      <sz val="14"/>
      <color theme="1"/>
      <name val="Calibri"/>
      <family val="2"/>
      <scheme val="minor"/>
    </font>
    <font>
      <b/>
      <i/>
      <sz val="11"/>
      <color theme="1"/>
      <name val="Calibri"/>
      <family val="2"/>
      <scheme val="minor"/>
    </font>
    <font>
      <b/>
      <sz val="10"/>
      <color theme="1"/>
      <name val="Arial"/>
      <family val="2"/>
    </font>
    <font>
      <b/>
      <sz val="10"/>
      <color theme="1"/>
      <name val="Calibri"/>
      <family val="2"/>
      <scheme val="minor"/>
    </font>
    <font>
      <sz val="10"/>
      <color theme="1"/>
      <name val="Calibri"/>
      <family val="2"/>
      <scheme val="minor"/>
    </font>
    <font>
      <sz val="9.5"/>
      <color theme="1"/>
      <name val="Arial"/>
      <family val="2"/>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i/>
      <sz val="11"/>
      <color theme="1"/>
      <name val="Calibri"/>
      <family val="2"/>
      <scheme val="minor"/>
    </font>
    <font>
      <b/>
      <u/>
      <sz val="10"/>
      <color theme="1"/>
      <name val="Arial"/>
      <family val="2"/>
    </font>
    <font>
      <sz val="9.5"/>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24">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9">
    <xf numFmtId="0" fontId="0" fillId="0" borderId="0"/>
    <xf numFmtId="165" fontId="14" fillId="0" borderId="0" applyFont="0" applyFill="0" applyBorder="0" applyAlignment="0" applyProtection="0"/>
    <xf numFmtId="0" fontId="15" fillId="0" borderId="0">
      <alignment vertical="top"/>
    </xf>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xf numFmtId="0" fontId="16" fillId="0" borderId="0"/>
    <xf numFmtId="0" fontId="16" fillId="0" borderId="0"/>
    <xf numFmtId="0" fontId="14" fillId="0" borderId="0"/>
    <xf numFmtId="0" fontId="16" fillId="0" borderId="0"/>
    <xf numFmtId="0" fontId="16" fillId="0" borderId="0"/>
    <xf numFmtId="0" fontId="16" fillId="0" borderId="0"/>
    <xf numFmtId="0" fontId="17" fillId="0" borderId="0"/>
    <xf numFmtId="0" fontId="16" fillId="0" borderId="0"/>
    <xf numFmtId="0" fontId="16" fillId="0" borderId="0"/>
    <xf numFmtId="0" fontId="14" fillId="0" borderId="0"/>
    <xf numFmtId="0" fontId="14"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9" fontId="13" fillId="0" borderId="0" applyFont="0" applyFill="0" applyBorder="0" applyAlignment="0" applyProtection="0"/>
    <xf numFmtId="0" fontId="12" fillId="0" borderId="0"/>
    <xf numFmtId="0" fontId="11" fillId="0" borderId="0"/>
    <xf numFmtId="0" fontId="11" fillId="0" borderId="0"/>
    <xf numFmtId="165" fontId="14" fillId="0" borderId="0" applyFont="0" applyFill="0" applyBorder="0" applyAlignment="0" applyProtection="0"/>
    <xf numFmtId="0" fontId="13" fillId="0" borderId="0">
      <alignment vertical="top"/>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5" fontId="17" fillId="0" borderId="0" applyFont="0" applyFill="0" applyBorder="0" applyAlignment="0" applyProtection="0"/>
  </cellStyleXfs>
  <cellXfs count="269">
    <xf numFmtId="0" fontId="0" fillId="0" borderId="0" xfId="0"/>
    <xf numFmtId="0" fontId="0" fillId="0" borderId="0" xfId="0" applyAlignment="1">
      <alignment vertical="top" wrapText="1"/>
    </xf>
    <xf numFmtId="0" fontId="9" fillId="0" borderId="0" xfId="0" applyFont="1" applyBorder="1" applyAlignment="1">
      <alignment vertical="top"/>
    </xf>
    <xf numFmtId="0" fontId="9" fillId="0" borderId="0" xfId="0" applyFont="1" applyAlignment="1">
      <alignment vertical="top"/>
    </xf>
    <xf numFmtId="0" fontId="22"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Alignment="1">
      <alignment horizontal="right" vertical="top"/>
    </xf>
    <xf numFmtId="165" fontId="9" fillId="0" borderId="0" xfId="78" applyNumberFormat="1" applyFont="1" applyAlignment="1">
      <alignment horizontal="right" vertical="top" wrapText="1"/>
    </xf>
    <xf numFmtId="0" fontId="9" fillId="0" borderId="0" xfId="0" applyFont="1" applyAlignment="1">
      <alignment horizontal="center" vertical="top"/>
    </xf>
    <xf numFmtId="0" fontId="9" fillId="0" borderId="0" xfId="0" applyFont="1" applyBorder="1" applyAlignment="1">
      <alignment vertical="top" wrapText="1"/>
    </xf>
    <xf numFmtId="15" fontId="9" fillId="0" borderId="0" xfId="0" applyNumberFormat="1" applyFont="1" applyBorder="1" applyAlignment="1">
      <alignment vertical="top"/>
    </xf>
    <xf numFmtId="0" fontId="8" fillId="0" borderId="0" xfId="0" applyFont="1" applyBorder="1" applyAlignment="1">
      <alignment vertical="top" wrapText="1"/>
    </xf>
    <xf numFmtId="0" fontId="0" fillId="0" borderId="0" xfId="0" applyAlignment="1">
      <alignment horizontal="center" vertical="top" wrapText="1"/>
    </xf>
    <xf numFmtId="167" fontId="9" fillId="0" borderId="0" xfId="0" applyNumberFormat="1" applyFont="1" applyBorder="1" applyAlignment="1">
      <alignment horizontal="center" vertical="top" wrapText="1"/>
    </xf>
    <xf numFmtId="0" fontId="9" fillId="0" borderId="0" xfId="0" applyFont="1" applyBorder="1" applyAlignment="1">
      <alignment horizontal="center" vertical="top"/>
    </xf>
    <xf numFmtId="0" fontId="8" fillId="0" borderId="0" xfId="0" applyFont="1" applyBorder="1" applyAlignment="1">
      <alignment horizontal="center" vertical="top"/>
    </xf>
    <xf numFmtId="167" fontId="9" fillId="0" borderId="0" xfId="0" applyNumberFormat="1" applyFont="1" applyAlignment="1">
      <alignment horizontal="right" vertical="top"/>
    </xf>
    <xf numFmtId="167" fontId="9" fillId="0" borderId="0" xfId="0" applyNumberFormat="1" applyFont="1" applyAlignment="1">
      <alignment vertical="top"/>
    </xf>
    <xf numFmtId="0" fontId="8" fillId="0" borderId="8" xfId="0" applyFont="1" applyBorder="1" applyAlignment="1">
      <alignment horizontal="center" vertical="top"/>
    </xf>
    <xf numFmtId="0" fontId="9" fillId="0" borderId="8" xfId="0" applyFont="1" applyBorder="1" applyAlignment="1">
      <alignment vertical="top" wrapText="1"/>
    </xf>
    <xf numFmtId="15" fontId="9" fillId="0" borderId="8" xfId="0" applyNumberFormat="1" applyFont="1" applyBorder="1" applyAlignment="1">
      <alignment vertical="top"/>
    </xf>
    <xf numFmtId="0" fontId="22" fillId="3" borderId="0" xfId="0" applyFont="1" applyFill="1" applyBorder="1" applyAlignment="1">
      <alignment vertical="top"/>
    </xf>
    <xf numFmtId="0" fontId="22" fillId="3" borderId="0" xfId="0" applyFont="1" applyFill="1" applyBorder="1" applyAlignment="1">
      <alignment vertical="top" wrapText="1"/>
    </xf>
    <xf numFmtId="167" fontId="22" fillId="3" borderId="0" xfId="0" applyNumberFormat="1" applyFont="1" applyFill="1" applyBorder="1" applyAlignment="1">
      <alignment vertical="top"/>
    </xf>
    <xf numFmtId="164" fontId="9" fillId="0" borderId="0" xfId="78" applyNumberFormat="1" applyFont="1" applyBorder="1" applyAlignment="1">
      <alignment horizontal="center" vertical="top" wrapText="1"/>
    </xf>
    <xf numFmtId="0" fontId="9" fillId="0" borderId="8" xfId="0" applyFont="1" applyBorder="1" applyAlignment="1">
      <alignment vertical="top"/>
    </xf>
    <xf numFmtId="0" fontId="7" fillId="0" borderId="0" xfId="0" applyFont="1" applyBorder="1" applyAlignment="1">
      <alignment vertical="top"/>
    </xf>
    <xf numFmtId="0" fontId="7" fillId="0" borderId="8" xfId="0" applyFont="1" applyBorder="1" applyAlignment="1">
      <alignment vertical="top"/>
    </xf>
    <xf numFmtId="0" fontId="29" fillId="0" borderId="0" xfId="0" applyFont="1" applyAlignment="1">
      <alignment horizontal="center" vertical="top" wrapText="1"/>
    </xf>
    <xf numFmtId="0" fontId="29" fillId="0" borderId="0" xfId="0" applyFont="1" applyAlignment="1">
      <alignment vertical="top" wrapText="1"/>
    </xf>
    <xf numFmtId="0" fontId="29"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horizontal="left" vertical="top" wrapText="1"/>
    </xf>
    <xf numFmtId="167" fontId="9" fillId="0" borderId="8" xfId="0" applyNumberFormat="1" applyFont="1" applyBorder="1" applyAlignment="1">
      <alignment horizontal="center" vertical="top" wrapText="1"/>
    </xf>
    <xf numFmtId="0" fontId="3" fillId="0" borderId="8" xfId="0" applyFont="1" applyBorder="1" applyAlignment="1">
      <alignment vertical="top"/>
    </xf>
    <xf numFmtId="168" fontId="22" fillId="3" borderId="13" xfId="78" applyNumberFormat="1" applyFont="1" applyFill="1" applyBorder="1" applyAlignment="1">
      <alignment horizontal="center" vertical="top" wrapText="1"/>
    </xf>
    <xf numFmtId="0" fontId="29" fillId="0" borderId="0" xfId="0" applyFont="1" applyAlignment="1">
      <alignment vertical="top"/>
    </xf>
    <xf numFmtId="0" fontId="0" fillId="0" borderId="0" xfId="0" applyAlignment="1">
      <alignment horizontal="center" vertical="top"/>
    </xf>
    <xf numFmtId="0" fontId="35" fillId="0" borderId="0" xfId="0" applyFont="1" applyAlignment="1">
      <alignment vertical="top" wrapText="1"/>
    </xf>
    <xf numFmtId="0" fontId="22" fillId="0" borderId="0" xfId="0" applyFont="1" applyAlignment="1">
      <alignment vertical="top" wrapText="1"/>
    </xf>
    <xf numFmtId="0" fontId="37" fillId="0" borderId="0" xfId="0" applyFont="1" applyAlignment="1">
      <alignment vertical="top" wrapText="1"/>
    </xf>
    <xf numFmtId="0" fontId="38" fillId="0" borderId="0" xfId="0" applyFont="1" applyAlignment="1">
      <alignment vertical="top" wrapText="1"/>
    </xf>
    <xf numFmtId="0" fontId="32" fillId="0" borderId="0" xfId="0" applyFont="1" applyAlignment="1">
      <alignment vertical="top"/>
    </xf>
    <xf numFmtId="0" fontId="33" fillId="0" borderId="0" xfId="0" applyFont="1" applyAlignment="1">
      <alignment vertical="top"/>
    </xf>
    <xf numFmtId="0" fontId="34" fillId="0" borderId="0" xfId="0" applyFont="1" applyFill="1" applyBorder="1" applyAlignment="1">
      <alignment vertical="top"/>
    </xf>
    <xf numFmtId="0" fontId="34" fillId="0" borderId="0" xfId="0" applyFont="1" applyAlignment="1">
      <alignment vertical="top"/>
    </xf>
    <xf numFmtId="0" fontId="22" fillId="0" borderId="4" xfId="0" applyFont="1" applyBorder="1" applyAlignment="1">
      <alignment vertical="top" wrapText="1"/>
    </xf>
    <xf numFmtId="0" fontId="22" fillId="0" borderId="0" xfId="0" applyFont="1" applyProtection="1">
      <protection locked="0"/>
    </xf>
    <xf numFmtId="0" fontId="9" fillId="0" borderId="0" xfId="0" applyFont="1" applyProtection="1">
      <protection locked="0"/>
    </xf>
    <xf numFmtId="0" fontId="9" fillId="0" borderId="0" xfId="0" applyFont="1" applyAlignment="1" applyProtection="1">
      <alignment horizontal="center"/>
      <protection locked="0"/>
    </xf>
    <xf numFmtId="0" fontId="9" fillId="0" borderId="0" xfId="0" applyFont="1" applyAlignment="1" applyProtection="1">
      <alignment wrapText="1"/>
      <protection locked="0"/>
    </xf>
    <xf numFmtId="166" fontId="9" fillId="0" borderId="0" xfId="0" applyNumberFormat="1" applyFont="1" applyAlignment="1" applyProtection="1">
      <alignment wrapText="1"/>
      <protection locked="0"/>
    </xf>
    <xf numFmtId="165" fontId="9" fillId="0" borderId="0" xfId="0" applyNumberFormat="1" applyFont="1" applyAlignment="1" applyProtection="1">
      <alignment wrapText="1"/>
      <protection locked="0"/>
    </xf>
    <xf numFmtId="0" fontId="21" fillId="0" borderId="0" xfId="0" applyFont="1" applyProtection="1">
      <protection locked="0"/>
    </xf>
    <xf numFmtId="0" fontId="22" fillId="3" borderId="3" xfId="0" applyFont="1" applyFill="1" applyBorder="1" applyAlignment="1" applyProtection="1">
      <alignment horizontal="center" vertical="top"/>
      <protection locked="0"/>
    </xf>
    <xf numFmtId="0" fontId="22" fillId="3" borderId="7" xfId="0" applyFont="1" applyFill="1" applyBorder="1" applyAlignment="1" applyProtection="1">
      <alignment horizontal="left" vertical="top"/>
      <protection locked="0"/>
    </xf>
    <xf numFmtId="0" fontId="22" fillId="3" borderId="7" xfId="0" applyFont="1" applyFill="1" applyBorder="1" applyAlignment="1" applyProtection="1">
      <alignment horizontal="center" vertical="top"/>
      <protection locked="0"/>
    </xf>
    <xf numFmtId="0" fontId="22" fillId="3" borderId="7" xfId="0" applyFont="1" applyFill="1" applyBorder="1" applyAlignment="1" applyProtection="1">
      <alignment horizontal="center" vertical="top" wrapText="1"/>
      <protection locked="0"/>
    </xf>
    <xf numFmtId="0" fontId="22" fillId="3" borderId="6" xfId="0" applyFont="1" applyFill="1" applyBorder="1" applyAlignment="1" applyProtection="1">
      <alignment horizontal="center" vertical="top" wrapText="1"/>
      <protection locked="0"/>
    </xf>
    <xf numFmtId="0" fontId="9" fillId="0" borderId="0" xfId="0" applyFont="1" applyAlignment="1" applyProtection="1">
      <alignment vertical="top"/>
      <protection locked="0"/>
    </xf>
    <xf numFmtId="0" fontId="9" fillId="0" borderId="0" xfId="0" applyFont="1" applyAlignment="1" applyProtection="1">
      <alignment vertical="top" wrapText="1"/>
      <protection locked="0"/>
    </xf>
    <xf numFmtId="0" fontId="6" fillId="0" borderId="0" xfId="0" applyFont="1" applyProtection="1">
      <protection locked="0"/>
    </xf>
    <xf numFmtId="0" fontId="3" fillId="0" borderId="0" xfId="0" applyFont="1" applyAlignment="1" applyProtection="1">
      <alignment horizontal="center"/>
      <protection locked="0"/>
    </xf>
    <xf numFmtId="164" fontId="9" fillId="0" borderId="11" xfId="78" applyNumberFormat="1" applyFont="1" applyBorder="1" applyAlignment="1" applyProtection="1">
      <alignment horizontal="center" wrapText="1"/>
      <protection locked="0"/>
    </xf>
    <xf numFmtId="164" fontId="9" fillId="4" borderId="11" xfId="78" applyNumberFormat="1" applyFont="1" applyFill="1" applyBorder="1" applyAlignment="1" applyProtection="1">
      <alignment horizontal="center" wrapText="1"/>
      <protection locked="0"/>
    </xf>
    <xf numFmtId="0" fontId="22" fillId="3" borderId="2" xfId="0" applyFont="1" applyFill="1" applyBorder="1" applyAlignment="1" applyProtection="1">
      <alignment horizontal="center"/>
      <protection locked="0"/>
    </xf>
    <xf numFmtId="0" fontId="22" fillId="3" borderId="8" xfId="0" applyFont="1" applyFill="1" applyBorder="1" applyAlignment="1" applyProtection="1">
      <alignment horizontal="center"/>
      <protection locked="0"/>
    </xf>
    <xf numFmtId="164" fontId="22" fillId="3" borderId="8" xfId="78" applyNumberFormat="1" applyFont="1" applyFill="1" applyBorder="1" applyAlignment="1" applyProtection="1">
      <alignment horizontal="center" wrapText="1"/>
      <protection locked="0"/>
    </xf>
    <xf numFmtId="0" fontId="25" fillId="0" borderId="0" xfId="0" applyFont="1" applyAlignment="1" applyProtection="1">
      <alignment vertical="center"/>
      <protection locked="0"/>
    </xf>
    <xf numFmtId="0" fontId="25" fillId="0" borderId="0" xfId="0" applyFont="1" applyAlignment="1" applyProtection="1">
      <alignment horizontal="center" vertical="center"/>
      <protection locked="0"/>
    </xf>
    <xf numFmtId="0" fontId="25" fillId="0" borderId="0" xfId="0" applyFont="1" applyAlignment="1" applyProtection="1">
      <alignment vertical="center" wrapText="1"/>
      <protection locked="0"/>
    </xf>
    <xf numFmtId="0" fontId="22" fillId="3" borderId="7" xfId="0" applyFont="1" applyFill="1" applyBorder="1" applyAlignment="1" applyProtection="1">
      <alignment horizontal="left" vertical="top" wrapText="1"/>
      <protection locked="0"/>
    </xf>
    <xf numFmtId="0" fontId="22" fillId="3" borderId="6" xfId="0" applyFont="1" applyFill="1" applyBorder="1" applyAlignment="1" applyProtection="1">
      <alignment horizontal="left" vertical="top" wrapText="1"/>
      <protection locked="0"/>
    </xf>
    <xf numFmtId="164" fontId="9" fillId="0" borderId="0" xfId="78" applyNumberFormat="1" applyFont="1" applyBorder="1" applyAlignment="1" applyProtection="1">
      <alignment horizontal="center"/>
      <protection locked="0"/>
    </xf>
    <xf numFmtId="164" fontId="9" fillId="0" borderId="0" xfId="78" applyNumberFormat="1" applyFont="1" applyBorder="1" applyAlignment="1" applyProtection="1">
      <alignment horizontal="center" wrapText="1"/>
      <protection locked="0"/>
    </xf>
    <xf numFmtId="164" fontId="9" fillId="0" borderId="4" xfId="78" applyNumberFormat="1" applyFont="1" applyBorder="1" applyAlignment="1" applyProtection="1">
      <alignment horizontal="center" wrapText="1"/>
      <protection locked="0"/>
    </xf>
    <xf numFmtId="0" fontId="22" fillId="3" borderId="2" xfId="0" applyFont="1" applyFill="1" applyBorder="1" applyProtection="1">
      <protection locked="0"/>
    </xf>
    <xf numFmtId="0" fontId="22" fillId="3" borderId="8" xfId="0" applyFont="1" applyFill="1" applyBorder="1" applyProtection="1">
      <protection locked="0"/>
    </xf>
    <xf numFmtId="39" fontId="22" fillId="3" borderId="8" xfId="78" applyNumberFormat="1" applyFont="1" applyFill="1" applyBorder="1" applyAlignment="1" applyProtection="1">
      <alignment horizontal="center"/>
      <protection locked="0"/>
    </xf>
    <xf numFmtId="164" fontId="22" fillId="3" borderId="8" xfId="78" applyNumberFormat="1" applyFont="1" applyFill="1" applyBorder="1" applyAlignment="1" applyProtection="1">
      <alignment horizontal="center"/>
      <protection locked="0"/>
    </xf>
    <xf numFmtId="164" fontId="22" fillId="3" borderId="1" xfId="78" applyNumberFormat="1" applyFont="1" applyFill="1" applyBorder="1" applyAlignment="1" applyProtection="1">
      <alignment horizontal="center"/>
      <protection locked="0"/>
    </xf>
    <xf numFmtId="165" fontId="9" fillId="0" borderId="0" xfId="0" applyNumberFormat="1" applyFont="1" applyProtection="1">
      <protection locked="0"/>
    </xf>
    <xf numFmtId="0" fontId="28" fillId="0" borderId="0" xfId="0" applyFont="1" applyProtection="1">
      <protection locked="0"/>
    </xf>
    <xf numFmtId="0" fontId="22" fillId="0" borderId="0" xfId="0" applyFont="1" applyAlignment="1" applyProtection="1">
      <alignment horizontal="center"/>
      <protection locked="0"/>
    </xf>
    <xf numFmtId="0" fontId="22" fillId="0" borderId="0" xfId="0" applyFont="1" applyAlignment="1" applyProtection="1">
      <alignment wrapText="1"/>
      <protection locked="0"/>
    </xf>
    <xf numFmtId="0" fontId="3" fillId="0" borderId="0" xfId="0" applyFont="1" applyAlignment="1" applyProtection="1">
      <alignment horizontal="left"/>
      <protection locked="0"/>
    </xf>
    <xf numFmtId="0" fontId="6" fillId="0" borderId="0" xfId="0" applyFont="1" applyAlignment="1" applyProtection="1">
      <alignment horizontal="left"/>
      <protection locked="0"/>
    </xf>
    <xf numFmtId="0" fontId="9" fillId="0" borderId="0" xfId="0" applyFont="1" applyAlignment="1" applyProtection="1">
      <alignment horizontal="left" wrapText="1"/>
      <protection locked="0"/>
    </xf>
    <xf numFmtId="0" fontId="6" fillId="0" borderId="0" xfId="0" applyFont="1" applyFill="1" applyBorder="1" applyAlignment="1" applyProtection="1">
      <alignment horizontal="left" vertical="top"/>
      <protection locked="0"/>
    </xf>
    <xf numFmtId="0" fontId="9" fillId="0" borderId="0" xfId="0" applyFont="1" applyAlignment="1" applyProtection="1">
      <alignment horizontal="left"/>
      <protection locked="0"/>
    </xf>
    <xf numFmtId="0" fontId="6" fillId="0" borderId="0" xfId="0" applyFont="1" applyFill="1" applyBorder="1" applyAlignment="1" applyProtection="1">
      <alignment horizontal="center" vertical="top"/>
      <protection locked="0"/>
    </xf>
    <xf numFmtId="0" fontId="9" fillId="0" borderId="0" xfId="0" applyFont="1" applyBorder="1"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center" vertical="top" wrapText="1"/>
      <protection locked="0"/>
    </xf>
    <xf numFmtId="167" fontId="0" fillId="0" borderId="0" xfId="0" applyNumberFormat="1" applyAlignment="1" applyProtection="1">
      <alignment horizontal="center" vertical="top" wrapText="1"/>
      <protection locked="0"/>
    </xf>
    <xf numFmtId="2" fontId="0" fillId="0" borderId="0" xfId="78" applyNumberFormat="1" applyFont="1" applyAlignment="1" applyProtection="1">
      <alignment horizontal="center" vertical="top"/>
      <protection locked="0"/>
    </xf>
    <xf numFmtId="167" fontId="0" fillId="0" borderId="0" xfId="78" applyNumberFormat="1" applyFont="1" applyAlignment="1" applyProtection="1">
      <alignment horizontal="center" vertical="top" wrapText="1"/>
      <protection locked="0"/>
    </xf>
    <xf numFmtId="165" fontId="0" fillId="0" borderId="0" xfId="78" applyFont="1" applyAlignment="1" applyProtection="1">
      <alignment vertical="top" wrapText="1"/>
      <protection locked="0"/>
    </xf>
    <xf numFmtId="0" fontId="21" fillId="0" borderId="0" xfId="0" applyFont="1" applyAlignment="1" applyProtection="1">
      <alignment vertical="top"/>
      <protection locked="0"/>
    </xf>
    <xf numFmtId="0" fontId="24" fillId="0" borderId="0" xfId="0" applyFont="1" applyAlignment="1" applyProtection="1">
      <alignment vertical="top" wrapText="1"/>
      <protection locked="0"/>
    </xf>
    <xf numFmtId="0" fontId="24" fillId="0" borderId="0" xfId="0" applyFont="1" applyAlignment="1" applyProtection="1">
      <alignment horizontal="center" vertical="top" wrapText="1"/>
      <protection locked="0"/>
    </xf>
    <xf numFmtId="167" fontId="24" fillId="0" borderId="0" xfId="0" applyNumberFormat="1" applyFont="1" applyAlignment="1" applyProtection="1">
      <alignment horizontal="center" vertical="top" wrapText="1"/>
      <protection locked="0"/>
    </xf>
    <xf numFmtId="2" fontId="24" fillId="0" borderId="0" xfId="78" applyNumberFormat="1" applyFont="1" applyAlignment="1" applyProtection="1">
      <alignment horizontal="center" vertical="top"/>
      <protection locked="0"/>
    </xf>
    <xf numFmtId="167" fontId="10" fillId="0" borderId="0" xfId="78" applyNumberFormat="1" applyFont="1" applyAlignment="1" applyProtection="1">
      <alignment horizontal="center" vertical="top" wrapText="1"/>
      <protection locked="0"/>
    </xf>
    <xf numFmtId="167" fontId="0" fillId="0" borderId="0" xfId="0" applyNumberFormat="1" applyAlignment="1" applyProtection="1">
      <alignment horizontal="center" vertical="top"/>
      <protection locked="0"/>
    </xf>
    <xf numFmtId="0" fontId="24" fillId="0" borderId="0" xfId="0" applyFont="1" applyAlignment="1" applyProtection="1">
      <alignment vertical="top"/>
      <protection locked="0"/>
    </xf>
    <xf numFmtId="0" fontId="22" fillId="3" borderId="3" xfId="0" applyFont="1" applyFill="1" applyBorder="1" applyAlignment="1" applyProtection="1">
      <alignment vertical="top"/>
      <protection locked="0"/>
    </xf>
    <xf numFmtId="0" fontId="22" fillId="3" borderId="7" xfId="0" applyFont="1" applyFill="1" applyBorder="1" applyAlignment="1" applyProtection="1">
      <alignment vertical="top" wrapText="1"/>
      <protection locked="0"/>
    </xf>
    <xf numFmtId="167" fontId="22" fillId="3" borderId="7" xfId="0" applyNumberFormat="1" applyFont="1" applyFill="1" applyBorder="1" applyAlignment="1" applyProtection="1">
      <alignment horizontal="center" vertical="top" wrapText="1"/>
      <protection locked="0"/>
    </xf>
    <xf numFmtId="2" fontId="22" fillId="3" borderId="7" xfId="78" applyNumberFormat="1" applyFont="1" applyFill="1" applyBorder="1" applyAlignment="1" applyProtection="1">
      <alignment horizontal="center" vertical="top"/>
      <protection locked="0"/>
    </xf>
    <xf numFmtId="167" fontId="22" fillId="3" borderId="7" xfId="78" applyNumberFormat="1" applyFont="1" applyFill="1" applyBorder="1" applyAlignment="1" applyProtection="1">
      <alignment horizontal="center" vertical="top" wrapText="1"/>
      <protection locked="0"/>
    </xf>
    <xf numFmtId="167" fontId="22" fillId="3" borderId="6" xfId="0" applyNumberFormat="1" applyFont="1" applyFill="1" applyBorder="1" applyAlignment="1" applyProtection="1">
      <alignment horizontal="center" vertical="top"/>
      <protection locked="0"/>
    </xf>
    <xf numFmtId="0" fontId="9" fillId="0" borderId="5" xfId="0" applyFont="1" applyBorder="1" applyAlignment="1" applyProtection="1">
      <alignment vertical="top"/>
      <protection locked="0"/>
    </xf>
    <xf numFmtId="0" fontId="4" fillId="0" borderId="0" xfId="0" applyFont="1" applyBorder="1" applyAlignment="1" applyProtection="1">
      <alignment horizontal="center" vertical="top" wrapText="1"/>
      <protection locked="0"/>
    </xf>
    <xf numFmtId="2" fontId="9" fillId="0" borderId="0" xfId="78" applyNumberFormat="1" applyFont="1" applyBorder="1" applyAlignment="1" applyProtection="1">
      <alignment horizontal="center" vertical="top"/>
      <protection locked="0"/>
    </xf>
    <xf numFmtId="167" fontId="9" fillId="0" borderId="0" xfId="78" applyNumberFormat="1" applyFont="1" applyBorder="1" applyAlignment="1" applyProtection="1">
      <alignment horizontal="center" vertical="top" wrapText="1"/>
      <protection locked="0"/>
    </xf>
    <xf numFmtId="167" fontId="9" fillId="0" borderId="4" xfId="0" applyNumberFormat="1" applyFont="1" applyBorder="1" applyAlignment="1" applyProtection="1">
      <alignment horizontal="center" vertical="top"/>
      <protection locked="0"/>
    </xf>
    <xf numFmtId="0" fontId="9" fillId="0" borderId="0" xfId="0" applyFont="1" applyBorder="1" applyAlignment="1" applyProtection="1">
      <alignment horizontal="center" vertical="top" wrapText="1"/>
      <protection locked="0"/>
    </xf>
    <xf numFmtId="0" fontId="22" fillId="2" borderId="5" xfId="0" applyFont="1" applyFill="1" applyBorder="1" applyAlignment="1" applyProtection="1">
      <alignment vertical="top"/>
      <protection locked="0"/>
    </xf>
    <xf numFmtId="0" fontId="22" fillId="2" borderId="0" xfId="0" applyFont="1" applyFill="1" applyBorder="1" applyAlignment="1" applyProtection="1">
      <alignment vertical="top" wrapText="1"/>
      <protection locked="0"/>
    </xf>
    <xf numFmtId="0" fontId="22" fillId="2" borderId="0" xfId="0" applyFont="1" applyFill="1" applyBorder="1" applyAlignment="1" applyProtection="1">
      <alignment horizontal="center" vertical="top" wrapText="1"/>
      <protection locked="0"/>
    </xf>
    <xf numFmtId="2" fontId="22" fillId="2" borderId="0" xfId="78" applyNumberFormat="1" applyFont="1" applyFill="1" applyBorder="1" applyAlignment="1" applyProtection="1">
      <alignment horizontal="center" vertical="top"/>
      <protection locked="0"/>
    </xf>
    <xf numFmtId="167" fontId="22" fillId="2" borderId="0" xfId="78" applyNumberFormat="1" applyFont="1" applyFill="1" applyBorder="1" applyAlignment="1" applyProtection="1">
      <alignment horizontal="center" vertical="top"/>
      <protection locked="0"/>
    </xf>
    <xf numFmtId="167" fontId="22" fillId="2" borderId="4" xfId="78" applyNumberFormat="1" applyFont="1" applyFill="1" applyBorder="1" applyAlignment="1" applyProtection="1">
      <alignment horizontal="center" vertical="top"/>
      <protection locked="0"/>
    </xf>
    <xf numFmtId="0" fontId="8" fillId="0" borderId="0" xfId="0" applyFont="1" applyBorder="1" applyAlignment="1" applyProtection="1">
      <alignment horizontal="center" vertical="top" wrapText="1"/>
      <protection locked="0"/>
    </xf>
    <xf numFmtId="167" fontId="22" fillId="2" borderId="4" xfId="0" applyNumberFormat="1" applyFont="1" applyFill="1" applyBorder="1" applyAlignment="1" applyProtection="1">
      <alignment horizontal="center" vertical="top"/>
      <protection locked="0"/>
    </xf>
    <xf numFmtId="0" fontId="5" fillId="0" borderId="5" xfId="0" applyFont="1" applyBorder="1" applyAlignment="1" applyProtection="1">
      <alignment vertical="top"/>
      <protection locked="0"/>
    </xf>
    <xf numFmtId="167" fontId="9" fillId="0" borderId="4" xfId="78" applyNumberFormat="1" applyFont="1" applyBorder="1" applyAlignment="1" applyProtection="1">
      <alignment horizontal="center" vertical="top"/>
      <protection locked="0"/>
    </xf>
    <xf numFmtId="167" fontId="22" fillId="2" borderId="0" xfId="0" applyNumberFormat="1" applyFont="1" applyFill="1" applyBorder="1" applyAlignment="1" applyProtection="1">
      <alignment horizontal="center" vertical="top" wrapText="1"/>
      <protection locked="0"/>
    </xf>
    <xf numFmtId="0" fontId="22" fillId="0" borderId="5" xfId="0" applyFont="1" applyFill="1" applyBorder="1" applyAlignment="1" applyProtection="1">
      <alignment vertical="top"/>
      <protection locked="0"/>
    </xf>
    <xf numFmtId="0" fontId="22" fillId="0" borderId="0" xfId="0" applyFont="1" applyFill="1" applyBorder="1" applyAlignment="1" applyProtection="1">
      <alignment vertical="top" wrapText="1"/>
      <protection locked="0"/>
    </xf>
    <xf numFmtId="0" fontId="22" fillId="0" borderId="0" xfId="0" applyFont="1" applyFill="1" applyBorder="1" applyAlignment="1" applyProtection="1">
      <alignment horizontal="center" vertical="top" wrapText="1"/>
      <protection locked="0"/>
    </xf>
    <xf numFmtId="167" fontId="22" fillId="0" borderId="0" xfId="0" applyNumberFormat="1" applyFont="1" applyFill="1" applyBorder="1" applyAlignment="1" applyProtection="1">
      <alignment horizontal="center" vertical="top" wrapText="1"/>
      <protection locked="0"/>
    </xf>
    <xf numFmtId="2" fontId="22" fillId="0" borderId="0" xfId="78" applyNumberFormat="1" applyFont="1" applyFill="1" applyBorder="1" applyAlignment="1" applyProtection="1">
      <alignment horizontal="center" vertical="top"/>
      <protection locked="0"/>
    </xf>
    <xf numFmtId="167" fontId="22" fillId="0" borderId="0" xfId="78" applyNumberFormat="1" applyFont="1" applyFill="1" applyBorder="1" applyAlignment="1" applyProtection="1">
      <alignment horizontal="center" vertical="top"/>
      <protection locked="0"/>
    </xf>
    <xf numFmtId="167" fontId="22" fillId="0" borderId="4" xfId="0" applyNumberFormat="1" applyFont="1" applyFill="1" applyBorder="1" applyAlignment="1" applyProtection="1">
      <alignment horizontal="center" vertical="top"/>
      <protection locked="0"/>
    </xf>
    <xf numFmtId="0" fontId="9" fillId="0" borderId="0" xfId="0" applyFont="1" applyFill="1" applyAlignment="1" applyProtection="1">
      <alignment vertical="top"/>
      <protection locked="0"/>
    </xf>
    <xf numFmtId="0" fontId="0" fillId="0" borderId="0" xfId="0" applyFill="1" applyAlignment="1" applyProtection="1">
      <alignment vertical="top"/>
      <protection locked="0"/>
    </xf>
    <xf numFmtId="4" fontId="22" fillId="2" borderId="0" xfId="78" applyNumberFormat="1" applyFont="1" applyFill="1" applyBorder="1" applyAlignment="1" applyProtection="1">
      <alignment horizontal="center" vertical="top" wrapText="1"/>
      <protection locked="0"/>
    </xf>
    <xf numFmtId="167" fontId="22" fillId="2" borderId="0" xfId="78" applyNumberFormat="1" applyFont="1" applyFill="1" applyBorder="1" applyAlignment="1" applyProtection="1">
      <alignment horizontal="center" vertical="top" wrapText="1"/>
      <protection locked="0"/>
    </xf>
    <xf numFmtId="167" fontId="22" fillId="0" borderId="0" xfId="78" applyNumberFormat="1" applyFont="1" applyFill="1" applyBorder="1" applyAlignment="1" applyProtection="1">
      <alignment horizontal="center" vertical="top" wrapText="1"/>
      <protection locked="0"/>
    </xf>
    <xf numFmtId="167" fontId="9" fillId="0" borderId="0" xfId="0" applyNumberFormat="1" applyFont="1" applyFill="1" applyBorder="1" applyAlignment="1" applyProtection="1">
      <alignment horizontal="center" vertical="top"/>
      <protection locked="0"/>
    </xf>
    <xf numFmtId="0" fontId="22" fillId="2" borderId="2" xfId="0" applyFont="1" applyFill="1" applyBorder="1" applyAlignment="1" applyProtection="1">
      <alignment vertical="top"/>
      <protection locked="0"/>
    </xf>
    <xf numFmtId="0" fontId="22" fillId="2" borderId="8" xfId="0" applyFont="1" applyFill="1" applyBorder="1" applyAlignment="1" applyProtection="1">
      <alignment vertical="top" wrapText="1"/>
      <protection locked="0"/>
    </xf>
    <xf numFmtId="0" fontId="22" fillId="2" borderId="8" xfId="0" applyFont="1" applyFill="1" applyBorder="1" applyAlignment="1" applyProtection="1">
      <alignment horizontal="center" vertical="top" wrapText="1"/>
      <protection locked="0"/>
    </xf>
    <xf numFmtId="167" fontId="22" fillId="2" borderId="8" xfId="0" applyNumberFormat="1" applyFont="1" applyFill="1" applyBorder="1" applyAlignment="1" applyProtection="1">
      <alignment horizontal="center" vertical="top" wrapText="1"/>
      <protection locked="0"/>
    </xf>
    <xf numFmtId="2" fontId="22" fillId="2" borderId="8" xfId="0" applyNumberFormat="1" applyFont="1" applyFill="1" applyBorder="1" applyAlignment="1" applyProtection="1">
      <alignment horizontal="center" vertical="top"/>
      <protection locked="0"/>
    </xf>
    <xf numFmtId="167" fontId="22" fillId="2" borderId="8" xfId="0" applyNumberFormat="1" applyFont="1" applyFill="1" applyBorder="1" applyAlignment="1" applyProtection="1">
      <alignment horizontal="center" vertical="top"/>
      <protection locked="0"/>
    </xf>
    <xf numFmtId="0" fontId="9" fillId="0" borderId="0" xfId="0" applyFont="1" applyAlignment="1" applyProtection="1">
      <alignment horizontal="center" vertical="top" wrapText="1"/>
      <protection locked="0"/>
    </xf>
    <xf numFmtId="167" fontId="9" fillId="0" borderId="0" xfId="0" applyNumberFormat="1" applyFont="1" applyAlignment="1" applyProtection="1">
      <alignment horizontal="center" vertical="top" wrapText="1"/>
      <protection locked="0"/>
    </xf>
    <xf numFmtId="0" fontId="29" fillId="0" borderId="0" xfId="0" applyFont="1" applyAlignment="1" applyProtection="1">
      <alignment vertical="top"/>
      <protection locked="0"/>
    </xf>
    <xf numFmtId="0" fontId="29" fillId="0" borderId="0" xfId="0" applyFont="1" applyAlignment="1" applyProtection="1">
      <alignment horizontal="center" vertical="top" wrapText="1"/>
      <protection locked="0"/>
    </xf>
    <xf numFmtId="167" fontId="29" fillId="0" borderId="0" xfId="0" applyNumberFormat="1" applyFont="1" applyAlignment="1" applyProtection="1">
      <alignment horizontal="center" vertical="top" wrapText="1"/>
      <protection locked="0"/>
    </xf>
    <xf numFmtId="2" fontId="29" fillId="0" borderId="0" xfId="78" applyNumberFormat="1" applyFont="1" applyAlignment="1" applyProtection="1">
      <alignment horizontal="center" vertical="top"/>
      <protection locked="0"/>
    </xf>
    <xf numFmtId="167" fontId="29" fillId="0" borderId="0" xfId="78" applyNumberFormat="1" applyFont="1" applyAlignment="1" applyProtection="1">
      <alignment horizontal="center" vertical="top" wrapText="1"/>
      <protection locked="0"/>
    </xf>
    <xf numFmtId="165" fontId="29" fillId="0" borderId="0" xfId="78" applyFont="1" applyAlignment="1" applyProtection="1">
      <alignment vertical="top" wrapText="1"/>
      <protection locked="0"/>
    </xf>
    <xf numFmtId="0" fontId="39" fillId="0" borderId="0" xfId="0" applyFont="1" applyBorder="1" applyAlignment="1" applyProtection="1">
      <alignment vertical="center" wrapText="1"/>
      <protection locked="0"/>
    </xf>
    <xf numFmtId="0" fontId="32" fillId="0" borderId="0" xfId="0" applyFont="1" applyBorder="1" applyAlignment="1" applyProtection="1">
      <alignment vertical="center"/>
      <protection locked="0"/>
    </xf>
    <xf numFmtId="0" fontId="0" fillId="0" borderId="0" xfId="0" applyBorder="1" applyAlignment="1" applyProtection="1">
      <alignment vertical="top"/>
      <protection locked="0"/>
    </xf>
    <xf numFmtId="0" fontId="27" fillId="0" borderId="0" xfId="0" applyFont="1" applyProtection="1">
      <protection locked="0"/>
    </xf>
    <xf numFmtId="0" fontId="9" fillId="0" borderId="0" xfId="0" applyFont="1" applyBorder="1" applyAlignment="1" applyProtection="1">
      <alignment vertical="top"/>
      <protection locked="0"/>
    </xf>
    <xf numFmtId="0" fontId="9" fillId="0" borderId="0" xfId="0" applyFont="1" applyBorder="1" applyProtection="1">
      <protection locked="0"/>
    </xf>
    <xf numFmtId="0" fontId="22" fillId="3" borderId="0" xfId="0" applyFont="1" applyFill="1" applyBorder="1" applyAlignment="1" applyProtection="1">
      <alignment horizontal="center"/>
      <protection locked="0"/>
    </xf>
    <xf numFmtId="0" fontId="23" fillId="0" borderId="0" xfId="0" applyFont="1" applyProtection="1">
      <protection locked="0"/>
    </xf>
    <xf numFmtId="167" fontId="6" fillId="0" borderId="0" xfId="78" applyNumberFormat="1" applyFont="1" applyBorder="1" applyAlignment="1" applyProtection="1">
      <alignment horizontal="center"/>
      <protection locked="0"/>
    </xf>
    <xf numFmtId="0" fontId="8"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0" xfId="0" applyFont="1" applyBorder="1" applyAlignment="1" applyProtection="1">
      <alignment horizontal="left"/>
      <protection locked="0"/>
    </xf>
    <xf numFmtId="165" fontId="3" fillId="0" borderId="0" xfId="78" applyFont="1" applyBorder="1" applyAlignment="1" applyProtection="1">
      <alignment horizontal="center"/>
      <protection locked="0"/>
    </xf>
    <xf numFmtId="0" fontId="23" fillId="0" borderId="0" xfId="0" applyFont="1" applyBorder="1" applyAlignment="1" applyProtection="1">
      <alignment vertical="top"/>
      <protection locked="0"/>
    </xf>
    <xf numFmtId="0" fontId="23" fillId="0" borderId="0" xfId="0" applyFont="1" applyBorder="1" applyProtection="1">
      <protection locked="0"/>
    </xf>
    <xf numFmtId="0" fontId="23" fillId="0" borderId="0" xfId="0" applyFont="1" applyAlignment="1" applyProtection="1">
      <alignment vertical="top"/>
      <protection locked="0"/>
    </xf>
    <xf numFmtId="0" fontId="30" fillId="0" borderId="0" xfId="0" applyFont="1" applyFill="1" applyBorder="1" applyAlignment="1" applyProtection="1">
      <alignment vertical="top" wrapText="1"/>
      <protection locked="0"/>
    </xf>
    <xf numFmtId="0" fontId="0" fillId="0" borderId="0" xfId="0" applyBorder="1" applyProtection="1">
      <protection locked="0"/>
    </xf>
    <xf numFmtId="0" fontId="0" fillId="0" borderId="0" xfId="0" applyBorder="1" applyAlignment="1" applyProtection="1">
      <alignment wrapText="1"/>
      <protection locked="0"/>
    </xf>
    <xf numFmtId="0" fontId="3" fillId="0" borderId="0" xfId="0" applyFont="1" applyProtection="1">
      <protection locked="0"/>
    </xf>
    <xf numFmtId="0" fontId="29" fillId="3" borderId="18" xfId="0" applyFont="1" applyFill="1" applyBorder="1" applyProtection="1">
      <protection locked="0"/>
    </xf>
    <xf numFmtId="0" fontId="29" fillId="0" borderId="19" xfId="0" applyFont="1" applyFill="1" applyBorder="1" applyAlignment="1" applyProtection="1">
      <alignment horizontal="center"/>
      <protection locked="0"/>
    </xf>
    <xf numFmtId="0" fontId="22" fillId="0" borderId="19" xfId="0" applyFont="1" applyBorder="1" applyAlignment="1" applyProtection="1">
      <alignment horizontal="center" vertical="top"/>
      <protection locked="0"/>
    </xf>
    <xf numFmtId="0" fontId="22" fillId="0" borderId="20" xfId="0" applyFont="1" applyBorder="1" applyAlignment="1" applyProtection="1">
      <alignment horizontal="center" vertical="top"/>
      <protection locked="0"/>
    </xf>
    <xf numFmtId="0" fontId="0" fillId="0" borderId="0" xfId="0" applyFill="1" applyProtection="1">
      <protection locked="0"/>
    </xf>
    <xf numFmtId="166" fontId="9" fillId="0" borderId="0" xfId="0" applyNumberFormat="1" applyFont="1" applyProtection="1">
      <protection locked="0"/>
    </xf>
    <xf numFmtId="165" fontId="9" fillId="0" borderId="0" xfId="0" applyNumberFormat="1" applyFont="1" applyAlignment="1" applyProtection="1">
      <alignment vertical="top"/>
      <protection locked="0"/>
    </xf>
    <xf numFmtId="0" fontId="20" fillId="0" borderId="0" xfId="0" applyFont="1" applyProtection="1">
      <protection locked="0"/>
    </xf>
    <xf numFmtId="0" fontId="20" fillId="0" borderId="0" xfId="0" applyFont="1" applyAlignment="1" applyProtection="1">
      <alignment horizontal="center"/>
      <protection locked="0"/>
    </xf>
    <xf numFmtId="0" fontId="23" fillId="0" borderId="0" xfId="0" applyFont="1" applyBorder="1" applyAlignment="1" applyProtection="1">
      <alignment wrapText="1"/>
      <protection locked="0"/>
    </xf>
    <xf numFmtId="0" fontId="21" fillId="0" borderId="0" xfId="0" applyFont="1"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21" fillId="0" borderId="0" xfId="0" applyFont="1" applyAlignment="1" applyProtection="1">
      <alignment horizontal="center"/>
      <protection locked="0"/>
    </xf>
    <xf numFmtId="0" fontId="3" fillId="0" borderId="10" xfId="0" applyFont="1" applyBorder="1" applyProtection="1">
      <protection locked="0"/>
    </xf>
    <xf numFmtId="167" fontId="3" fillId="0" borderId="12" xfId="0" applyNumberFormat="1" applyFont="1" applyBorder="1" applyAlignment="1" applyProtection="1">
      <alignment horizontal="center" vertical="center" wrapText="1"/>
      <protection locked="0"/>
    </xf>
    <xf numFmtId="167" fontId="3" fillId="0" borderId="12" xfId="0" applyNumberFormat="1" applyFont="1" applyBorder="1" applyAlignment="1" applyProtection="1">
      <alignment horizontal="center" wrapText="1"/>
      <protection locked="0"/>
    </xf>
    <xf numFmtId="0" fontId="3" fillId="0" borderId="9" xfId="0" applyFont="1" applyBorder="1" applyProtection="1">
      <protection locked="0"/>
    </xf>
    <xf numFmtId="0" fontId="3" fillId="0" borderId="0" xfId="0" applyFont="1" applyBorder="1" applyProtection="1">
      <protection locked="0"/>
    </xf>
    <xf numFmtId="167" fontId="3" fillId="0" borderId="10" xfId="0" applyNumberFormat="1" applyFont="1" applyBorder="1" applyAlignment="1" applyProtection="1">
      <alignment horizontal="center"/>
      <protection locked="0"/>
    </xf>
    <xf numFmtId="167" fontId="3" fillId="0" borderId="14" xfId="0" applyNumberFormat="1" applyFont="1" applyBorder="1" applyAlignment="1" applyProtection="1">
      <alignment horizontal="center" wrapText="1"/>
      <protection locked="0"/>
    </xf>
    <xf numFmtId="0" fontId="20" fillId="0" borderId="0" xfId="0" applyFont="1" applyAlignment="1" applyProtection="1">
      <alignment vertical="center"/>
      <protection locked="0"/>
    </xf>
    <xf numFmtId="0" fontId="21" fillId="0" borderId="0" xfId="0" applyFont="1" applyAlignment="1" applyProtection="1">
      <alignment vertical="center"/>
      <protection locked="0"/>
    </xf>
    <xf numFmtId="0" fontId="29" fillId="0" borderId="0" xfId="0" applyFont="1" applyAlignment="1" applyProtection="1">
      <alignment horizontal="left" vertical="center"/>
      <protection locked="0"/>
    </xf>
    <xf numFmtId="0" fontId="21" fillId="0" borderId="0" xfId="0" applyFont="1" applyAlignment="1" applyProtection="1">
      <alignment horizontal="left" vertical="top" wrapText="1"/>
      <protection locked="0"/>
    </xf>
    <xf numFmtId="0" fontId="20" fillId="0" borderId="0" xfId="0" applyFont="1" applyAlignment="1" applyProtection="1">
      <alignment vertical="top" wrapText="1"/>
      <protection locked="0"/>
    </xf>
    <xf numFmtId="0" fontId="0" fillId="0" borderId="0" xfId="0" applyFill="1" applyBorder="1" applyAlignment="1" applyProtection="1">
      <alignment horizontal="center"/>
      <protection locked="0"/>
    </xf>
    <xf numFmtId="0" fontId="20" fillId="0" borderId="0" xfId="0" applyFont="1" applyFill="1" applyBorder="1" applyAlignment="1" applyProtection="1">
      <protection locked="0"/>
    </xf>
    <xf numFmtId="167" fontId="22" fillId="0" borderId="0" xfId="0" applyNumberFormat="1" applyFont="1" applyFill="1" applyBorder="1" applyAlignment="1" applyProtection="1">
      <alignment horizontal="center" vertical="top"/>
      <protection locked="0"/>
    </xf>
    <xf numFmtId="0" fontId="0" fillId="0" borderId="0" xfId="0" applyFill="1" applyBorder="1" applyAlignment="1" applyProtection="1">
      <protection locked="0"/>
    </xf>
    <xf numFmtId="0" fontId="0" fillId="0" borderId="0" xfId="0" applyFill="1" applyBorder="1" applyAlignment="1" applyProtection="1">
      <alignment horizontal="center" vertical="top"/>
      <protection locked="0"/>
    </xf>
    <xf numFmtId="167" fontId="0" fillId="0" borderId="0" xfId="0" applyNumberFormat="1" applyFill="1" applyBorder="1" applyAlignment="1" applyProtection="1">
      <alignment horizontal="center"/>
      <protection locked="0"/>
    </xf>
    <xf numFmtId="167" fontId="20" fillId="0" borderId="0" xfId="0" applyNumberFormat="1" applyFont="1" applyFill="1" applyBorder="1" applyAlignment="1" applyProtection="1">
      <alignment horizontal="center"/>
      <protection locked="0"/>
    </xf>
    <xf numFmtId="0" fontId="2" fillId="0" borderId="0" xfId="0" applyFont="1" applyBorder="1" applyAlignment="1" applyProtection="1">
      <alignment horizontal="left"/>
      <protection locked="0"/>
    </xf>
    <xf numFmtId="167" fontId="9" fillId="2" borderId="0" xfId="0" applyNumberFormat="1" applyFont="1" applyFill="1" applyBorder="1" applyAlignment="1" applyProtection="1">
      <alignment horizontal="center" vertical="top" wrapText="1"/>
    </xf>
    <xf numFmtId="168" fontId="9" fillId="0" borderId="0" xfId="78" applyNumberFormat="1" applyFont="1" applyAlignment="1" applyProtection="1">
      <alignment horizontal="right" vertical="top"/>
      <protection locked="0"/>
    </xf>
    <xf numFmtId="165" fontId="9" fillId="0" borderId="0" xfId="78" applyFont="1" applyAlignment="1" applyProtection="1">
      <alignment horizontal="center" vertical="top" wrapText="1"/>
      <protection locked="0"/>
    </xf>
    <xf numFmtId="168" fontId="9" fillId="0" borderId="0" xfId="78" applyNumberFormat="1" applyFont="1" applyAlignment="1" applyProtection="1">
      <alignment vertical="top"/>
      <protection locked="0"/>
    </xf>
    <xf numFmtId="168" fontId="22" fillId="3" borderId="0" xfId="78" applyNumberFormat="1" applyFont="1" applyFill="1" applyBorder="1" applyAlignment="1" applyProtection="1">
      <alignment vertical="top" wrapText="1"/>
      <protection locked="0"/>
    </xf>
    <xf numFmtId="165" fontId="22" fillId="3" borderId="0" xfId="78" applyFont="1" applyFill="1" applyBorder="1" applyAlignment="1" applyProtection="1">
      <alignment horizontal="center" vertical="top" wrapText="1"/>
      <protection locked="0"/>
    </xf>
    <xf numFmtId="168" fontId="9" fillId="0" borderId="0" xfId="78" applyNumberFormat="1" applyFont="1" applyBorder="1" applyAlignment="1" applyProtection="1">
      <alignment horizontal="center" vertical="top" wrapText="1"/>
      <protection locked="0"/>
    </xf>
    <xf numFmtId="164" fontId="9" fillId="0" borderId="0" xfId="78" applyNumberFormat="1" applyFont="1" applyBorder="1" applyAlignment="1" applyProtection="1">
      <alignment horizontal="center" vertical="top" wrapText="1"/>
      <protection locked="0"/>
    </xf>
    <xf numFmtId="168" fontId="9" fillId="0" borderId="8" xfId="78" applyNumberFormat="1" applyFont="1" applyBorder="1" applyAlignment="1" applyProtection="1">
      <alignment horizontal="center" vertical="top" wrapText="1"/>
      <protection locked="0"/>
    </xf>
    <xf numFmtId="164" fontId="9" fillId="0" borderId="8" xfId="78" applyNumberFormat="1" applyFont="1" applyBorder="1" applyAlignment="1" applyProtection="1">
      <alignment horizontal="center" vertical="top" wrapText="1"/>
      <protection locked="0"/>
    </xf>
    <xf numFmtId="168" fontId="22" fillId="3" borderId="13" xfId="78" applyNumberFormat="1" applyFont="1" applyFill="1" applyBorder="1" applyAlignment="1" applyProtection="1">
      <alignment horizontal="center" vertical="top" wrapText="1"/>
      <protection locked="0"/>
    </xf>
    <xf numFmtId="164" fontId="22" fillId="3" borderId="13" xfId="78" applyNumberFormat="1" applyFont="1" applyFill="1" applyBorder="1" applyAlignment="1" applyProtection="1">
      <alignment horizontal="center" vertical="top" wrapText="1"/>
      <protection locked="0"/>
    </xf>
    <xf numFmtId="0" fontId="5" fillId="0" borderId="5" xfId="0" applyFont="1" applyFill="1" applyBorder="1" applyAlignment="1" applyProtection="1">
      <alignment vertical="top"/>
      <protection locked="0"/>
    </xf>
    <xf numFmtId="0" fontId="8" fillId="0" borderId="0" xfId="0" applyFont="1" applyFill="1" applyBorder="1" applyAlignment="1" applyProtection="1">
      <alignment horizontal="center" vertical="top" wrapText="1"/>
      <protection locked="0"/>
    </xf>
    <xf numFmtId="2" fontId="9" fillId="0" borderId="0" xfId="78" applyNumberFormat="1" applyFont="1" applyFill="1" applyBorder="1" applyAlignment="1" applyProtection="1">
      <alignment horizontal="center" vertical="top"/>
      <protection locked="0"/>
    </xf>
    <xf numFmtId="167" fontId="9" fillId="0" borderId="0" xfId="78" applyNumberFormat="1" applyFont="1" applyFill="1" applyBorder="1" applyAlignment="1" applyProtection="1">
      <alignment horizontal="center" vertical="top" wrapText="1"/>
      <protection locked="0"/>
    </xf>
    <xf numFmtId="0" fontId="9" fillId="0" borderId="0" xfId="0" applyFont="1" applyFill="1" applyBorder="1" applyAlignment="1" applyProtection="1">
      <alignment horizontal="center" vertical="top" wrapText="1"/>
      <protection locked="0"/>
    </xf>
    <xf numFmtId="167" fontId="9" fillId="0" borderId="4" xfId="0" applyNumberFormat="1" applyFont="1" applyFill="1" applyBorder="1" applyAlignment="1" applyProtection="1">
      <alignment horizontal="center" vertical="top"/>
      <protection locked="0"/>
    </xf>
    <xf numFmtId="0" fontId="21" fillId="0" borderId="0" xfId="0" applyFont="1" applyAlignment="1" applyProtection="1">
      <alignment horizontal="left" wrapText="1"/>
      <protection locked="0"/>
    </xf>
    <xf numFmtId="0" fontId="29" fillId="0" borderId="0" xfId="0" applyFont="1" applyAlignment="1" applyProtection="1">
      <alignment wrapText="1"/>
      <protection locked="0"/>
    </xf>
    <xf numFmtId="0" fontId="20"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6" fillId="0" borderId="0" xfId="0" applyFont="1" applyAlignment="1" applyProtection="1">
      <alignment horizontal="center"/>
      <protection locked="0"/>
    </xf>
    <xf numFmtId="0" fontId="20" fillId="0" borderId="0" xfId="0" applyFont="1" applyAlignment="1" applyProtection="1">
      <alignment horizontal="justify" vertical="top" wrapText="1"/>
      <protection locked="0"/>
    </xf>
    <xf numFmtId="0" fontId="21"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2" fillId="4" borderId="21" xfId="0" applyFont="1" applyFill="1"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23" xfId="0" applyBorder="1" applyAlignment="1" applyProtection="1">
      <alignment horizontal="center" wrapText="1"/>
      <protection locked="0"/>
    </xf>
    <xf numFmtId="0" fontId="22" fillId="0" borderId="9" xfId="0" applyFont="1" applyBorder="1" applyAlignment="1" applyProtection="1">
      <alignment wrapText="1"/>
      <protection locked="0"/>
    </xf>
    <xf numFmtId="0" fontId="23" fillId="0" borderId="0" xfId="0" applyFont="1" applyBorder="1" applyAlignment="1" applyProtection="1">
      <alignment wrapText="1"/>
      <protection locked="0"/>
    </xf>
    <xf numFmtId="0" fontId="3" fillId="0" borderId="9"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3" fillId="0" borderId="9" xfId="0" applyFont="1" applyBorder="1" applyAlignment="1" applyProtection="1">
      <alignment vertical="center" wrapText="1"/>
      <protection locked="0"/>
    </xf>
    <xf numFmtId="0" fontId="23" fillId="0" borderId="4" xfId="0" applyFont="1" applyBorder="1" applyAlignment="1" applyProtection="1">
      <alignment vertical="center" wrapText="1"/>
      <protection locked="0"/>
    </xf>
    <xf numFmtId="0" fontId="3" fillId="0" borderId="9" xfId="0" applyFont="1" applyBorder="1" applyAlignment="1" applyProtection="1">
      <alignment wrapText="1"/>
      <protection locked="0"/>
    </xf>
    <xf numFmtId="0" fontId="23" fillId="0" borderId="4" xfId="0" applyFont="1" applyBorder="1" applyAlignment="1" applyProtection="1">
      <alignment wrapText="1"/>
      <protection locked="0"/>
    </xf>
    <xf numFmtId="0" fontId="21" fillId="0" borderId="7"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8" fillId="0" borderId="9" xfId="0" applyFont="1" applyBorder="1" applyAlignment="1" applyProtection="1">
      <alignment wrapText="1"/>
      <protection locked="0"/>
    </xf>
    <xf numFmtId="0" fontId="23" fillId="0" borderId="10" xfId="0" applyFont="1" applyBorder="1" applyAlignment="1" applyProtection="1">
      <alignment wrapText="1"/>
      <protection locked="0"/>
    </xf>
    <xf numFmtId="0" fontId="0" fillId="0" borderId="9" xfId="0" applyBorder="1" applyAlignment="1" applyProtection="1">
      <alignment wrapText="1"/>
      <protection locked="0"/>
    </xf>
    <xf numFmtId="0" fontId="0" fillId="0" borderId="0" xfId="0" applyBorder="1" applyAlignment="1" applyProtection="1">
      <alignment wrapText="1"/>
      <protection locked="0"/>
    </xf>
    <xf numFmtId="0" fontId="0" fillId="0" borderId="10" xfId="0" applyBorder="1" applyAlignment="1" applyProtection="1">
      <alignmen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31" fillId="0" borderId="0" xfId="0" applyFont="1" applyFill="1" applyBorder="1" applyAlignment="1" applyProtection="1">
      <alignment vertical="top" wrapText="1"/>
      <protection locked="0"/>
    </xf>
    <xf numFmtId="0" fontId="31" fillId="0" borderId="0" xfId="0" applyFont="1" applyBorder="1" applyAlignment="1" applyProtection="1">
      <alignment vertical="top" wrapText="1"/>
      <protection locked="0"/>
    </xf>
    <xf numFmtId="0" fontId="0" fillId="0" borderId="0" xfId="0" applyAlignment="1" applyProtection="1">
      <alignment wrapText="1"/>
      <protection locked="0"/>
    </xf>
    <xf numFmtId="0" fontId="22" fillId="2" borderId="5" xfId="0" applyFont="1" applyFill="1" applyBorder="1" applyAlignment="1" applyProtection="1">
      <alignment horizontal="left" vertical="top" wrapText="1"/>
      <protection locked="0"/>
    </xf>
    <xf numFmtId="0" fontId="9" fillId="0" borderId="0" xfId="0" applyFont="1" applyBorder="1" applyAlignment="1" applyProtection="1">
      <alignment horizontal="center" wrapText="1"/>
      <protection locked="0"/>
    </xf>
    <xf numFmtId="0" fontId="22" fillId="3" borderId="7" xfId="0" applyFont="1" applyFill="1" applyBorder="1" applyAlignment="1" applyProtection="1">
      <alignment horizontal="center" vertical="top" wrapText="1"/>
      <protection locked="0"/>
    </xf>
    <xf numFmtId="0" fontId="22" fillId="3" borderId="13" xfId="0" applyFont="1" applyFill="1" applyBorder="1" applyAlignment="1">
      <alignment horizontal="left" vertical="top" wrapText="1"/>
    </xf>
    <xf numFmtId="0" fontId="0" fillId="0" borderId="13" xfId="0" applyBorder="1" applyAlignment="1">
      <alignment horizontal="left" vertical="top" wrapText="1"/>
    </xf>
  </cellXfs>
  <cellStyles count="79">
    <cellStyle name="Comma" xfId="78" builtinId="3"/>
    <cellStyle name="Comma 2" xfId="1"/>
    <cellStyle name="Comma 2 2" xfId="57"/>
    <cellStyle name="Normal" xfId="0" builtinId="0"/>
    <cellStyle name="Normal 10" xfId="2"/>
    <cellStyle name="Normal 10 2" xfId="58"/>
    <cellStyle name="Normal 11" xfId="3"/>
    <cellStyle name="Normal 12" xfId="4"/>
    <cellStyle name="Normal 12 2" xfId="5"/>
    <cellStyle name="Normal 12 3" xfId="6"/>
    <cellStyle name="Normal 13" xfId="7"/>
    <cellStyle name="Normal 13 2" xfId="8"/>
    <cellStyle name="Normal 14" xfId="54"/>
    <cellStyle name="Normal 2" xfId="9"/>
    <cellStyle name="Normal 2 2" xfId="10"/>
    <cellStyle name="Normal 2 2 2" xfId="11"/>
    <cellStyle name="Normal 2 2 2 2" xfId="12"/>
    <cellStyle name="Normal 2 2 2 2 2" xfId="13"/>
    <cellStyle name="Normal 2 2 2 2 2 2" xfId="14"/>
    <cellStyle name="Normal 2 2 2 2 2 2 2" xfId="15"/>
    <cellStyle name="Normal 2 2 2 2 2 3" xfId="16"/>
    <cellStyle name="Normal 2 2 2 2 2 4" xfId="63"/>
    <cellStyle name="Normal 2 2 2 2 3" xfId="62"/>
    <cellStyle name="Normal 2 2 2 3" xfId="17"/>
    <cellStyle name="Normal 2 2 2 3 2" xfId="18"/>
    <cellStyle name="Normal 2 2 2 3 2 2" xfId="65"/>
    <cellStyle name="Normal 2 2 2 3 3" xfId="64"/>
    <cellStyle name="Normal 2 2 2 4" xfId="19"/>
    <cellStyle name="Normal 2 2 2 5" xfId="20"/>
    <cellStyle name="Normal 2 2 2 6" xfId="61"/>
    <cellStyle name="Normal 2 2 3" xfId="21"/>
    <cellStyle name="Normal 2 2 4" xfId="60"/>
    <cellStyle name="Normal 2 3" xfId="22"/>
    <cellStyle name="Normal 2 3 2" xfId="66"/>
    <cellStyle name="Normal 2 4" xfId="23"/>
    <cellStyle name="Normal 2 5" xfId="24"/>
    <cellStyle name="Normal 2 5 2" xfId="25"/>
    <cellStyle name="Normal 2 5 2 2" xfId="67"/>
    <cellStyle name="Normal 2 5 3" xfId="26"/>
    <cellStyle name="Normal 2 5 3 2" xfId="68"/>
    <cellStyle name="Normal 2 5 4" xfId="27"/>
    <cellStyle name="Normal 2 5 4 2" xfId="28"/>
    <cellStyle name="Normal 2 5 5" xfId="29"/>
    <cellStyle name="Normal 2 5 6" xfId="30"/>
    <cellStyle name="Normal 2 5 7" xfId="31"/>
    <cellStyle name="Normal 2 5 8" xfId="32"/>
    <cellStyle name="Normal 2 5 9" xfId="55"/>
    <cellStyle name="Normal 2 6" xfId="33"/>
    <cellStyle name="Normal 2 7" xfId="59"/>
    <cellStyle name="Normal 3" xfId="34"/>
    <cellStyle name="Normal 3 2" xfId="35"/>
    <cellStyle name="Normal 3 2 2" xfId="70"/>
    <cellStyle name="Normal 3 3" xfId="69"/>
    <cellStyle name="Normal 4" xfId="36"/>
    <cellStyle name="Normal 4 2" xfId="37"/>
    <cellStyle name="Normal 4 2 2" xfId="38"/>
    <cellStyle name="Normal 4 2 2 2" xfId="72"/>
    <cellStyle name="Normal 4 2 3" xfId="71"/>
    <cellStyle name="Normal 4 3" xfId="39"/>
    <cellStyle name="Normal 4 3 2" xfId="73"/>
    <cellStyle name="Normal 4 4" xfId="40"/>
    <cellStyle name="Normal 5" xfId="41"/>
    <cellStyle name="Normal 5 2" xfId="42"/>
    <cellStyle name="Normal 5 2 2" xfId="75"/>
    <cellStyle name="Normal 5 3" xfId="74"/>
    <cellStyle name="Normal 6" xfId="43"/>
    <cellStyle name="Normal 7" xfId="44"/>
    <cellStyle name="Normal 8" xfId="45"/>
    <cellStyle name="Normal 8 2" xfId="46"/>
    <cellStyle name="Normal 8 3" xfId="47"/>
    <cellStyle name="Normal 8 3 2" xfId="48"/>
    <cellStyle name="Normal 8 3 3" xfId="76"/>
    <cellStyle name="Normal 8 4" xfId="49"/>
    <cellStyle name="Normal 8 5" xfId="50"/>
    <cellStyle name="Normal 8 6" xfId="51"/>
    <cellStyle name="Normal 8 7" xfId="56"/>
    <cellStyle name="Normal 9" xfId="52"/>
    <cellStyle name="Normal 9 2" xfId="77"/>
    <cellStyle name="Percent 2" xfId="53"/>
  </cellStyles>
  <dxfs count="29">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bottom" textRotation="0" wrapText="0" indent="0" justifyLastLine="0" shrinkToFit="0" readingOrder="0"/>
      <protection locked="0" hidden="0"/>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fill>
        <patternFill patternType="solid">
          <fgColor theme="0" tint="-0.24994659260841701"/>
        </patternFill>
      </fill>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border>
        <left style="thin">
          <color theme="0" tint="-0.44999542222357858"/>
        </left>
        <right style="thin">
          <color theme="0" tint="-0.44999542222357858"/>
        </right>
        <top style="thin">
          <color theme="0" tint="-0.44999542222357858"/>
        </top>
        <bottom style="thin">
          <color theme="0" tint="-0.44999542222357858"/>
        </bottom>
      </border>
    </dxf>
    <dxf>
      <font>
        <color theme="0" tint="-0.24994659260841701"/>
      </font>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fill>
        <patternFill>
          <bgColor theme="0"/>
        </patternFill>
      </fill>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s>
  <tableStyles count="2" defaultTableStyle="TableStyleMedium2" defaultPivotStyle="PivotStyleLight16">
    <tableStyle name="Practico" table="0" count="11">
      <tableStyleElement type="wholeTable" dxfId="28"/>
      <tableStyleElement type="headerRow" dxfId="27"/>
      <tableStyleElement type="totalRow" dxfId="26"/>
      <tableStyleElement type="firstColumn" dxfId="25"/>
      <tableStyleElement type="firstRowStripe" dxfId="24"/>
      <tableStyleElement type="firstColumnStripe" dxfId="23"/>
      <tableStyleElement type="firstSubtotalRow" dxfId="22"/>
      <tableStyleElement type="secondSubtotalRow" dxfId="21"/>
      <tableStyleElement type="secondColumnSubheading" dxfId="20"/>
      <tableStyleElement type="firstRowSubheading" dxfId="19"/>
      <tableStyleElement type="secondRowSubheading" dxfId="18"/>
    </tableStyle>
    <tableStyle name="PracticoNew" table="0" count="12">
      <tableStyleElement type="wholeTable" dxfId="17"/>
      <tableStyleElement type="headerRow" dxfId="16"/>
      <tableStyleElement type="totalRow" dxfId="15"/>
      <tableStyleElement type="firstColumn" dxfId="14"/>
      <tableStyleElement type="firstRowStripe" dxfId="13"/>
      <tableStyleElement type="secondRowStripe" dxfId="12"/>
      <tableStyleElement type="firstColumnStripe" dxfId="11"/>
      <tableStyleElement type="firstSubtotalRow" dxfId="10"/>
      <tableStyleElement type="secondSubtotalRow" dxfId="9"/>
      <tableStyleElement type="secondColumnSubheading" dxfId="8"/>
      <tableStyleElement type="firstRowSubheading" dxfId="7"/>
      <tableStyleElement type="secondRowSubheading"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nderwood\AppData\Local\Microsoft\Windows\Temporary%20Internet%20Files\Content.Outlook\37N9GTK8\N260%20SOC%20-%20Interim%20Application%2016.05.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OC Front Sheet and Totals"/>
      <sheetName val="Tab 2 Legal Team"/>
      <sheetName val="Tab 3 Profit Costs"/>
      <sheetName val="Tab 4 SOC Document Schedule"/>
      <sheetName val="Tab 5 Counsels Fees &amp; Dibs"/>
      <sheetName val="Tab 6 Guidance notes"/>
    </sheetNames>
    <sheetDataSet>
      <sheetData sheetId="0" refreshError="1"/>
      <sheetData sheetId="1" refreshError="1">
        <row r="31">
          <cell r="A31" t="str">
            <v>16.05.2019</v>
          </cell>
        </row>
      </sheetData>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id="1" name="Legal_Team1" displayName="Legal_Team1" ref="A5:C19" totalsRowShown="0" headerRowDxfId="5" dataDxfId="4" tableBorderDxfId="3">
  <tableColumns count="3">
    <tableColumn id="1" name="LTM Grade" dataDxfId="2"/>
    <tableColumn id="2" name="LTM Name" dataDxfId="1"/>
    <tableColumn id="4" name="LTM Rate"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Practico 1">
      <a:dk1>
        <a:sysClr val="windowText" lastClr="000000"/>
      </a:dk1>
      <a:lt1>
        <a:sysClr val="window" lastClr="FFFFFF"/>
      </a:lt1>
      <a:dk2>
        <a:srgbClr val="44546A"/>
      </a:dk2>
      <a:lt2>
        <a:srgbClr val="E7E6E6"/>
      </a:lt2>
      <a:accent1>
        <a:srgbClr val="A20067"/>
      </a:accent1>
      <a:accent2>
        <a:srgbClr val="5C2244"/>
      </a:accent2>
      <a:accent3>
        <a:srgbClr val="E8E3DC"/>
      </a:accent3>
      <a:accent4>
        <a:srgbClr val="D4CBC3"/>
      </a:accent4>
      <a:accent5>
        <a:srgbClr val="B5ACA3"/>
      </a:accent5>
      <a:accent6>
        <a:srgbClr val="E7E6E6"/>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Q51"/>
  <sheetViews>
    <sheetView zoomScale="90" zoomScaleNormal="90" zoomScalePageLayoutView="80" workbookViewId="0">
      <selection activeCell="S11" sqref="S11"/>
    </sheetView>
  </sheetViews>
  <sheetFormatPr defaultColWidth="9.140625" defaultRowHeight="15.75" x14ac:dyDescent="0.25"/>
  <cols>
    <col min="1" max="1" width="9.140625" style="185"/>
    <col min="2" max="2" width="10.7109375" style="185" customWidth="1"/>
    <col min="3" max="7" width="9.140625" style="185"/>
    <col min="8" max="8" width="20" style="185" customWidth="1"/>
    <col min="9" max="12" width="9.140625" style="185"/>
    <col min="13" max="13" width="9.28515625" style="185" customWidth="1"/>
    <col min="14" max="14" width="37.85546875" style="185" customWidth="1"/>
    <col min="15" max="15" width="9.140625" style="185"/>
    <col min="16" max="16" width="17.85546875" style="185" customWidth="1"/>
    <col min="17" max="17" width="12.42578125" style="185" customWidth="1"/>
    <col min="18" max="16384" width="9.140625" style="185"/>
  </cols>
  <sheetData>
    <row r="1" spans="1:17" x14ac:dyDescent="0.25">
      <c r="A1" s="185" t="s">
        <v>58</v>
      </c>
    </row>
    <row r="3" spans="1:17" x14ac:dyDescent="0.25">
      <c r="A3" s="54" t="s">
        <v>127</v>
      </c>
      <c r="L3" s="54" t="s">
        <v>18</v>
      </c>
      <c r="M3" s="54"/>
      <c r="N3" s="54" t="s">
        <v>56</v>
      </c>
    </row>
    <row r="4" spans="1:17" x14ac:dyDescent="0.25">
      <c r="A4" s="54"/>
      <c r="N4" s="186"/>
      <c r="O4" s="187"/>
      <c r="P4" s="187"/>
      <c r="Q4" s="187"/>
    </row>
    <row r="5" spans="1:17" x14ac:dyDescent="0.25">
      <c r="N5" s="186"/>
      <c r="O5" s="187"/>
      <c r="P5" s="187"/>
      <c r="Q5" s="187"/>
    </row>
    <row r="6" spans="1:17" ht="16.5" thickBot="1" x14ac:dyDescent="0.3">
      <c r="A6" s="54" t="s">
        <v>28</v>
      </c>
      <c r="N6" s="186"/>
      <c r="O6" s="187"/>
      <c r="P6" s="187"/>
      <c r="Q6" s="187"/>
    </row>
    <row r="7" spans="1:17" x14ac:dyDescent="0.25">
      <c r="C7" s="188"/>
      <c r="D7" s="189"/>
      <c r="E7" s="189"/>
      <c r="F7" s="189"/>
      <c r="G7" s="189"/>
      <c r="H7" s="189"/>
      <c r="I7" s="189"/>
      <c r="J7" s="189"/>
      <c r="K7" s="189"/>
      <c r="L7" s="189"/>
      <c r="N7" s="186"/>
      <c r="O7" s="239" t="s">
        <v>65</v>
      </c>
      <c r="P7" s="240"/>
      <c r="Q7" s="241"/>
    </row>
    <row r="8" spans="1:17" x14ac:dyDescent="0.25">
      <c r="C8" s="189"/>
      <c r="D8" s="189"/>
      <c r="E8" s="189"/>
      <c r="F8" s="189"/>
      <c r="G8" s="189"/>
      <c r="H8" s="189" t="s">
        <v>128</v>
      </c>
      <c r="I8" s="189"/>
      <c r="J8" s="189"/>
      <c r="K8" s="189"/>
      <c r="L8" s="189"/>
      <c r="N8" s="190" t="s">
        <v>4</v>
      </c>
      <c r="O8" s="242" t="s">
        <v>48</v>
      </c>
      <c r="P8" s="243"/>
      <c r="Q8" s="191"/>
    </row>
    <row r="9" spans="1:17" x14ac:dyDescent="0.25">
      <c r="C9" s="189"/>
      <c r="D9" s="189"/>
      <c r="E9" s="189"/>
      <c r="F9" s="189"/>
      <c r="G9" s="189"/>
      <c r="H9" s="189"/>
      <c r="I9" s="189"/>
      <c r="J9" s="189"/>
      <c r="K9" s="189"/>
      <c r="L9" s="189"/>
      <c r="N9" s="190"/>
      <c r="O9" s="244" t="s">
        <v>49</v>
      </c>
      <c r="P9" s="245"/>
      <c r="Q9" s="192">
        <f>'Tab 3 Profit Costs'!F99</f>
        <v>0</v>
      </c>
    </row>
    <row r="10" spans="1:17" x14ac:dyDescent="0.25">
      <c r="C10" s="189"/>
      <c r="D10" s="189"/>
      <c r="E10" s="189"/>
      <c r="F10" s="189"/>
      <c r="G10" s="189"/>
      <c r="H10" s="189" t="s">
        <v>129</v>
      </c>
      <c r="I10" s="189"/>
      <c r="J10" s="189"/>
      <c r="K10" s="189"/>
      <c r="L10" s="189"/>
      <c r="N10" s="190"/>
      <c r="O10" s="244" t="s">
        <v>66</v>
      </c>
      <c r="P10" s="245"/>
      <c r="Q10" s="192">
        <f>'Tab 4 Counsel''s Fees &amp; Dibs'!D17</f>
        <v>0</v>
      </c>
    </row>
    <row r="11" spans="1:17" x14ac:dyDescent="0.25">
      <c r="C11" s="189"/>
      <c r="D11" s="189"/>
      <c r="E11" s="189"/>
      <c r="F11" s="189"/>
      <c r="G11" s="189"/>
      <c r="H11" s="189"/>
      <c r="I11" s="189"/>
      <c r="J11" s="189"/>
      <c r="K11" s="189"/>
      <c r="L11" s="189"/>
      <c r="N11" s="190"/>
      <c r="O11" s="246" t="s">
        <v>50</v>
      </c>
      <c r="P11" s="247"/>
      <c r="Q11" s="192">
        <f>'Tab 4 Counsel''s Fees &amp; Dibs'!D32</f>
        <v>0</v>
      </c>
    </row>
    <row r="12" spans="1:17" x14ac:dyDescent="0.25">
      <c r="C12" s="189"/>
      <c r="D12" s="189"/>
      <c r="E12" s="189"/>
      <c r="F12" s="189"/>
      <c r="G12" s="189"/>
      <c r="H12" s="189" t="s">
        <v>128</v>
      </c>
      <c r="I12" s="189"/>
      <c r="J12" s="189"/>
      <c r="K12" s="189"/>
      <c r="L12" s="189"/>
      <c r="N12" s="190" t="s">
        <v>5</v>
      </c>
      <c r="O12" s="248" t="s">
        <v>114</v>
      </c>
      <c r="P12" s="249"/>
      <c r="Q12" s="193">
        <f>'Tab 3 Profit Costs'!G99</f>
        <v>0</v>
      </c>
    </row>
    <row r="13" spans="1:17" x14ac:dyDescent="0.25">
      <c r="C13" s="189"/>
      <c r="D13" s="189"/>
      <c r="E13" s="189"/>
      <c r="F13" s="189"/>
      <c r="G13" s="189"/>
      <c r="H13" s="189"/>
      <c r="I13" s="189"/>
      <c r="J13" s="189"/>
      <c r="K13" s="189"/>
      <c r="L13" s="189"/>
      <c r="O13" s="246" t="s">
        <v>115</v>
      </c>
      <c r="P13" s="247"/>
      <c r="Q13" s="192">
        <f>'Tab 4 Counsel''s Fees &amp; Dibs'!E17</f>
        <v>0</v>
      </c>
    </row>
    <row r="14" spans="1:17" ht="33.6" customHeight="1" x14ac:dyDescent="0.25">
      <c r="C14" s="189"/>
      <c r="D14" s="189"/>
      <c r="E14" s="189"/>
      <c r="F14" s="189"/>
      <c r="G14" s="189"/>
      <c r="H14" s="189"/>
      <c r="I14" s="189"/>
      <c r="J14" s="189"/>
      <c r="K14" s="189"/>
      <c r="L14" s="189"/>
      <c r="N14" s="190"/>
      <c r="O14" s="246" t="s">
        <v>55</v>
      </c>
      <c r="P14" s="247"/>
      <c r="Q14" s="192">
        <f>'Tab 4 Counsel''s Fees &amp; Dibs'!E32</f>
        <v>0</v>
      </c>
    </row>
    <row r="15" spans="1:17" x14ac:dyDescent="0.25">
      <c r="C15" s="189"/>
      <c r="D15" s="189"/>
      <c r="E15" s="189"/>
      <c r="F15" s="189"/>
      <c r="G15" s="189"/>
      <c r="H15" s="189"/>
      <c r="I15" s="189"/>
      <c r="J15" s="189"/>
      <c r="K15" s="189"/>
      <c r="L15" s="189"/>
      <c r="N15" s="190"/>
      <c r="O15" s="194"/>
      <c r="P15" s="195"/>
      <c r="Q15" s="196"/>
    </row>
    <row r="16" spans="1:17" ht="16.5" thickBot="1" x14ac:dyDescent="0.3">
      <c r="C16" s="189"/>
      <c r="D16" s="189"/>
      <c r="E16" s="189"/>
      <c r="F16" s="189"/>
      <c r="G16" s="189"/>
      <c r="H16" s="189"/>
      <c r="I16" s="189"/>
      <c r="J16" s="189"/>
      <c r="K16" s="189"/>
      <c r="L16" s="189"/>
      <c r="N16" s="186"/>
      <c r="O16" s="242" t="s">
        <v>26</v>
      </c>
      <c r="P16" s="243"/>
      <c r="Q16" s="197">
        <f>Q14+Q13+Q12+Q11+Q10+Q9</f>
        <v>0</v>
      </c>
    </row>
    <row r="17" spans="1:17" ht="16.5" thickTop="1" x14ac:dyDescent="0.25">
      <c r="N17" s="186"/>
      <c r="O17" s="194"/>
      <c r="P17" s="195"/>
      <c r="Q17" s="191"/>
    </row>
    <row r="18" spans="1:17" x14ac:dyDescent="0.25">
      <c r="A18" s="250" t="s">
        <v>130</v>
      </c>
      <c r="B18" s="250"/>
      <c r="C18" s="250"/>
      <c r="D18" s="250"/>
      <c r="E18" s="250"/>
      <c r="F18" s="250"/>
      <c r="G18" s="250"/>
      <c r="H18" s="250"/>
      <c r="I18" s="250"/>
      <c r="J18" s="250"/>
      <c r="K18" s="250"/>
      <c r="L18" s="250"/>
      <c r="M18" s="250"/>
      <c r="N18" s="250"/>
      <c r="O18" s="253" t="s">
        <v>67</v>
      </c>
      <c r="P18" s="243"/>
      <c r="Q18" s="254"/>
    </row>
    <row r="19" spans="1:17" ht="10.5" customHeight="1" x14ac:dyDescent="0.25">
      <c r="A19" s="251"/>
      <c r="B19" s="251"/>
      <c r="C19" s="251"/>
      <c r="D19" s="251"/>
      <c r="E19" s="251"/>
      <c r="F19" s="251"/>
      <c r="G19" s="251"/>
      <c r="H19" s="251"/>
      <c r="I19" s="251"/>
      <c r="J19" s="251"/>
      <c r="K19" s="251"/>
      <c r="L19" s="251"/>
      <c r="M19" s="251"/>
      <c r="N19" s="251"/>
      <c r="O19" s="255"/>
      <c r="P19" s="256"/>
      <c r="Q19" s="257"/>
    </row>
    <row r="20" spans="1:17" ht="10.5" customHeight="1" x14ac:dyDescent="0.25">
      <c r="A20" s="251"/>
      <c r="B20" s="251"/>
      <c r="C20" s="251"/>
      <c r="D20" s="251"/>
      <c r="E20" s="251"/>
      <c r="F20" s="251"/>
      <c r="G20" s="251"/>
      <c r="H20" s="251"/>
      <c r="I20" s="251"/>
      <c r="J20" s="251"/>
      <c r="K20" s="251"/>
      <c r="L20" s="251"/>
      <c r="M20" s="251"/>
      <c r="N20" s="251"/>
      <c r="O20" s="255"/>
      <c r="P20" s="256"/>
      <c r="Q20" s="257"/>
    </row>
    <row r="21" spans="1:17" ht="10.5" customHeight="1" thickBot="1" x14ac:dyDescent="0.3">
      <c r="A21" s="252"/>
      <c r="B21" s="252"/>
      <c r="C21" s="252"/>
      <c r="D21" s="252"/>
      <c r="E21" s="252"/>
      <c r="F21" s="252"/>
      <c r="G21" s="252"/>
      <c r="H21" s="252"/>
      <c r="I21" s="252"/>
      <c r="J21" s="252"/>
      <c r="K21" s="252"/>
      <c r="L21" s="252"/>
      <c r="M21" s="252"/>
      <c r="N21" s="252"/>
      <c r="O21" s="258"/>
      <c r="P21" s="259"/>
      <c r="Q21" s="260"/>
    </row>
    <row r="22" spans="1:17" ht="10.5" customHeight="1" x14ac:dyDescent="0.25"/>
    <row r="23" spans="1:17" ht="18.75" x14ac:dyDescent="0.3">
      <c r="E23" s="233" t="s">
        <v>58</v>
      </c>
      <c r="F23" s="233"/>
      <c r="G23" s="233"/>
      <c r="H23" s="233"/>
      <c r="I23" s="233"/>
      <c r="J23" s="233"/>
    </row>
    <row r="24" spans="1:17" x14ac:dyDescent="0.25">
      <c r="F24" s="54"/>
    </row>
    <row r="25" spans="1:17" ht="39" customHeight="1" x14ac:dyDescent="0.25">
      <c r="A25" s="234" t="s">
        <v>59</v>
      </c>
      <c r="B25" s="234"/>
      <c r="C25" s="234"/>
      <c r="D25" s="234"/>
      <c r="E25" s="234"/>
      <c r="F25" s="234"/>
      <c r="G25" s="234"/>
      <c r="H25" s="234"/>
      <c r="I25" s="234"/>
      <c r="J25" s="234"/>
      <c r="K25" s="234"/>
      <c r="L25" s="234"/>
      <c r="M25" s="234"/>
      <c r="N25" s="234"/>
    </row>
    <row r="26" spans="1:17" ht="98.45" customHeight="1" x14ac:dyDescent="0.25">
      <c r="A26" s="231" t="s">
        <v>131</v>
      </c>
      <c r="B26" s="232"/>
      <c r="C26" s="232"/>
      <c r="D26" s="232"/>
      <c r="E26" s="232"/>
      <c r="F26" s="232"/>
      <c r="G26" s="232"/>
      <c r="H26" s="232"/>
      <c r="I26" s="232"/>
      <c r="J26" s="232"/>
      <c r="K26" s="232"/>
      <c r="L26" s="232"/>
      <c r="M26" s="232"/>
      <c r="N26" s="232"/>
    </row>
    <row r="27" spans="1:17" ht="36.75" customHeight="1" x14ac:dyDescent="0.25">
      <c r="E27" s="190"/>
    </row>
    <row r="28" spans="1:17" s="198" customFormat="1" ht="63" customHeight="1" x14ac:dyDescent="0.2">
      <c r="A28" s="235" t="s">
        <v>132</v>
      </c>
      <c r="B28" s="236"/>
      <c r="C28" s="230" t="s">
        <v>133</v>
      </c>
      <c r="D28" s="230"/>
      <c r="E28" s="230"/>
      <c r="F28" s="230"/>
      <c r="G28" s="230"/>
      <c r="H28" s="230"/>
      <c r="J28" s="199" t="s">
        <v>134</v>
      </c>
      <c r="K28" s="237" t="s">
        <v>56</v>
      </c>
      <c r="L28" s="238"/>
      <c r="M28" s="238"/>
      <c r="N28" s="200"/>
    </row>
    <row r="29" spans="1:17" ht="18.600000000000001" customHeight="1" x14ac:dyDescent="0.25">
      <c r="A29" s="201"/>
      <c r="B29" s="201"/>
      <c r="C29" s="201"/>
      <c r="D29" s="201"/>
      <c r="E29" s="201"/>
      <c r="F29" s="201"/>
      <c r="G29" s="202"/>
      <c r="H29" s="202"/>
      <c r="I29" s="202"/>
      <c r="J29" s="202"/>
      <c r="K29" s="202"/>
      <c r="L29" s="202"/>
      <c r="M29" s="202"/>
      <c r="N29" s="202"/>
    </row>
    <row r="30" spans="1:17" ht="18.600000000000001" customHeight="1" x14ac:dyDescent="0.25">
      <c r="A30" s="229" t="s">
        <v>135</v>
      </c>
      <c r="B30" s="229"/>
      <c r="C30" s="229"/>
      <c r="D30" s="229"/>
      <c r="E30" s="229"/>
      <c r="F30" s="229"/>
      <c r="G30" s="230"/>
      <c r="H30" s="230"/>
      <c r="I30" s="230"/>
      <c r="J30" s="230"/>
      <c r="K30" s="230"/>
      <c r="L30" s="202"/>
      <c r="M30" s="202"/>
      <c r="N30" s="202"/>
    </row>
    <row r="31" spans="1:17" ht="22.5" customHeight="1" x14ac:dyDescent="0.25">
      <c r="A31" s="229" t="s">
        <v>136</v>
      </c>
      <c r="B31" s="229"/>
      <c r="C31" s="229"/>
      <c r="D31" s="229"/>
      <c r="E31" s="229"/>
      <c r="F31" s="229"/>
      <c r="G31" s="230"/>
      <c r="H31" s="230"/>
      <c r="I31" s="230"/>
      <c r="J31" s="230"/>
      <c r="K31" s="230"/>
      <c r="L31" s="202"/>
      <c r="M31" s="202"/>
      <c r="N31" s="202"/>
    </row>
    <row r="33" spans="1:13" ht="30" customHeight="1" x14ac:dyDescent="0.25">
      <c r="A33" s="185" t="s">
        <v>164</v>
      </c>
    </row>
    <row r="34" spans="1:13" ht="30" customHeight="1" x14ac:dyDescent="0.25"/>
    <row r="35" spans="1:13" x14ac:dyDescent="0.25">
      <c r="I35" s="203"/>
      <c r="J35" s="203"/>
      <c r="K35" s="203"/>
      <c r="L35" s="203"/>
      <c r="M35" s="203"/>
    </row>
    <row r="36" spans="1:13" ht="16.149999999999999" customHeight="1" x14ac:dyDescent="0.25">
      <c r="I36" s="204"/>
      <c r="J36" s="204"/>
      <c r="K36" s="204"/>
      <c r="L36" s="205"/>
      <c r="M36" s="206"/>
    </row>
    <row r="37" spans="1:13" x14ac:dyDescent="0.25">
      <c r="I37" s="207"/>
      <c r="J37" s="205"/>
      <c r="K37" s="207"/>
      <c r="L37" s="206"/>
      <c r="M37" s="206"/>
    </row>
    <row r="38" spans="1:13" x14ac:dyDescent="0.25">
      <c r="I38" s="208"/>
      <c r="J38" s="209"/>
      <c r="K38" s="208"/>
      <c r="L38" s="209"/>
      <c r="M38" s="208"/>
    </row>
    <row r="39" spans="1:13" x14ac:dyDescent="0.25">
      <c r="I39" s="208"/>
      <c r="J39" s="209"/>
      <c r="K39" s="208"/>
      <c r="L39" s="209"/>
      <c r="M39" s="208"/>
    </row>
    <row r="40" spans="1:13" x14ac:dyDescent="0.25">
      <c r="I40" s="208"/>
      <c r="J40" s="209"/>
      <c r="K40" s="208"/>
      <c r="L40" s="209"/>
      <c r="M40" s="208"/>
    </row>
    <row r="41" spans="1:13" x14ac:dyDescent="0.25">
      <c r="I41" s="208"/>
      <c r="J41" s="209"/>
      <c r="K41" s="208"/>
      <c r="L41" s="209"/>
      <c r="M41" s="208"/>
    </row>
    <row r="42" spans="1:13" x14ac:dyDescent="0.25">
      <c r="I42" s="208"/>
      <c r="J42" s="209"/>
      <c r="K42" s="208"/>
      <c r="L42" s="209"/>
      <c r="M42" s="208"/>
    </row>
    <row r="43" spans="1:13" x14ac:dyDescent="0.25">
      <c r="I43" s="208"/>
      <c r="J43" s="209"/>
      <c r="K43" s="208"/>
      <c r="L43" s="209"/>
      <c r="M43" s="208"/>
    </row>
    <row r="44" spans="1:13" x14ac:dyDescent="0.25">
      <c r="I44" s="208"/>
      <c r="J44" s="209"/>
      <c r="K44" s="208"/>
      <c r="L44" s="209"/>
      <c r="M44" s="208"/>
    </row>
    <row r="45" spans="1:13" x14ac:dyDescent="0.25">
      <c r="I45" s="208"/>
      <c r="J45" s="209"/>
      <c r="K45" s="208"/>
      <c r="L45" s="209"/>
      <c r="M45" s="208"/>
    </row>
    <row r="46" spans="1:13" x14ac:dyDescent="0.25">
      <c r="I46" s="208"/>
      <c r="J46" s="209"/>
      <c r="K46" s="208"/>
      <c r="L46" s="209"/>
      <c r="M46" s="208"/>
    </row>
    <row r="51" spans="14:14" x14ac:dyDescent="0.25">
      <c r="N51" s="185" t="str">
        <f>'[1]Tab 2 Legal Team'!A31</f>
        <v>16.05.2019</v>
      </c>
    </row>
  </sheetData>
  <sheetProtection algorithmName="SHA-512" hashValue="4cTm0Y+Mft7hvgTvvidEwI5nGQ/YJ/7ddVd338XqlOWDfHJzt11yrFxHEThHcEmMJU6uj6WcJCD+1Y9H17kvIw==" saltValue="eWFofE/dHm5YH1tT7BOTxQ==" spinCount="100000" sheet="1" objects="1" scenarios="1"/>
  <mergeCells count="19">
    <mergeCell ref="O12:P12"/>
    <mergeCell ref="O13:P13"/>
    <mergeCell ref="O14:P14"/>
    <mergeCell ref="O16:P16"/>
    <mergeCell ref="A18:N21"/>
    <mergeCell ref="O18:Q21"/>
    <mergeCell ref="O7:Q7"/>
    <mergeCell ref="O8:P8"/>
    <mergeCell ref="O9:P9"/>
    <mergeCell ref="O10:P10"/>
    <mergeCell ref="O11:P11"/>
    <mergeCell ref="A30:K30"/>
    <mergeCell ref="A31:K31"/>
    <mergeCell ref="A26:N26"/>
    <mergeCell ref="E23:J23"/>
    <mergeCell ref="A25:N25"/>
    <mergeCell ref="A28:B28"/>
    <mergeCell ref="C28:H28"/>
    <mergeCell ref="K28:M28"/>
  </mergeCells>
  <printOptions headings="1" gridLines="1"/>
  <pageMargins left="0.70866141732283472" right="0.70866141732283472" top="0.94488188976377963" bottom="0.55118110236220474" header="0.31496062992125984" footer="0.31496062992125984"/>
  <pageSetup paperSize="8" scale="92" orientation="landscape" r:id="rId1"/>
  <headerFooter>
    <oddHeader xml:space="preserve">&amp;L&amp;"-,Regular"N260(B)
&amp;"-,Bold"Statement of Costs
(summary assessment)&amp;"-,Regular"
</oddHeader>
    <oddFooter>&amp;C&amp;"-,Regular"Page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F318"/>
  <sheetViews>
    <sheetView zoomScale="90" zoomScaleNormal="90" zoomScalePageLayoutView="70" workbookViewId="0">
      <selection activeCell="E8" sqref="E8"/>
    </sheetView>
  </sheetViews>
  <sheetFormatPr defaultColWidth="9.140625" defaultRowHeight="15" x14ac:dyDescent="0.25"/>
  <cols>
    <col min="1" max="1" width="41.140625" style="49" customWidth="1"/>
    <col min="2" max="2" width="54.5703125" style="60" customWidth="1"/>
    <col min="3" max="3" width="32.7109375" style="49" customWidth="1"/>
    <col min="4" max="4" width="25.140625" style="49" customWidth="1"/>
    <col min="5" max="5" width="9.140625" style="49" customWidth="1"/>
    <col min="6" max="16384" width="9.140625" style="49"/>
  </cols>
  <sheetData>
    <row r="1" spans="1:5" x14ac:dyDescent="0.25">
      <c r="A1" s="49" t="s">
        <v>58</v>
      </c>
    </row>
    <row r="2" spans="1:5" ht="16.899999999999999" customHeight="1" x14ac:dyDescent="0.3">
      <c r="B2" s="161"/>
    </row>
    <row r="3" spans="1:5" ht="16.5" customHeight="1" x14ac:dyDescent="0.25">
      <c r="A3" s="54" t="s">
        <v>163</v>
      </c>
      <c r="B3" s="162"/>
      <c r="C3" s="163"/>
      <c r="D3" s="163"/>
    </row>
    <row r="4" spans="1:5" ht="24.75" customHeight="1" x14ac:dyDescent="0.25">
      <c r="B4" s="162"/>
      <c r="C4" s="163"/>
      <c r="D4" s="163"/>
    </row>
    <row r="5" spans="1:5" x14ac:dyDescent="0.25">
      <c r="A5" s="164" t="s">
        <v>0</v>
      </c>
      <c r="B5" s="164" t="s">
        <v>2</v>
      </c>
      <c r="C5" s="164" t="s">
        <v>1</v>
      </c>
      <c r="D5" s="165"/>
      <c r="E5" s="165"/>
    </row>
    <row r="6" spans="1:5" x14ac:dyDescent="0.25">
      <c r="A6" s="92" t="s">
        <v>24</v>
      </c>
      <c r="B6" s="210" t="s">
        <v>179</v>
      </c>
      <c r="C6" s="166">
        <v>0</v>
      </c>
      <c r="D6" s="165"/>
      <c r="E6" s="165"/>
    </row>
    <row r="7" spans="1:5" x14ac:dyDescent="0.25">
      <c r="A7" s="92" t="s">
        <v>25</v>
      </c>
      <c r="B7" s="210" t="s">
        <v>179</v>
      </c>
      <c r="C7" s="166">
        <v>0</v>
      </c>
      <c r="D7" s="165"/>
      <c r="E7" s="165"/>
    </row>
    <row r="8" spans="1:5" x14ac:dyDescent="0.25">
      <c r="A8" s="92" t="s">
        <v>43</v>
      </c>
      <c r="B8" s="210" t="s">
        <v>179</v>
      </c>
      <c r="C8" s="166">
        <v>0</v>
      </c>
      <c r="D8" s="165"/>
      <c r="E8" s="165"/>
    </row>
    <row r="9" spans="1:5" x14ac:dyDescent="0.25">
      <c r="A9" s="92" t="s">
        <v>44</v>
      </c>
      <c r="B9" s="210" t="s">
        <v>179</v>
      </c>
      <c r="C9" s="166">
        <v>0</v>
      </c>
      <c r="D9" s="165"/>
      <c r="E9" s="165"/>
    </row>
    <row r="10" spans="1:5" x14ac:dyDescent="0.25">
      <c r="A10" s="167" t="s">
        <v>53</v>
      </c>
      <c r="B10" s="210" t="s">
        <v>179</v>
      </c>
      <c r="C10" s="166">
        <v>0</v>
      </c>
      <c r="D10" s="165"/>
      <c r="E10" s="165"/>
    </row>
    <row r="11" spans="1:5" x14ac:dyDescent="0.25">
      <c r="A11" s="167" t="s">
        <v>54</v>
      </c>
      <c r="B11" s="210" t="s">
        <v>179</v>
      </c>
      <c r="C11" s="166">
        <v>0</v>
      </c>
      <c r="D11" s="165"/>
      <c r="E11" s="165"/>
    </row>
    <row r="12" spans="1:5" x14ac:dyDescent="0.25">
      <c r="A12" s="92" t="s">
        <v>45</v>
      </c>
      <c r="B12" s="210" t="s">
        <v>179</v>
      </c>
      <c r="C12" s="166">
        <v>0</v>
      </c>
      <c r="D12" s="165"/>
      <c r="E12" s="165"/>
    </row>
    <row r="13" spans="1:5" x14ac:dyDescent="0.25">
      <c r="A13" s="92" t="s">
        <v>46</v>
      </c>
      <c r="B13" s="210" t="s">
        <v>179</v>
      </c>
      <c r="C13" s="166">
        <v>0</v>
      </c>
      <c r="D13" s="165"/>
      <c r="E13" s="165"/>
    </row>
    <row r="14" spans="1:5" x14ac:dyDescent="0.25">
      <c r="A14" s="167" t="s">
        <v>52</v>
      </c>
      <c r="B14" s="210" t="s">
        <v>179</v>
      </c>
      <c r="C14" s="166">
        <v>0</v>
      </c>
      <c r="D14" s="165"/>
      <c r="E14" s="165"/>
    </row>
    <row r="15" spans="1:5" x14ac:dyDescent="0.25">
      <c r="A15" s="92" t="s">
        <v>51</v>
      </c>
      <c r="B15" s="210" t="s">
        <v>179</v>
      </c>
      <c r="C15" s="166">
        <v>0</v>
      </c>
      <c r="D15" s="165"/>
      <c r="E15" s="165"/>
    </row>
    <row r="16" spans="1:5" x14ac:dyDescent="0.25">
      <c r="A16" s="168"/>
      <c r="B16" s="169"/>
      <c r="C16" s="170"/>
      <c r="D16" s="165"/>
      <c r="E16" s="165"/>
    </row>
    <row r="17" spans="1:6" x14ac:dyDescent="0.25">
      <c r="A17" s="168"/>
      <c r="B17" s="169"/>
      <c r="C17" s="170"/>
      <c r="D17" s="165"/>
      <c r="E17" s="165"/>
    </row>
    <row r="18" spans="1:6" x14ac:dyDescent="0.25">
      <c r="A18" s="168"/>
      <c r="B18" s="169"/>
      <c r="C18" s="170"/>
      <c r="D18" s="165"/>
      <c r="E18" s="165"/>
    </row>
    <row r="19" spans="1:6" x14ac:dyDescent="0.25">
      <c r="A19" s="168"/>
      <c r="B19" s="169"/>
      <c r="C19" s="170"/>
      <c r="D19" s="165"/>
      <c r="E19" s="165"/>
    </row>
    <row r="20" spans="1:6" x14ac:dyDescent="0.25">
      <c r="B20" s="165"/>
      <c r="C20" s="165"/>
      <c r="D20" s="165"/>
      <c r="E20" s="165"/>
      <c r="F20" s="165"/>
    </row>
    <row r="21" spans="1:6" x14ac:dyDescent="0.25">
      <c r="B21" s="171"/>
      <c r="C21" s="172"/>
      <c r="D21" s="172"/>
      <c r="E21" s="165"/>
      <c r="F21" s="165"/>
    </row>
    <row r="22" spans="1:6" x14ac:dyDescent="0.25">
      <c r="B22" s="173"/>
      <c r="C22" s="165"/>
      <c r="D22" s="165"/>
      <c r="E22" s="165"/>
      <c r="F22" s="165"/>
    </row>
    <row r="23" spans="1:6" ht="18.75" customHeight="1" x14ac:dyDescent="0.25">
      <c r="A23" s="174" t="s">
        <v>39</v>
      </c>
      <c r="B23" s="175"/>
      <c r="C23" s="175"/>
      <c r="D23" s="175"/>
      <c r="E23" s="165"/>
      <c r="F23" s="165"/>
    </row>
    <row r="24" spans="1:6" x14ac:dyDescent="0.25">
      <c r="A24" s="261" t="s">
        <v>41</v>
      </c>
      <c r="B24" s="261"/>
      <c r="C24" s="261"/>
      <c r="D24" s="261"/>
      <c r="E24" s="165"/>
      <c r="F24" s="165"/>
    </row>
    <row r="25" spans="1:6" x14ac:dyDescent="0.25">
      <c r="A25" s="261" t="s">
        <v>42</v>
      </c>
      <c r="B25" s="261"/>
      <c r="C25" s="261"/>
      <c r="D25" s="261"/>
      <c r="E25" s="165"/>
    </row>
    <row r="26" spans="1:6" x14ac:dyDescent="0.25">
      <c r="A26" s="262" t="s">
        <v>73</v>
      </c>
      <c r="B26" s="262"/>
      <c r="C26" s="262"/>
      <c r="D26" s="262"/>
      <c r="E26" s="165"/>
    </row>
    <row r="27" spans="1:6" ht="21.75" customHeight="1" x14ac:dyDescent="0.25">
      <c r="A27" s="262" t="s">
        <v>74</v>
      </c>
      <c r="B27" s="262"/>
      <c r="C27" s="176"/>
      <c r="D27" s="176"/>
    </row>
    <row r="28" spans="1:6" ht="86.25" customHeight="1" x14ac:dyDescent="0.25">
      <c r="A28" s="262" t="s">
        <v>40</v>
      </c>
      <c r="B28" s="263"/>
      <c r="C28" s="175"/>
      <c r="D28" s="175"/>
    </row>
    <row r="29" spans="1:6" ht="15" customHeight="1" x14ac:dyDescent="0.25"/>
    <row r="30" spans="1:6" x14ac:dyDescent="0.25">
      <c r="A30" s="177" t="str">
        <f>'Tab 1 SOC Front Sheet'!A33</f>
        <v>16.05.2019 Trial</v>
      </c>
    </row>
    <row r="37" spans="2:2" hidden="1" x14ac:dyDescent="0.25"/>
    <row r="38" spans="2:2" hidden="1" x14ac:dyDescent="0.25">
      <c r="B38" s="178" t="s">
        <v>68</v>
      </c>
    </row>
    <row r="39" spans="2:2" hidden="1" x14ac:dyDescent="0.25">
      <c r="B39" s="179" t="s">
        <v>69</v>
      </c>
    </row>
    <row r="40" spans="2:2" hidden="1" x14ac:dyDescent="0.25">
      <c r="B40" s="179" t="s">
        <v>70</v>
      </c>
    </row>
    <row r="41" spans="2:2" hidden="1" x14ac:dyDescent="0.25">
      <c r="B41" s="179" t="s">
        <v>71</v>
      </c>
    </row>
    <row r="42" spans="2:2" hidden="1" x14ac:dyDescent="0.25">
      <c r="B42" s="179" t="s">
        <v>72</v>
      </c>
    </row>
    <row r="43" spans="2:2" hidden="1" x14ac:dyDescent="0.25">
      <c r="B43" s="180" t="s">
        <v>51</v>
      </c>
    </row>
    <row r="44" spans="2:2" ht="15.75" hidden="1" thickBot="1" x14ac:dyDescent="0.3">
      <c r="B44" s="181" t="s">
        <v>52</v>
      </c>
    </row>
    <row r="45" spans="2:2" hidden="1" x14ac:dyDescent="0.25">
      <c r="B45" s="182"/>
    </row>
    <row r="46" spans="2:2" hidden="1" x14ac:dyDescent="0.25">
      <c r="B46" s="182"/>
    </row>
    <row r="47" spans="2:2" hidden="1" x14ac:dyDescent="0.25">
      <c r="B47" s="178" t="s">
        <v>68</v>
      </c>
    </row>
    <row r="48" spans="2:2" hidden="1" x14ac:dyDescent="0.25"/>
    <row r="95" spans="2:4" x14ac:dyDescent="0.25">
      <c r="B95" s="173"/>
      <c r="C95" s="165"/>
      <c r="D95" s="165"/>
    </row>
    <row r="96" spans="2:4" x14ac:dyDescent="0.25">
      <c r="B96" s="173"/>
      <c r="C96" s="165"/>
      <c r="D96" s="165"/>
    </row>
    <row r="97" spans="2:4" x14ac:dyDescent="0.25">
      <c r="B97" s="173"/>
      <c r="C97" s="165"/>
      <c r="D97" s="165"/>
    </row>
    <row r="98" spans="2:4" ht="15" customHeight="1" x14ac:dyDescent="0.25">
      <c r="B98" s="173"/>
      <c r="C98" s="165"/>
      <c r="D98" s="165"/>
    </row>
    <row r="99" spans="2:4" ht="15" customHeight="1" x14ac:dyDescent="0.25">
      <c r="B99" s="173"/>
      <c r="C99" s="165"/>
      <c r="D99" s="165"/>
    </row>
    <row r="100" spans="2:4" ht="15" customHeight="1" x14ac:dyDescent="0.25">
      <c r="D100" s="183"/>
    </row>
    <row r="101" spans="2:4" ht="15" customHeight="1" x14ac:dyDescent="0.25">
      <c r="D101" s="183"/>
    </row>
    <row r="102" spans="2:4" ht="15" customHeight="1" x14ac:dyDescent="0.25">
      <c r="D102" s="183"/>
    </row>
    <row r="103" spans="2:4" ht="15" customHeight="1" x14ac:dyDescent="0.25">
      <c r="D103" s="183"/>
    </row>
    <row r="104" spans="2:4" ht="15" customHeight="1" x14ac:dyDescent="0.25">
      <c r="D104" s="183"/>
    </row>
    <row r="105" spans="2:4" ht="15" customHeight="1" x14ac:dyDescent="0.25">
      <c r="D105" s="183"/>
    </row>
    <row r="106" spans="2:4" ht="15" customHeight="1" x14ac:dyDescent="0.25">
      <c r="D106" s="183"/>
    </row>
    <row r="107" spans="2:4" ht="15" customHeight="1" x14ac:dyDescent="0.25">
      <c r="D107" s="183"/>
    </row>
    <row r="108" spans="2:4" ht="15" customHeight="1" x14ac:dyDescent="0.25">
      <c r="D108" s="183"/>
    </row>
    <row r="109" spans="2:4" ht="15" customHeight="1" x14ac:dyDescent="0.25">
      <c r="D109" s="183"/>
    </row>
    <row r="110" spans="2:4" ht="15" customHeight="1" x14ac:dyDescent="0.25">
      <c r="D110" s="183"/>
    </row>
    <row r="111" spans="2:4" ht="15" customHeight="1" x14ac:dyDescent="0.25">
      <c r="B111" s="173"/>
      <c r="C111" s="165"/>
      <c r="D111" s="183"/>
    </row>
    <row r="112" spans="2:4" ht="15" customHeight="1" x14ac:dyDescent="0.25">
      <c r="B112" s="184"/>
    </row>
    <row r="113" spans="2:2" ht="15" customHeight="1" x14ac:dyDescent="0.25">
      <c r="B113" s="184"/>
    </row>
    <row r="114" spans="2:2" ht="15" customHeight="1" x14ac:dyDescent="0.25">
      <c r="B114" s="184"/>
    </row>
    <row r="115" spans="2:2" ht="15" customHeight="1" x14ac:dyDescent="0.25">
      <c r="B115" s="184"/>
    </row>
    <row r="116" spans="2:2" ht="15" customHeight="1" x14ac:dyDescent="0.25">
      <c r="B116" s="184"/>
    </row>
    <row r="146" ht="15" customHeight="1" x14ac:dyDescent="0.25"/>
    <row r="194" spans="2:3" x14ac:dyDescent="0.25">
      <c r="B194" s="173"/>
    </row>
    <row r="195" spans="2:3" x14ac:dyDescent="0.25">
      <c r="B195" s="173"/>
    </row>
    <row r="196" spans="2:3" x14ac:dyDescent="0.25">
      <c r="B196" s="173"/>
    </row>
    <row r="197" spans="2:3" x14ac:dyDescent="0.25">
      <c r="B197" s="173"/>
    </row>
    <row r="198" spans="2:3" x14ac:dyDescent="0.25">
      <c r="B198" s="173"/>
    </row>
    <row r="199" spans="2:3" x14ac:dyDescent="0.25">
      <c r="B199" s="173"/>
    </row>
    <row r="200" spans="2:3" x14ac:dyDescent="0.25">
      <c r="B200" s="173"/>
      <c r="C200" s="165"/>
    </row>
    <row r="201" spans="2:3" x14ac:dyDescent="0.25">
      <c r="B201" s="173"/>
      <c r="C201" s="165"/>
    </row>
    <row r="202" spans="2:3" x14ac:dyDescent="0.25">
      <c r="B202" s="173"/>
      <c r="C202" s="165"/>
    </row>
    <row r="203" spans="2:3" x14ac:dyDescent="0.25">
      <c r="B203" s="173"/>
      <c r="C203" s="165"/>
    </row>
    <row r="204" spans="2:3" x14ac:dyDescent="0.25">
      <c r="B204" s="173"/>
      <c r="C204" s="165"/>
    </row>
    <row r="205" spans="2:3" x14ac:dyDescent="0.25">
      <c r="B205" s="173"/>
      <c r="C205" s="165"/>
    </row>
    <row r="206" spans="2:3" x14ac:dyDescent="0.25">
      <c r="B206" s="173"/>
      <c r="C206" s="165"/>
    </row>
    <row r="207" spans="2:3" x14ac:dyDescent="0.25">
      <c r="B207" s="173"/>
      <c r="C207" s="165"/>
    </row>
    <row r="208" spans="2:3" x14ac:dyDescent="0.25">
      <c r="B208" s="173"/>
      <c r="C208" s="165"/>
    </row>
    <row r="209" spans="2:4" x14ac:dyDescent="0.25">
      <c r="B209" s="173"/>
      <c r="C209" s="165"/>
    </row>
    <row r="210" spans="2:4" x14ac:dyDescent="0.25">
      <c r="B210" s="173"/>
      <c r="C210" s="165"/>
    </row>
    <row r="211" spans="2:4" x14ac:dyDescent="0.25">
      <c r="B211" s="173"/>
      <c r="C211" s="165"/>
      <c r="D211" s="165"/>
    </row>
    <row r="212" spans="2:4" x14ac:dyDescent="0.25">
      <c r="B212" s="173"/>
      <c r="C212" s="165"/>
      <c r="D212" s="165"/>
    </row>
    <row r="213" spans="2:4" x14ac:dyDescent="0.25">
      <c r="B213" s="173"/>
      <c r="C213" s="165"/>
      <c r="D213" s="165"/>
    </row>
    <row r="214" spans="2:4" x14ac:dyDescent="0.25">
      <c r="B214" s="173"/>
      <c r="C214" s="165"/>
      <c r="D214" s="165"/>
    </row>
    <row r="215" spans="2:4" x14ac:dyDescent="0.25">
      <c r="B215" s="173"/>
      <c r="C215" s="165"/>
      <c r="D215" s="165"/>
    </row>
    <row r="216" spans="2:4" x14ac:dyDescent="0.25">
      <c r="B216" s="173"/>
      <c r="C216" s="165"/>
      <c r="D216" s="165"/>
    </row>
    <row r="217" spans="2:4" x14ac:dyDescent="0.25">
      <c r="B217" s="173"/>
      <c r="C217" s="165"/>
      <c r="D217" s="165"/>
    </row>
    <row r="218" spans="2:4" x14ac:dyDescent="0.25">
      <c r="B218" s="173"/>
      <c r="C218" s="165"/>
      <c r="D218" s="165"/>
    </row>
    <row r="219" spans="2:4" x14ac:dyDescent="0.25">
      <c r="B219" s="173"/>
      <c r="C219" s="165"/>
      <c r="D219" s="165"/>
    </row>
    <row r="220" spans="2:4" x14ac:dyDescent="0.25">
      <c r="B220" s="173"/>
      <c r="C220" s="165"/>
      <c r="D220" s="165"/>
    </row>
    <row r="221" spans="2:4" x14ac:dyDescent="0.25">
      <c r="B221" s="173"/>
      <c r="C221" s="165"/>
      <c r="D221" s="165"/>
    </row>
    <row r="222" spans="2:4" x14ac:dyDescent="0.25">
      <c r="B222" s="173"/>
      <c r="C222" s="165"/>
      <c r="D222" s="165"/>
    </row>
    <row r="223" spans="2:4" x14ac:dyDescent="0.25">
      <c r="B223" s="173"/>
      <c r="C223" s="165"/>
      <c r="D223" s="165"/>
    </row>
    <row r="224" spans="2:4" x14ac:dyDescent="0.25">
      <c r="B224" s="173"/>
      <c r="C224" s="165"/>
      <c r="D224" s="165"/>
    </row>
    <row r="225" spans="2:4" x14ac:dyDescent="0.25">
      <c r="B225" s="173"/>
      <c r="C225" s="165"/>
      <c r="D225" s="165"/>
    </row>
    <row r="226" spans="2:4" x14ac:dyDescent="0.25">
      <c r="B226" s="173"/>
      <c r="C226" s="165"/>
      <c r="D226" s="165"/>
    </row>
    <row r="227" spans="2:4" x14ac:dyDescent="0.25">
      <c r="B227" s="173"/>
      <c r="C227" s="165"/>
      <c r="D227" s="165"/>
    </row>
    <row r="228" spans="2:4" x14ac:dyDescent="0.25">
      <c r="B228" s="173"/>
      <c r="C228" s="165"/>
      <c r="D228" s="165"/>
    </row>
    <row r="229" spans="2:4" x14ac:dyDescent="0.25">
      <c r="B229" s="173"/>
      <c r="C229" s="165"/>
      <c r="D229" s="165"/>
    </row>
    <row r="230" spans="2:4" x14ac:dyDescent="0.25">
      <c r="B230" s="173"/>
      <c r="C230" s="165"/>
      <c r="D230" s="165"/>
    </row>
    <row r="231" spans="2:4" x14ac:dyDescent="0.25">
      <c r="B231" s="173"/>
      <c r="C231" s="165"/>
      <c r="D231" s="165"/>
    </row>
    <row r="232" spans="2:4" x14ac:dyDescent="0.25">
      <c r="B232" s="173"/>
      <c r="C232" s="165"/>
      <c r="D232" s="165"/>
    </row>
    <row r="233" spans="2:4" x14ac:dyDescent="0.25">
      <c r="B233" s="173"/>
      <c r="C233" s="165"/>
      <c r="D233" s="165"/>
    </row>
    <row r="234" spans="2:4" x14ac:dyDescent="0.25">
      <c r="B234" s="173"/>
      <c r="C234" s="165"/>
      <c r="D234" s="165"/>
    </row>
    <row r="235" spans="2:4" x14ac:dyDescent="0.25">
      <c r="B235" s="173"/>
      <c r="C235" s="165"/>
      <c r="D235" s="165"/>
    </row>
    <row r="236" spans="2:4" x14ac:dyDescent="0.25">
      <c r="B236" s="173"/>
      <c r="C236" s="165"/>
      <c r="D236" s="165"/>
    </row>
    <row r="237" spans="2:4" x14ac:dyDescent="0.25">
      <c r="B237" s="173"/>
      <c r="C237" s="165"/>
      <c r="D237" s="165"/>
    </row>
    <row r="238" spans="2:4" x14ac:dyDescent="0.25">
      <c r="B238" s="173"/>
      <c r="C238" s="165"/>
      <c r="D238" s="165"/>
    </row>
    <row r="239" spans="2:4" x14ac:dyDescent="0.25">
      <c r="B239" s="173"/>
      <c r="C239" s="165"/>
      <c r="D239" s="165"/>
    </row>
    <row r="240" spans="2:4" x14ac:dyDescent="0.25">
      <c r="B240" s="173"/>
      <c r="C240" s="165"/>
      <c r="D240" s="165"/>
    </row>
    <row r="241" spans="2:4" x14ac:dyDescent="0.25">
      <c r="B241" s="173"/>
      <c r="C241" s="165"/>
      <c r="D241" s="165"/>
    </row>
    <row r="242" spans="2:4" x14ac:dyDescent="0.25">
      <c r="B242" s="173"/>
      <c r="C242" s="165"/>
      <c r="D242" s="165"/>
    </row>
    <row r="243" spans="2:4" x14ac:dyDescent="0.25">
      <c r="B243" s="173"/>
      <c r="C243" s="165"/>
      <c r="D243" s="165"/>
    </row>
    <row r="244" spans="2:4" x14ac:dyDescent="0.25">
      <c r="B244" s="173"/>
      <c r="C244" s="165"/>
      <c r="D244" s="165"/>
    </row>
    <row r="245" spans="2:4" x14ac:dyDescent="0.25">
      <c r="B245" s="173"/>
      <c r="C245" s="165"/>
      <c r="D245" s="165"/>
    </row>
    <row r="246" spans="2:4" x14ac:dyDescent="0.25">
      <c r="B246" s="173"/>
      <c r="C246" s="165"/>
      <c r="D246" s="165"/>
    </row>
    <row r="247" spans="2:4" x14ac:dyDescent="0.25">
      <c r="B247" s="173"/>
      <c r="C247" s="165"/>
      <c r="D247" s="165"/>
    </row>
    <row r="248" spans="2:4" x14ac:dyDescent="0.25">
      <c r="B248" s="173"/>
      <c r="C248" s="165"/>
      <c r="D248" s="165"/>
    </row>
    <row r="249" spans="2:4" x14ac:dyDescent="0.25">
      <c r="B249" s="173"/>
      <c r="C249" s="165"/>
      <c r="D249" s="165"/>
    </row>
    <row r="250" spans="2:4" x14ac:dyDescent="0.25">
      <c r="B250" s="173"/>
      <c r="C250" s="165"/>
      <c r="D250" s="165"/>
    </row>
    <row r="251" spans="2:4" x14ac:dyDescent="0.25">
      <c r="B251" s="173"/>
      <c r="C251" s="165"/>
      <c r="D251" s="165"/>
    </row>
    <row r="252" spans="2:4" x14ac:dyDescent="0.25">
      <c r="B252" s="173"/>
      <c r="C252" s="165"/>
      <c r="D252" s="165"/>
    </row>
    <row r="253" spans="2:4" x14ac:dyDescent="0.25">
      <c r="B253" s="173"/>
      <c r="C253" s="165"/>
      <c r="D253" s="165"/>
    </row>
    <row r="254" spans="2:4" x14ac:dyDescent="0.25">
      <c r="B254" s="173"/>
      <c r="C254" s="165"/>
      <c r="D254" s="165"/>
    </row>
    <row r="255" spans="2:4" x14ac:dyDescent="0.25">
      <c r="B255" s="173"/>
      <c r="C255" s="165"/>
      <c r="D255" s="165"/>
    </row>
    <row r="256" spans="2:4" x14ac:dyDescent="0.25">
      <c r="B256" s="173"/>
      <c r="C256" s="165"/>
      <c r="D256" s="165"/>
    </row>
    <row r="257" spans="2:4" x14ac:dyDescent="0.25">
      <c r="B257" s="173"/>
      <c r="C257" s="165"/>
      <c r="D257" s="165"/>
    </row>
    <row r="258" spans="2:4" x14ac:dyDescent="0.25">
      <c r="B258" s="173"/>
      <c r="C258" s="165"/>
      <c r="D258" s="165"/>
    </row>
    <row r="259" spans="2:4" x14ac:dyDescent="0.25">
      <c r="B259" s="173"/>
      <c r="C259" s="165"/>
      <c r="D259" s="165"/>
    </row>
    <row r="260" spans="2:4" x14ac:dyDescent="0.25">
      <c r="B260" s="173"/>
      <c r="C260" s="165"/>
      <c r="D260" s="165"/>
    </row>
    <row r="261" spans="2:4" x14ac:dyDescent="0.25">
      <c r="B261" s="173"/>
      <c r="C261" s="165"/>
      <c r="D261" s="165"/>
    </row>
    <row r="262" spans="2:4" x14ac:dyDescent="0.25">
      <c r="B262" s="173"/>
      <c r="C262" s="165"/>
      <c r="D262" s="165"/>
    </row>
    <row r="263" spans="2:4" x14ac:dyDescent="0.25">
      <c r="B263" s="173"/>
      <c r="C263" s="165"/>
      <c r="D263" s="165"/>
    </row>
    <row r="264" spans="2:4" x14ac:dyDescent="0.25">
      <c r="B264" s="173"/>
      <c r="C264" s="165"/>
      <c r="D264" s="165"/>
    </row>
    <row r="265" spans="2:4" x14ac:dyDescent="0.25">
      <c r="B265" s="173"/>
      <c r="C265" s="165"/>
      <c r="D265" s="165"/>
    </row>
    <row r="266" spans="2:4" x14ac:dyDescent="0.25">
      <c r="B266" s="173"/>
      <c r="C266" s="165"/>
      <c r="D266" s="165"/>
    </row>
    <row r="267" spans="2:4" x14ac:dyDescent="0.25">
      <c r="B267" s="173"/>
      <c r="C267" s="165"/>
      <c r="D267" s="165"/>
    </row>
    <row r="268" spans="2:4" x14ac:dyDescent="0.25">
      <c r="B268" s="173"/>
      <c r="C268" s="165"/>
      <c r="D268" s="165"/>
    </row>
    <row r="269" spans="2:4" x14ac:dyDescent="0.25">
      <c r="B269" s="173"/>
      <c r="C269" s="165"/>
      <c r="D269" s="165"/>
    </row>
    <row r="270" spans="2:4" x14ac:dyDescent="0.25">
      <c r="B270" s="173"/>
      <c r="C270" s="165"/>
      <c r="D270" s="165"/>
    </row>
    <row r="271" spans="2:4" x14ac:dyDescent="0.25">
      <c r="B271" s="173"/>
      <c r="C271" s="165"/>
      <c r="D271" s="165"/>
    </row>
    <row r="272" spans="2:4" x14ac:dyDescent="0.25">
      <c r="B272" s="173"/>
      <c r="C272" s="165"/>
      <c r="D272" s="165"/>
    </row>
    <row r="273" spans="2:4" x14ac:dyDescent="0.25">
      <c r="B273" s="173"/>
      <c r="C273" s="165"/>
      <c r="D273" s="165"/>
    </row>
    <row r="274" spans="2:4" x14ac:dyDescent="0.25">
      <c r="B274" s="173"/>
      <c r="C274" s="165"/>
      <c r="D274" s="165"/>
    </row>
    <row r="275" spans="2:4" x14ac:dyDescent="0.25">
      <c r="B275" s="173"/>
      <c r="C275" s="165"/>
      <c r="D275" s="165"/>
    </row>
    <row r="276" spans="2:4" x14ac:dyDescent="0.25">
      <c r="B276" s="173"/>
      <c r="C276" s="165"/>
      <c r="D276" s="165"/>
    </row>
    <row r="277" spans="2:4" x14ac:dyDescent="0.25">
      <c r="B277" s="173"/>
      <c r="C277" s="165"/>
      <c r="D277" s="165"/>
    </row>
    <row r="278" spans="2:4" x14ac:dyDescent="0.25">
      <c r="B278" s="173"/>
      <c r="C278" s="165"/>
      <c r="D278" s="165"/>
    </row>
    <row r="279" spans="2:4" x14ac:dyDescent="0.25">
      <c r="B279" s="173"/>
      <c r="C279" s="165"/>
      <c r="D279" s="165"/>
    </row>
    <row r="280" spans="2:4" x14ac:dyDescent="0.25">
      <c r="B280" s="173"/>
      <c r="C280" s="165"/>
      <c r="D280" s="165"/>
    </row>
    <row r="281" spans="2:4" x14ac:dyDescent="0.25">
      <c r="B281" s="173"/>
      <c r="C281" s="165"/>
      <c r="D281" s="165"/>
    </row>
    <row r="282" spans="2:4" x14ac:dyDescent="0.25">
      <c r="B282" s="173"/>
      <c r="C282" s="165"/>
      <c r="D282" s="165"/>
    </row>
    <row r="283" spans="2:4" x14ac:dyDescent="0.25">
      <c r="B283" s="173"/>
      <c r="C283" s="165"/>
      <c r="D283" s="165"/>
    </row>
    <row r="284" spans="2:4" x14ac:dyDescent="0.25">
      <c r="B284" s="173"/>
      <c r="C284" s="165"/>
      <c r="D284" s="165"/>
    </row>
    <row r="285" spans="2:4" x14ac:dyDescent="0.25">
      <c r="B285" s="173"/>
      <c r="C285" s="165"/>
      <c r="D285" s="165"/>
    </row>
    <row r="286" spans="2:4" x14ac:dyDescent="0.25">
      <c r="B286" s="173"/>
      <c r="C286" s="165"/>
      <c r="D286" s="165"/>
    </row>
    <row r="287" spans="2:4" x14ac:dyDescent="0.25">
      <c r="B287" s="173"/>
      <c r="C287" s="165"/>
      <c r="D287" s="165"/>
    </row>
    <row r="288" spans="2:4" x14ac:dyDescent="0.25">
      <c r="B288" s="173"/>
      <c r="C288" s="165"/>
      <c r="D288" s="165"/>
    </row>
    <row r="289" spans="2:4" x14ac:dyDescent="0.25">
      <c r="B289" s="173"/>
      <c r="C289" s="165"/>
      <c r="D289" s="165"/>
    </row>
    <row r="290" spans="2:4" x14ac:dyDescent="0.25">
      <c r="B290" s="173"/>
      <c r="C290" s="165"/>
      <c r="D290" s="165"/>
    </row>
    <row r="291" spans="2:4" x14ac:dyDescent="0.25">
      <c r="B291" s="173"/>
      <c r="C291" s="165"/>
      <c r="D291" s="165"/>
    </row>
    <row r="292" spans="2:4" x14ac:dyDescent="0.25">
      <c r="B292" s="173"/>
      <c r="C292" s="165"/>
      <c r="D292" s="165"/>
    </row>
    <row r="293" spans="2:4" x14ac:dyDescent="0.25">
      <c r="B293" s="173"/>
      <c r="C293" s="165"/>
      <c r="D293" s="165"/>
    </row>
    <row r="294" spans="2:4" x14ac:dyDescent="0.25">
      <c r="B294" s="173"/>
      <c r="C294" s="165"/>
      <c r="D294" s="165"/>
    </row>
    <row r="295" spans="2:4" x14ac:dyDescent="0.25">
      <c r="B295" s="173"/>
      <c r="C295" s="165"/>
      <c r="D295" s="165"/>
    </row>
    <row r="296" spans="2:4" x14ac:dyDescent="0.25">
      <c r="B296" s="173"/>
      <c r="C296" s="165"/>
      <c r="D296" s="165"/>
    </row>
    <row r="297" spans="2:4" x14ac:dyDescent="0.25">
      <c r="B297" s="173"/>
      <c r="C297" s="165"/>
      <c r="D297" s="165"/>
    </row>
    <row r="298" spans="2:4" x14ac:dyDescent="0.25">
      <c r="B298" s="173"/>
      <c r="C298" s="165"/>
      <c r="D298" s="165"/>
    </row>
    <row r="299" spans="2:4" x14ac:dyDescent="0.25">
      <c r="B299" s="173"/>
      <c r="C299" s="165"/>
      <c r="D299" s="165"/>
    </row>
    <row r="300" spans="2:4" x14ac:dyDescent="0.25">
      <c r="B300" s="173"/>
      <c r="C300" s="165"/>
      <c r="D300" s="165"/>
    </row>
    <row r="301" spans="2:4" x14ac:dyDescent="0.25">
      <c r="B301" s="173"/>
      <c r="C301" s="165"/>
      <c r="D301" s="165"/>
    </row>
    <row r="302" spans="2:4" x14ac:dyDescent="0.25">
      <c r="D302" s="165"/>
    </row>
    <row r="303" spans="2:4" x14ac:dyDescent="0.25">
      <c r="D303" s="165"/>
    </row>
    <row r="304" spans="2:4" x14ac:dyDescent="0.25">
      <c r="D304" s="165"/>
    </row>
    <row r="305" spans="4:4" x14ac:dyDescent="0.25">
      <c r="D305" s="165"/>
    </row>
    <row r="306" spans="4:4" x14ac:dyDescent="0.25">
      <c r="D306" s="165"/>
    </row>
    <row r="307" spans="4:4" x14ac:dyDescent="0.25">
      <c r="D307" s="165"/>
    </row>
    <row r="308" spans="4:4" x14ac:dyDescent="0.25">
      <c r="D308" s="165"/>
    </row>
    <row r="309" spans="4:4" x14ac:dyDescent="0.25">
      <c r="D309" s="165"/>
    </row>
    <row r="310" spans="4:4" x14ac:dyDescent="0.25">
      <c r="D310" s="165"/>
    </row>
    <row r="311" spans="4:4" x14ac:dyDescent="0.25">
      <c r="D311" s="165"/>
    </row>
    <row r="312" spans="4:4" x14ac:dyDescent="0.25">
      <c r="D312" s="165"/>
    </row>
    <row r="313" spans="4:4" x14ac:dyDescent="0.25">
      <c r="D313" s="165"/>
    </row>
    <row r="314" spans="4:4" x14ac:dyDescent="0.25">
      <c r="D314" s="165"/>
    </row>
    <row r="315" spans="4:4" x14ac:dyDescent="0.25">
      <c r="D315" s="165"/>
    </row>
    <row r="316" spans="4:4" x14ac:dyDescent="0.25">
      <c r="D316" s="165"/>
    </row>
    <row r="317" spans="4:4" x14ac:dyDescent="0.25">
      <c r="D317" s="165"/>
    </row>
    <row r="318" spans="4:4" x14ac:dyDescent="0.25">
      <c r="D318" s="165"/>
    </row>
  </sheetData>
  <sheetProtection algorithmName="SHA-512" hashValue="obYlOQSWBjUL2wH072mc0hSzt3KTzLkuxIU7DPe4DR85XTWOjqZNZQiJMsAn3wmpNi0wtqDYDSyHRr3+X8QQ4w==" saltValue="iJRSj6EITT0Gq9XuT1hJng==" spinCount="100000" sheet="1" objects="1" scenarios="1"/>
  <mergeCells count="5">
    <mergeCell ref="A24:D24"/>
    <mergeCell ref="A25:D25"/>
    <mergeCell ref="A26:D26"/>
    <mergeCell ref="A27:B27"/>
    <mergeCell ref="A28:B28"/>
  </mergeCells>
  <dataValidations count="1">
    <dataValidation type="list" allowBlank="1" showInputMessage="1" showErrorMessage="1" sqref="B47">
      <formula1>$B$38:$B$44</formula1>
    </dataValidation>
  </dataValidations>
  <printOptions headings="1" gridLines="1"/>
  <pageMargins left="0.70866141732283472" right="0.70866141732283472" top="0.6692913385826772" bottom="0.59055118110236227" header="0.31496062992125984" footer="0.31496062992125984"/>
  <pageSetup paperSize="8" orientation="landscape" r:id="rId1"/>
  <headerFooter>
    <oddFooter>&amp;C&amp;"-,Regular"Page &amp;P of &amp;N</oddFooter>
  </headerFooter>
  <rowBreaks count="1" manualBreakCount="1">
    <brk id="56"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I134"/>
  <sheetViews>
    <sheetView tabSelected="1" topLeftCell="A44" zoomScale="90" zoomScaleNormal="90" zoomScaleSheetLayoutView="90" workbookViewId="0">
      <selection activeCell="J89" sqref="J89"/>
    </sheetView>
  </sheetViews>
  <sheetFormatPr defaultColWidth="9.140625" defaultRowHeight="12.75" x14ac:dyDescent="0.2"/>
  <cols>
    <col min="1" max="1" width="51.42578125" style="93" customWidth="1"/>
    <col min="2" max="2" width="63.28515625" style="94" bestFit="1" customWidth="1"/>
    <col min="3" max="3" width="7.140625" style="95" customWidth="1"/>
    <col min="4" max="4" width="10.5703125" style="96" customWidth="1"/>
    <col min="5" max="5" width="8.28515625" style="97" customWidth="1"/>
    <col min="6" max="6" width="13.5703125" style="98" customWidth="1"/>
    <col min="7" max="7" width="16.140625" style="99" customWidth="1"/>
    <col min="8" max="8" width="19.140625" style="93" customWidth="1"/>
    <col min="9" max="16384" width="9.140625" style="93"/>
  </cols>
  <sheetData>
    <row r="1" spans="1:9" x14ac:dyDescent="0.2">
      <c r="A1" s="93" t="s">
        <v>58</v>
      </c>
    </row>
    <row r="3" spans="1:9" ht="18.75" x14ac:dyDescent="0.2">
      <c r="A3" s="100" t="s">
        <v>162</v>
      </c>
      <c r="B3" s="101"/>
      <c r="C3" s="102"/>
      <c r="D3" s="103"/>
      <c r="E3" s="104"/>
      <c r="F3" s="105"/>
      <c r="G3" s="105"/>
      <c r="H3" s="106"/>
    </row>
    <row r="4" spans="1:9" ht="20.25" customHeight="1" x14ac:dyDescent="0.2">
      <c r="A4" s="107"/>
      <c r="B4" s="101"/>
      <c r="C4" s="102"/>
      <c r="D4" s="103"/>
      <c r="E4" s="104"/>
      <c r="F4" s="105"/>
      <c r="G4" s="105"/>
      <c r="H4" s="106"/>
    </row>
    <row r="5" spans="1:9" ht="33" customHeight="1" x14ac:dyDescent="0.2">
      <c r="A5" s="108" t="s">
        <v>23</v>
      </c>
      <c r="B5" s="109" t="s">
        <v>6</v>
      </c>
      <c r="C5" s="58" t="s">
        <v>0</v>
      </c>
      <c r="D5" s="110" t="s">
        <v>1</v>
      </c>
      <c r="E5" s="111" t="s">
        <v>19</v>
      </c>
      <c r="F5" s="112" t="s">
        <v>20</v>
      </c>
      <c r="G5" s="112" t="s">
        <v>27</v>
      </c>
      <c r="H5" s="113" t="s">
        <v>21</v>
      </c>
      <c r="I5" s="60"/>
    </row>
    <row r="6" spans="1:9" ht="15" x14ac:dyDescent="0.2">
      <c r="A6" s="114" t="s">
        <v>11</v>
      </c>
      <c r="B6" s="93" t="s">
        <v>75</v>
      </c>
      <c r="C6" s="115" t="s">
        <v>24</v>
      </c>
      <c r="D6" s="211">
        <f>IF(C6="","",VLOOKUP(C6,Legal_Team1[],3,FALSE))</f>
        <v>0</v>
      </c>
      <c r="E6" s="116">
        <v>0</v>
      </c>
      <c r="F6" s="117">
        <f>E6*D6</f>
        <v>0</v>
      </c>
      <c r="G6" s="117">
        <f>F6*20%</f>
        <v>0</v>
      </c>
      <c r="H6" s="118">
        <f>SUM(F6:G6)</f>
        <v>0</v>
      </c>
      <c r="I6" s="60"/>
    </row>
    <row r="7" spans="1:9" ht="15" x14ac:dyDescent="0.2">
      <c r="A7" s="114" t="s">
        <v>11</v>
      </c>
      <c r="B7" s="93" t="s">
        <v>75</v>
      </c>
      <c r="C7" s="119" t="s">
        <v>25</v>
      </c>
      <c r="D7" s="211">
        <f>IF(C7="","",VLOOKUP(C7,Legal_Team1[],3,FALSE))</f>
        <v>0</v>
      </c>
      <c r="E7" s="116">
        <v>0</v>
      </c>
      <c r="F7" s="117">
        <f t="shared" ref="F7:F13" si="0">E7*D7</f>
        <v>0</v>
      </c>
      <c r="G7" s="117">
        <f t="shared" ref="G7:G13" si="1">F7*20%</f>
        <v>0</v>
      </c>
      <c r="H7" s="118">
        <f t="shared" ref="H7:H13" si="2">SUM(F7:G7)</f>
        <v>0</v>
      </c>
      <c r="I7" s="60"/>
    </row>
    <row r="8" spans="1:9" ht="15" x14ac:dyDescent="0.2">
      <c r="A8" s="114" t="s">
        <v>11</v>
      </c>
      <c r="B8" s="93" t="s">
        <v>75</v>
      </c>
      <c r="C8" s="119" t="s">
        <v>43</v>
      </c>
      <c r="D8" s="211">
        <f>IF(C8="","",VLOOKUP(C8,Legal_Team1[],3,FALSE))</f>
        <v>0</v>
      </c>
      <c r="E8" s="116">
        <v>0</v>
      </c>
      <c r="F8" s="117">
        <f t="shared" si="0"/>
        <v>0</v>
      </c>
      <c r="G8" s="117">
        <f t="shared" si="1"/>
        <v>0</v>
      </c>
      <c r="H8" s="118">
        <f t="shared" si="2"/>
        <v>0</v>
      </c>
      <c r="I8" s="60"/>
    </row>
    <row r="9" spans="1:9" ht="15" x14ac:dyDescent="0.2">
      <c r="A9" s="114" t="s">
        <v>11</v>
      </c>
      <c r="B9" s="93" t="s">
        <v>75</v>
      </c>
      <c r="C9" s="119" t="s">
        <v>44</v>
      </c>
      <c r="D9" s="211">
        <f>IF(C9="","",VLOOKUP(C9,Legal_Team1[],3,FALSE))</f>
        <v>0</v>
      </c>
      <c r="E9" s="116">
        <v>0</v>
      </c>
      <c r="F9" s="117">
        <f t="shared" si="0"/>
        <v>0</v>
      </c>
      <c r="G9" s="117">
        <f t="shared" si="1"/>
        <v>0</v>
      </c>
      <c r="H9" s="118">
        <f t="shared" si="2"/>
        <v>0</v>
      </c>
      <c r="I9" s="60"/>
    </row>
    <row r="10" spans="1:9" ht="15" x14ac:dyDescent="0.2">
      <c r="A10" s="114" t="s">
        <v>11</v>
      </c>
      <c r="B10" s="93" t="s">
        <v>75</v>
      </c>
      <c r="C10" s="119" t="s">
        <v>53</v>
      </c>
      <c r="D10" s="211">
        <f>IF(C10="","",VLOOKUP(C10,Legal_Team1[],3,FALSE))</f>
        <v>0</v>
      </c>
      <c r="E10" s="116">
        <v>0</v>
      </c>
      <c r="F10" s="117">
        <f t="shared" si="0"/>
        <v>0</v>
      </c>
      <c r="G10" s="117">
        <f t="shared" si="1"/>
        <v>0</v>
      </c>
      <c r="H10" s="118">
        <f t="shared" si="2"/>
        <v>0</v>
      </c>
      <c r="I10" s="60"/>
    </row>
    <row r="11" spans="1:9" ht="15" x14ac:dyDescent="0.2">
      <c r="A11" s="114" t="s">
        <v>11</v>
      </c>
      <c r="B11" s="93" t="s">
        <v>75</v>
      </c>
      <c r="C11" s="119" t="s">
        <v>54</v>
      </c>
      <c r="D11" s="211">
        <f>IF(C11="","",VLOOKUP(C11,Legal_Team1[],3,FALSE))</f>
        <v>0</v>
      </c>
      <c r="E11" s="116">
        <v>0</v>
      </c>
      <c r="F11" s="117">
        <f t="shared" si="0"/>
        <v>0</v>
      </c>
      <c r="G11" s="117">
        <f t="shared" si="1"/>
        <v>0</v>
      </c>
      <c r="H11" s="118">
        <f t="shared" si="2"/>
        <v>0</v>
      </c>
      <c r="I11" s="60"/>
    </row>
    <row r="12" spans="1:9" ht="15" x14ac:dyDescent="0.2">
      <c r="A12" s="114" t="s">
        <v>11</v>
      </c>
      <c r="B12" s="93" t="s">
        <v>75</v>
      </c>
      <c r="C12" s="119" t="s">
        <v>45</v>
      </c>
      <c r="D12" s="211">
        <f>IF(C12="","",VLOOKUP(C12,Legal_Team1[],3,FALSE))</f>
        <v>0</v>
      </c>
      <c r="E12" s="116">
        <v>0</v>
      </c>
      <c r="F12" s="117">
        <f t="shared" si="0"/>
        <v>0</v>
      </c>
      <c r="G12" s="117">
        <f t="shared" si="1"/>
        <v>0</v>
      </c>
      <c r="H12" s="118">
        <f t="shared" si="2"/>
        <v>0</v>
      </c>
      <c r="I12" s="60"/>
    </row>
    <row r="13" spans="1:9" ht="15" x14ac:dyDescent="0.2">
      <c r="A13" s="114" t="s">
        <v>11</v>
      </c>
      <c r="B13" s="93" t="s">
        <v>75</v>
      </c>
      <c r="C13" s="119" t="s">
        <v>46</v>
      </c>
      <c r="D13" s="211">
        <f>IF(C13="","",VLOOKUP(C13,Legal_Team1[],3,FALSE))</f>
        <v>0</v>
      </c>
      <c r="E13" s="116">
        <v>0</v>
      </c>
      <c r="F13" s="117">
        <f t="shared" si="0"/>
        <v>0</v>
      </c>
      <c r="G13" s="117">
        <f t="shared" si="1"/>
        <v>0</v>
      </c>
      <c r="H13" s="118">
        <f t="shared" si="2"/>
        <v>0</v>
      </c>
      <c r="I13" s="60"/>
    </row>
    <row r="14" spans="1:9" ht="15" x14ac:dyDescent="0.2">
      <c r="A14" s="120" t="s">
        <v>34</v>
      </c>
      <c r="B14" s="121"/>
      <c r="C14" s="122"/>
      <c r="D14" s="211" t="str">
        <f t="shared" ref="D14:D86" si="3">IF(C14="","",VLOOKUP(C14,Legal_Team,4,FALSE))</f>
        <v/>
      </c>
      <c r="E14" s="123">
        <f>SUM(E6:E13)</f>
        <v>0</v>
      </c>
      <c r="F14" s="124">
        <f>SUM(F6:F13)</f>
        <v>0</v>
      </c>
      <c r="G14" s="124">
        <f>SUM(G6:G13)</f>
        <v>0</v>
      </c>
      <c r="H14" s="125">
        <f>SUM(H6:H13)</f>
        <v>0</v>
      </c>
      <c r="I14" s="60"/>
    </row>
    <row r="15" spans="1:9" ht="15" x14ac:dyDescent="0.2">
      <c r="A15" s="114" t="s">
        <v>13</v>
      </c>
      <c r="B15" s="93" t="s">
        <v>75</v>
      </c>
      <c r="C15" s="119" t="s">
        <v>24</v>
      </c>
      <c r="D15" s="211">
        <f>IF(C15="","",VLOOKUP(C15,Legal_Team1[],3,FALSE))</f>
        <v>0</v>
      </c>
      <c r="E15" s="116">
        <v>0</v>
      </c>
      <c r="F15" s="117">
        <f>E15*D15</f>
        <v>0</v>
      </c>
      <c r="G15" s="117">
        <f>F15*20%</f>
        <v>0</v>
      </c>
      <c r="H15" s="118">
        <f>SUM(F15:G15)</f>
        <v>0</v>
      </c>
      <c r="I15" s="60"/>
    </row>
    <row r="16" spans="1:9" ht="15" x14ac:dyDescent="0.2">
      <c r="A16" s="114" t="s">
        <v>13</v>
      </c>
      <c r="B16" s="93" t="s">
        <v>75</v>
      </c>
      <c r="C16" s="119" t="s">
        <v>25</v>
      </c>
      <c r="D16" s="211">
        <f>IF(C16="","",VLOOKUP(C16,Legal_Team1[],3,FALSE))</f>
        <v>0</v>
      </c>
      <c r="E16" s="116">
        <v>0</v>
      </c>
      <c r="F16" s="117">
        <f t="shared" ref="F16:F22" si="4">E16*D16</f>
        <v>0</v>
      </c>
      <c r="G16" s="117">
        <f t="shared" ref="G16:G22" si="5">F16*20%</f>
        <v>0</v>
      </c>
      <c r="H16" s="118">
        <f t="shared" ref="H16:H22" si="6">SUM(F16:G16)</f>
        <v>0</v>
      </c>
      <c r="I16" s="60"/>
    </row>
    <row r="17" spans="1:9" ht="15" x14ac:dyDescent="0.2">
      <c r="A17" s="114" t="s">
        <v>13</v>
      </c>
      <c r="B17" s="93" t="s">
        <v>75</v>
      </c>
      <c r="C17" s="119" t="s">
        <v>43</v>
      </c>
      <c r="D17" s="211">
        <f>IF(C17="","",VLOOKUP(C17,Legal_Team1[],3,FALSE))</f>
        <v>0</v>
      </c>
      <c r="E17" s="116">
        <v>0</v>
      </c>
      <c r="F17" s="117">
        <f t="shared" si="4"/>
        <v>0</v>
      </c>
      <c r="G17" s="117">
        <f t="shared" si="5"/>
        <v>0</v>
      </c>
      <c r="H17" s="118">
        <f t="shared" si="6"/>
        <v>0</v>
      </c>
      <c r="I17" s="60"/>
    </row>
    <row r="18" spans="1:9" ht="15" x14ac:dyDescent="0.2">
      <c r="A18" s="114" t="s">
        <v>13</v>
      </c>
      <c r="B18" s="93" t="s">
        <v>75</v>
      </c>
      <c r="C18" s="119" t="s">
        <v>44</v>
      </c>
      <c r="D18" s="211">
        <f>IF(C18="","",VLOOKUP(C18,Legal_Team1[],3,FALSE))</f>
        <v>0</v>
      </c>
      <c r="E18" s="116">
        <v>0</v>
      </c>
      <c r="F18" s="117">
        <f t="shared" si="4"/>
        <v>0</v>
      </c>
      <c r="G18" s="117">
        <f t="shared" si="5"/>
        <v>0</v>
      </c>
      <c r="H18" s="118">
        <f t="shared" si="6"/>
        <v>0</v>
      </c>
      <c r="I18" s="60"/>
    </row>
    <row r="19" spans="1:9" ht="15" x14ac:dyDescent="0.2">
      <c r="A19" s="114" t="s">
        <v>13</v>
      </c>
      <c r="B19" s="93" t="s">
        <v>75</v>
      </c>
      <c r="C19" s="119" t="s">
        <v>53</v>
      </c>
      <c r="D19" s="211">
        <f>IF(C19="","",VLOOKUP(C19,Legal_Team1[],3,FALSE))</f>
        <v>0</v>
      </c>
      <c r="E19" s="116">
        <v>0</v>
      </c>
      <c r="F19" s="117">
        <f t="shared" si="4"/>
        <v>0</v>
      </c>
      <c r="G19" s="117">
        <f t="shared" si="5"/>
        <v>0</v>
      </c>
      <c r="H19" s="118">
        <f t="shared" si="6"/>
        <v>0</v>
      </c>
      <c r="I19" s="60"/>
    </row>
    <row r="20" spans="1:9" ht="15" x14ac:dyDescent="0.2">
      <c r="A20" s="114" t="s">
        <v>13</v>
      </c>
      <c r="B20" s="93" t="s">
        <v>75</v>
      </c>
      <c r="C20" s="119" t="s">
        <v>54</v>
      </c>
      <c r="D20" s="211">
        <f>IF(C20="","",VLOOKUP(C20,Legal_Team1[],3,FALSE))</f>
        <v>0</v>
      </c>
      <c r="E20" s="116">
        <v>0</v>
      </c>
      <c r="F20" s="117">
        <f t="shared" si="4"/>
        <v>0</v>
      </c>
      <c r="G20" s="117">
        <f t="shared" si="5"/>
        <v>0</v>
      </c>
      <c r="H20" s="118">
        <f t="shared" si="6"/>
        <v>0</v>
      </c>
      <c r="I20" s="60"/>
    </row>
    <row r="21" spans="1:9" ht="15" x14ac:dyDescent="0.2">
      <c r="A21" s="114" t="s">
        <v>13</v>
      </c>
      <c r="B21" s="93" t="s">
        <v>75</v>
      </c>
      <c r="C21" s="126" t="s">
        <v>45</v>
      </c>
      <c r="D21" s="211">
        <f>IF(C21="","",VLOOKUP(C21,Legal_Team1[],3,FALSE))</f>
        <v>0</v>
      </c>
      <c r="E21" s="116">
        <v>0</v>
      </c>
      <c r="F21" s="117">
        <f t="shared" si="4"/>
        <v>0</v>
      </c>
      <c r="G21" s="117">
        <f t="shared" si="5"/>
        <v>0</v>
      </c>
      <c r="H21" s="118">
        <f t="shared" si="6"/>
        <v>0</v>
      </c>
      <c r="I21" s="60"/>
    </row>
    <row r="22" spans="1:9" ht="15" x14ac:dyDescent="0.2">
      <c r="A22" s="114" t="s">
        <v>13</v>
      </c>
      <c r="B22" s="93" t="s">
        <v>75</v>
      </c>
      <c r="C22" s="126" t="s">
        <v>46</v>
      </c>
      <c r="D22" s="211">
        <f>IF(C22="","",VLOOKUP(C22,Legal_Team1[],3,FALSE))</f>
        <v>0</v>
      </c>
      <c r="E22" s="116">
        <v>0</v>
      </c>
      <c r="F22" s="117">
        <f t="shared" si="4"/>
        <v>0</v>
      </c>
      <c r="G22" s="117">
        <f t="shared" si="5"/>
        <v>0</v>
      </c>
      <c r="H22" s="118">
        <f t="shared" si="6"/>
        <v>0</v>
      </c>
      <c r="I22" s="60"/>
    </row>
    <row r="23" spans="1:9" ht="15" x14ac:dyDescent="0.2">
      <c r="A23" s="120" t="s">
        <v>35</v>
      </c>
      <c r="B23" s="121"/>
      <c r="C23" s="122"/>
      <c r="D23" s="211" t="str">
        <f t="shared" si="3"/>
        <v/>
      </c>
      <c r="E23" s="123">
        <f>SUM(E15:E22)</f>
        <v>0</v>
      </c>
      <c r="F23" s="124">
        <f>SUM(F15:F22)</f>
        <v>0</v>
      </c>
      <c r="G23" s="124">
        <f>SUM(G15:G22)</f>
        <v>0</v>
      </c>
      <c r="H23" s="125">
        <f>SUM(H15:H22)</f>
        <v>0</v>
      </c>
      <c r="I23" s="60"/>
    </row>
    <row r="24" spans="1:9" ht="15" x14ac:dyDescent="0.2">
      <c r="A24" s="114" t="s">
        <v>16</v>
      </c>
      <c r="B24" s="93" t="s">
        <v>75</v>
      </c>
      <c r="C24" s="119" t="s">
        <v>24</v>
      </c>
      <c r="D24" s="211">
        <f>IF(C24="","",VLOOKUP(C24,Legal_Team1[],3,FALSE))</f>
        <v>0</v>
      </c>
      <c r="E24" s="116">
        <v>0</v>
      </c>
      <c r="F24" s="117">
        <f>E24*D24</f>
        <v>0</v>
      </c>
      <c r="G24" s="117">
        <f>F24*20%</f>
        <v>0</v>
      </c>
      <c r="H24" s="118">
        <f>SUM(F24:G24)</f>
        <v>0</v>
      </c>
      <c r="I24" s="60"/>
    </row>
    <row r="25" spans="1:9" ht="15" x14ac:dyDescent="0.2">
      <c r="A25" s="114" t="s">
        <v>16</v>
      </c>
      <c r="B25" s="93" t="s">
        <v>75</v>
      </c>
      <c r="C25" s="119" t="s">
        <v>25</v>
      </c>
      <c r="D25" s="211">
        <f>IF(C25="","",VLOOKUP(C25,Legal_Team1[],3,FALSE))</f>
        <v>0</v>
      </c>
      <c r="E25" s="116">
        <v>0</v>
      </c>
      <c r="F25" s="117">
        <f t="shared" ref="F25:F31" si="7">E25*D25</f>
        <v>0</v>
      </c>
      <c r="G25" s="117">
        <f t="shared" ref="G25:G31" si="8">F25*20%</f>
        <v>0</v>
      </c>
      <c r="H25" s="118">
        <f t="shared" ref="H25:H31" si="9">SUM(F25:G25)</f>
        <v>0</v>
      </c>
      <c r="I25" s="60"/>
    </row>
    <row r="26" spans="1:9" ht="15" x14ac:dyDescent="0.2">
      <c r="A26" s="114" t="s">
        <v>16</v>
      </c>
      <c r="B26" s="93" t="s">
        <v>75</v>
      </c>
      <c r="C26" s="119" t="s">
        <v>43</v>
      </c>
      <c r="D26" s="211">
        <f>IF(C26="","",VLOOKUP(C26,Legal_Team1[],3,FALSE))</f>
        <v>0</v>
      </c>
      <c r="E26" s="116">
        <v>0</v>
      </c>
      <c r="F26" s="117">
        <f t="shared" si="7"/>
        <v>0</v>
      </c>
      <c r="G26" s="117">
        <f t="shared" si="8"/>
        <v>0</v>
      </c>
      <c r="H26" s="118">
        <f t="shared" si="9"/>
        <v>0</v>
      </c>
      <c r="I26" s="60"/>
    </row>
    <row r="27" spans="1:9" ht="15" x14ac:dyDescent="0.2">
      <c r="A27" s="114" t="s">
        <v>16</v>
      </c>
      <c r="B27" s="93" t="s">
        <v>75</v>
      </c>
      <c r="C27" s="119" t="s">
        <v>44</v>
      </c>
      <c r="D27" s="211">
        <f>IF(C27="","",VLOOKUP(C27,Legal_Team1[],3,FALSE))</f>
        <v>0</v>
      </c>
      <c r="E27" s="116">
        <v>0</v>
      </c>
      <c r="F27" s="117">
        <f t="shared" si="7"/>
        <v>0</v>
      </c>
      <c r="G27" s="117">
        <f t="shared" si="8"/>
        <v>0</v>
      </c>
      <c r="H27" s="118">
        <f t="shared" si="9"/>
        <v>0</v>
      </c>
      <c r="I27" s="60"/>
    </row>
    <row r="28" spans="1:9" ht="15" x14ac:dyDescent="0.2">
      <c r="A28" s="114" t="s">
        <v>16</v>
      </c>
      <c r="B28" s="93" t="s">
        <v>75</v>
      </c>
      <c r="C28" s="119" t="s">
        <v>53</v>
      </c>
      <c r="D28" s="211">
        <f>IF(C28="","",VLOOKUP(C28,Legal_Team1[],3,FALSE))</f>
        <v>0</v>
      </c>
      <c r="E28" s="116">
        <v>0</v>
      </c>
      <c r="F28" s="117">
        <f t="shared" si="7"/>
        <v>0</v>
      </c>
      <c r="G28" s="117">
        <f t="shared" si="8"/>
        <v>0</v>
      </c>
      <c r="H28" s="118">
        <f t="shared" si="9"/>
        <v>0</v>
      </c>
      <c r="I28" s="60"/>
    </row>
    <row r="29" spans="1:9" ht="15" x14ac:dyDescent="0.2">
      <c r="A29" s="114" t="s">
        <v>16</v>
      </c>
      <c r="B29" s="93" t="s">
        <v>75</v>
      </c>
      <c r="C29" s="119" t="s">
        <v>54</v>
      </c>
      <c r="D29" s="211">
        <f>IF(C29="","",VLOOKUP(C29,Legal_Team1[],3,FALSE))</f>
        <v>0</v>
      </c>
      <c r="E29" s="116">
        <v>0</v>
      </c>
      <c r="F29" s="117">
        <f t="shared" si="7"/>
        <v>0</v>
      </c>
      <c r="G29" s="117">
        <f t="shared" si="8"/>
        <v>0</v>
      </c>
      <c r="H29" s="118">
        <f t="shared" si="9"/>
        <v>0</v>
      </c>
      <c r="I29" s="60"/>
    </row>
    <row r="30" spans="1:9" ht="15" x14ac:dyDescent="0.2">
      <c r="A30" s="114" t="s">
        <v>16</v>
      </c>
      <c r="B30" s="93" t="s">
        <v>75</v>
      </c>
      <c r="C30" s="126" t="s">
        <v>45</v>
      </c>
      <c r="D30" s="211">
        <f>IF(C30="","",VLOOKUP(C30,Legal_Team1[],3,FALSE))</f>
        <v>0</v>
      </c>
      <c r="E30" s="116">
        <v>0</v>
      </c>
      <c r="F30" s="117">
        <f t="shared" si="7"/>
        <v>0</v>
      </c>
      <c r="G30" s="117">
        <f t="shared" si="8"/>
        <v>0</v>
      </c>
      <c r="H30" s="118">
        <f t="shared" si="9"/>
        <v>0</v>
      </c>
      <c r="I30" s="60"/>
    </row>
    <row r="31" spans="1:9" ht="15" x14ac:dyDescent="0.2">
      <c r="A31" s="114" t="s">
        <v>16</v>
      </c>
      <c r="B31" s="93" t="s">
        <v>75</v>
      </c>
      <c r="C31" s="126" t="s">
        <v>46</v>
      </c>
      <c r="D31" s="211">
        <f>IF(C31="","",VLOOKUP(C31,Legal_Team1[],3,FALSE))</f>
        <v>0</v>
      </c>
      <c r="E31" s="116">
        <v>0</v>
      </c>
      <c r="F31" s="117">
        <f t="shared" si="7"/>
        <v>0</v>
      </c>
      <c r="G31" s="117">
        <f t="shared" si="8"/>
        <v>0</v>
      </c>
      <c r="H31" s="118">
        <f t="shared" si="9"/>
        <v>0</v>
      </c>
      <c r="I31" s="60"/>
    </row>
    <row r="32" spans="1:9" ht="15" x14ac:dyDescent="0.2">
      <c r="A32" s="120" t="s">
        <v>31</v>
      </c>
      <c r="B32" s="121"/>
      <c r="C32" s="122"/>
      <c r="D32" s="211" t="str">
        <f t="shared" si="3"/>
        <v/>
      </c>
      <c r="E32" s="123">
        <f>SUM(E24:E31)</f>
        <v>0</v>
      </c>
      <c r="F32" s="124">
        <f>SUM(F24:F31)</f>
        <v>0</v>
      </c>
      <c r="G32" s="124">
        <f>SUM(G24:G31)</f>
        <v>0</v>
      </c>
      <c r="H32" s="127">
        <f>SUM(H24:H31)</f>
        <v>0</v>
      </c>
      <c r="I32" s="60"/>
    </row>
    <row r="33" spans="1:9" ht="15" x14ac:dyDescent="0.2">
      <c r="A33" s="128" t="s">
        <v>86</v>
      </c>
      <c r="B33" s="93" t="s">
        <v>75</v>
      </c>
      <c r="C33" s="119" t="s">
        <v>24</v>
      </c>
      <c r="D33" s="211">
        <f>IF(C33="","",VLOOKUP(C33,Legal_Team1[],3,FALSE))</f>
        <v>0</v>
      </c>
      <c r="E33" s="116">
        <v>0</v>
      </c>
      <c r="F33" s="117">
        <f>E33*D33</f>
        <v>0</v>
      </c>
      <c r="G33" s="117">
        <f>F33*20%</f>
        <v>0</v>
      </c>
      <c r="H33" s="129">
        <f>SUM(F33:G33)</f>
        <v>0</v>
      </c>
      <c r="I33" s="60"/>
    </row>
    <row r="34" spans="1:9" ht="15" x14ac:dyDescent="0.2">
      <c r="A34" s="128" t="s">
        <v>86</v>
      </c>
      <c r="B34" s="93" t="s">
        <v>75</v>
      </c>
      <c r="C34" s="119" t="s">
        <v>25</v>
      </c>
      <c r="D34" s="211">
        <f>IF(C34="","",VLOOKUP(C34,Legal_Team1[],3,FALSE))</f>
        <v>0</v>
      </c>
      <c r="E34" s="116">
        <v>0</v>
      </c>
      <c r="F34" s="117">
        <f t="shared" ref="F34:F40" si="10">E34*D34</f>
        <v>0</v>
      </c>
      <c r="G34" s="117">
        <f t="shared" ref="G34:G40" si="11">F34*20%</f>
        <v>0</v>
      </c>
      <c r="H34" s="129">
        <f t="shared" ref="H34:H40" si="12">SUM(F34:G34)</f>
        <v>0</v>
      </c>
      <c r="I34" s="60"/>
    </row>
    <row r="35" spans="1:9" ht="15" x14ac:dyDescent="0.2">
      <c r="A35" s="128" t="s">
        <v>86</v>
      </c>
      <c r="B35" s="93" t="s">
        <v>75</v>
      </c>
      <c r="C35" s="119" t="s">
        <v>43</v>
      </c>
      <c r="D35" s="211">
        <f>IF(C35="","",VLOOKUP(C35,Legal_Team1[],3,FALSE))</f>
        <v>0</v>
      </c>
      <c r="E35" s="116">
        <v>0</v>
      </c>
      <c r="F35" s="117">
        <f t="shared" si="10"/>
        <v>0</v>
      </c>
      <c r="G35" s="117">
        <f t="shared" si="11"/>
        <v>0</v>
      </c>
      <c r="H35" s="129">
        <f t="shared" si="12"/>
        <v>0</v>
      </c>
      <c r="I35" s="60"/>
    </row>
    <row r="36" spans="1:9" ht="15" x14ac:dyDescent="0.2">
      <c r="A36" s="128" t="s">
        <v>86</v>
      </c>
      <c r="B36" s="93" t="s">
        <v>75</v>
      </c>
      <c r="C36" s="119" t="s">
        <v>44</v>
      </c>
      <c r="D36" s="211">
        <f>IF(C36="","",VLOOKUP(C36,Legal_Team1[],3,FALSE))</f>
        <v>0</v>
      </c>
      <c r="E36" s="116">
        <v>0</v>
      </c>
      <c r="F36" s="117">
        <f t="shared" si="10"/>
        <v>0</v>
      </c>
      <c r="G36" s="117">
        <f t="shared" si="11"/>
        <v>0</v>
      </c>
      <c r="H36" s="129">
        <f t="shared" si="12"/>
        <v>0</v>
      </c>
      <c r="I36" s="60"/>
    </row>
    <row r="37" spans="1:9" ht="15" x14ac:dyDescent="0.2">
      <c r="A37" s="128" t="s">
        <v>86</v>
      </c>
      <c r="B37" s="93" t="s">
        <v>75</v>
      </c>
      <c r="C37" s="119" t="s">
        <v>53</v>
      </c>
      <c r="D37" s="211">
        <f>IF(C37="","",VLOOKUP(C37,Legal_Team1[],3,FALSE))</f>
        <v>0</v>
      </c>
      <c r="E37" s="116">
        <v>0</v>
      </c>
      <c r="F37" s="117">
        <f t="shared" si="10"/>
        <v>0</v>
      </c>
      <c r="G37" s="117">
        <f t="shared" si="11"/>
        <v>0</v>
      </c>
      <c r="H37" s="129">
        <f t="shared" si="12"/>
        <v>0</v>
      </c>
      <c r="I37" s="60"/>
    </row>
    <row r="38" spans="1:9" ht="15" x14ac:dyDescent="0.2">
      <c r="A38" s="128" t="s">
        <v>86</v>
      </c>
      <c r="B38" s="93" t="s">
        <v>75</v>
      </c>
      <c r="C38" s="119" t="s">
        <v>54</v>
      </c>
      <c r="D38" s="211">
        <f>IF(C38="","",VLOOKUP(C38,Legal_Team1[],3,FALSE))</f>
        <v>0</v>
      </c>
      <c r="E38" s="116">
        <v>0</v>
      </c>
      <c r="F38" s="117">
        <f t="shared" si="10"/>
        <v>0</v>
      </c>
      <c r="G38" s="117">
        <f t="shared" si="11"/>
        <v>0</v>
      </c>
      <c r="H38" s="129">
        <f t="shared" si="12"/>
        <v>0</v>
      </c>
      <c r="I38" s="60"/>
    </row>
    <row r="39" spans="1:9" ht="15" x14ac:dyDescent="0.2">
      <c r="A39" s="128" t="s">
        <v>86</v>
      </c>
      <c r="B39" s="93" t="s">
        <v>75</v>
      </c>
      <c r="C39" s="126" t="s">
        <v>45</v>
      </c>
      <c r="D39" s="211">
        <f>IF(C39="","",VLOOKUP(C39,Legal_Team1[],3,FALSE))</f>
        <v>0</v>
      </c>
      <c r="E39" s="116">
        <v>0</v>
      </c>
      <c r="F39" s="117">
        <f t="shared" si="10"/>
        <v>0</v>
      </c>
      <c r="G39" s="117">
        <f t="shared" si="11"/>
        <v>0</v>
      </c>
      <c r="H39" s="129">
        <f t="shared" si="12"/>
        <v>0</v>
      </c>
      <c r="I39" s="60"/>
    </row>
    <row r="40" spans="1:9" ht="15" x14ac:dyDescent="0.2">
      <c r="A40" s="128" t="s">
        <v>86</v>
      </c>
      <c r="B40" s="93" t="s">
        <v>75</v>
      </c>
      <c r="C40" s="126" t="s">
        <v>46</v>
      </c>
      <c r="D40" s="211">
        <f>IF(C40="","",VLOOKUP(C40,Legal_Team1[],3,FALSE))</f>
        <v>0</v>
      </c>
      <c r="E40" s="116">
        <v>0</v>
      </c>
      <c r="F40" s="117">
        <f t="shared" si="10"/>
        <v>0</v>
      </c>
      <c r="G40" s="117">
        <f t="shared" si="11"/>
        <v>0</v>
      </c>
      <c r="H40" s="129">
        <f t="shared" si="12"/>
        <v>0</v>
      </c>
      <c r="I40" s="60"/>
    </row>
    <row r="41" spans="1:9" ht="15" x14ac:dyDescent="0.2">
      <c r="A41" s="120" t="s">
        <v>32</v>
      </c>
      <c r="B41" s="121"/>
      <c r="C41" s="122"/>
      <c r="D41" s="211" t="str">
        <f t="shared" si="3"/>
        <v/>
      </c>
      <c r="E41" s="123">
        <f>SUM(E33:E40)</f>
        <v>0</v>
      </c>
      <c r="F41" s="124">
        <f>SUM(F33:F40)</f>
        <v>0</v>
      </c>
      <c r="G41" s="124">
        <f>SUM(G33:G40)</f>
        <v>0</v>
      </c>
      <c r="H41" s="125">
        <f>SUM(H33:H40)</f>
        <v>0</v>
      </c>
      <c r="I41" s="60"/>
    </row>
    <row r="42" spans="1:9" ht="15" x14ac:dyDescent="0.2">
      <c r="A42" s="128" t="s">
        <v>87</v>
      </c>
      <c r="B42" s="93" t="s">
        <v>75</v>
      </c>
      <c r="C42" s="126" t="s">
        <v>24</v>
      </c>
      <c r="D42" s="211">
        <f>IF(C42="","",VLOOKUP(C42,Legal_Team1[],3,FALSE))</f>
        <v>0</v>
      </c>
      <c r="E42" s="116">
        <v>0</v>
      </c>
      <c r="F42" s="117">
        <f>E42*D42</f>
        <v>0</v>
      </c>
      <c r="G42" s="117">
        <f>F42*20%</f>
        <v>0</v>
      </c>
      <c r="H42" s="118">
        <f>SUM(F42:G42)</f>
        <v>0</v>
      </c>
      <c r="I42" s="60"/>
    </row>
    <row r="43" spans="1:9" ht="15" x14ac:dyDescent="0.2">
      <c r="A43" s="128" t="s">
        <v>87</v>
      </c>
      <c r="B43" s="93" t="s">
        <v>75</v>
      </c>
      <c r="C43" s="126" t="s">
        <v>25</v>
      </c>
      <c r="D43" s="211">
        <f>IF(C43="","",VLOOKUP(C43,Legal_Team1[],3,FALSE))</f>
        <v>0</v>
      </c>
      <c r="E43" s="116">
        <v>0</v>
      </c>
      <c r="F43" s="117">
        <f t="shared" ref="F43:F49" si="13">E43*D43</f>
        <v>0</v>
      </c>
      <c r="G43" s="117">
        <f t="shared" ref="G43:G49" si="14">F43*20%</f>
        <v>0</v>
      </c>
      <c r="H43" s="118">
        <f t="shared" ref="H43:H49" si="15">SUM(F43:G43)</f>
        <v>0</v>
      </c>
      <c r="I43" s="60"/>
    </row>
    <row r="44" spans="1:9" ht="15" x14ac:dyDescent="0.2">
      <c r="A44" s="128" t="s">
        <v>87</v>
      </c>
      <c r="B44" s="93" t="s">
        <v>75</v>
      </c>
      <c r="C44" s="119" t="s">
        <v>43</v>
      </c>
      <c r="D44" s="211">
        <f>IF(C44="","",VLOOKUP(C44,Legal_Team1[],3,FALSE))</f>
        <v>0</v>
      </c>
      <c r="E44" s="116">
        <v>0</v>
      </c>
      <c r="F44" s="117">
        <f t="shared" si="13"/>
        <v>0</v>
      </c>
      <c r="G44" s="117">
        <f t="shared" si="14"/>
        <v>0</v>
      </c>
      <c r="H44" s="118">
        <f t="shared" si="15"/>
        <v>0</v>
      </c>
      <c r="I44" s="60"/>
    </row>
    <row r="45" spans="1:9" ht="15" x14ac:dyDescent="0.2">
      <c r="A45" s="128" t="s">
        <v>87</v>
      </c>
      <c r="B45" s="93" t="s">
        <v>75</v>
      </c>
      <c r="C45" s="126" t="s">
        <v>44</v>
      </c>
      <c r="D45" s="211">
        <f>IF(C45="","",VLOOKUP(C45,Legal_Team1[],3,FALSE))</f>
        <v>0</v>
      </c>
      <c r="E45" s="116">
        <v>0</v>
      </c>
      <c r="F45" s="117">
        <f t="shared" si="13"/>
        <v>0</v>
      </c>
      <c r="G45" s="117">
        <f t="shared" si="14"/>
        <v>0</v>
      </c>
      <c r="H45" s="118">
        <f t="shared" si="15"/>
        <v>0</v>
      </c>
      <c r="I45" s="60"/>
    </row>
    <row r="46" spans="1:9" ht="15" x14ac:dyDescent="0.2">
      <c r="A46" s="128" t="s">
        <v>87</v>
      </c>
      <c r="B46" s="93" t="s">
        <v>75</v>
      </c>
      <c r="C46" s="126" t="s">
        <v>53</v>
      </c>
      <c r="D46" s="211">
        <f>IF(C46="","",VLOOKUP(C46,Legal_Team1[],3,FALSE))</f>
        <v>0</v>
      </c>
      <c r="E46" s="116">
        <v>0</v>
      </c>
      <c r="F46" s="117">
        <f t="shared" si="13"/>
        <v>0</v>
      </c>
      <c r="G46" s="117">
        <f t="shared" si="14"/>
        <v>0</v>
      </c>
      <c r="H46" s="118">
        <f t="shared" si="15"/>
        <v>0</v>
      </c>
      <c r="I46" s="60"/>
    </row>
    <row r="47" spans="1:9" ht="15" x14ac:dyDescent="0.2">
      <c r="A47" s="128" t="s">
        <v>87</v>
      </c>
      <c r="B47" s="93" t="s">
        <v>75</v>
      </c>
      <c r="C47" s="126" t="s">
        <v>54</v>
      </c>
      <c r="D47" s="211">
        <f>IF(C47="","",VLOOKUP(C47,Legal_Team1[],3,FALSE))</f>
        <v>0</v>
      </c>
      <c r="E47" s="116">
        <v>0</v>
      </c>
      <c r="F47" s="117">
        <f t="shared" si="13"/>
        <v>0</v>
      </c>
      <c r="G47" s="117">
        <f t="shared" si="14"/>
        <v>0</v>
      </c>
      <c r="H47" s="118">
        <f t="shared" si="15"/>
        <v>0</v>
      </c>
      <c r="I47" s="60"/>
    </row>
    <row r="48" spans="1:9" ht="15" x14ac:dyDescent="0.2">
      <c r="A48" s="128" t="s">
        <v>87</v>
      </c>
      <c r="B48" s="93" t="s">
        <v>75</v>
      </c>
      <c r="C48" s="126" t="s">
        <v>45</v>
      </c>
      <c r="D48" s="211">
        <f>IF(C48="","",VLOOKUP(C48,Legal_Team1[],3,FALSE))</f>
        <v>0</v>
      </c>
      <c r="E48" s="116">
        <v>0</v>
      </c>
      <c r="F48" s="117">
        <f t="shared" si="13"/>
        <v>0</v>
      </c>
      <c r="G48" s="117">
        <f t="shared" si="14"/>
        <v>0</v>
      </c>
      <c r="H48" s="118">
        <f t="shared" si="15"/>
        <v>0</v>
      </c>
      <c r="I48" s="60"/>
    </row>
    <row r="49" spans="1:9" ht="15" x14ac:dyDescent="0.2">
      <c r="A49" s="128" t="s">
        <v>87</v>
      </c>
      <c r="B49" s="93" t="s">
        <v>75</v>
      </c>
      <c r="C49" s="126" t="s">
        <v>46</v>
      </c>
      <c r="D49" s="211">
        <f>IF(C49="","",VLOOKUP(C49,Legal_Team1[],3,FALSE))</f>
        <v>0</v>
      </c>
      <c r="E49" s="116">
        <v>0</v>
      </c>
      <c r="F49" s="117">
        <f t="shared" si="13"/>
        <v>0</v>
      </c>
      <c r="G49" s="117">
        <f t="shared" si="14"/>
        <v>0</v>
      </c>
      <c r="H49" s="118">
        <f t="shared" si="15"/>
        <v>0</v>
      </c>
      <c r="I49" s="60"/>
    </row>
    <row r="50" spans="1:9" ht="15" x14ac:dyDescent="0.2">
      <c r="A50" s="120" t="s">
        <v>38</v>
      </c>
      <c r="B50" s="121"/>
      <c r="C50" s="122"/>
      <c r="D50" s="211" t="str">
        <f t="shared" si="3"/>
        <v/>
      </c>
      <c r="E50" s="123">
        <f>SUM(E42:E49)</f>
        <v>0</v>
      </c>
      <c r="F50" s="124">
        <f>SUM(F42:F49)</f>
        <v>0</v>
      </c>
      <c r="G50" s="124">
        <f>SUM(G42:G49)</f>
        <v>0</v>
      </c>
      <c r="H50" s="127">
        <f>SUM(H42:H49)</f>
        <v>0</v>
      </c>
      <c r="I50" s="60"/>
    </row>
    <row r="51" spans="1:9" ht="15" x14ac:dyDescent="0.2">
      <c r="A51" s="128" t="s">
        <v>88</v>
      </c>
      <c r="B51" s="93" t="s">
        <v>75</v>
      </c>
      <c r="C51" s="126" t="s">
        <v>24</v>
      </c>
      <c r="D51" s="211">
        <f>IF(C51="","",VLOOKUP(C51,Legal_Team1[],3,FALSE))</f>
        <v>0</v>
      </c>
      <c r="E51" s="116">
        <v>0</v>
      </c>
      <c r="F51" s="117">
        <f>E51*D51</f>
        <v>0</v>
      </c>
      <c r="G51" s="117">
        <f>F51*20%</f>
        <v>0</v>
      </c>
      <c r="H51" s="118">
        <f>SUM(F51:G51)</f>
        <v>0</v>
      </c>
      <c r="I51" s="60"/>
    </row>
    <row r="52" spans="1:9" ht="15" x14ac:dyDescent="0.2">
      <c r="A52" s="128" t="s">
        <v>88</v>
      </c>
      <c r="B52" s="93" t="s">
        <v>75</v>
      </c>
      <c r="C52" s="126" t="s">
        <v>25</v>
      </c>
      <c r="D52" s="211">
        <f>IF(C52="","",VLOOKUP(C52,Legal_Team1[],3,FALSE))</f>
        <v>0</v>
      </c>
      <c r="E52" s="116">
        <v>0</v>
      </c>
      <c r="F52" s="117">
        <f t="shared" ref="F52:F58" si="16">E52*D52</f>
        <v>0</v>
      </c>
      <c r="G52" s="117">
        <f t="shared" ref="G52:G58" si="17">F52*20%</f>
        <v>0</v>
      </c>
      <c r="H52" s="118">
        <f t="shared" ref="H52:H58" si="18">SUM(F52:G52)</f>
        <v>0</v>
      </c>
      <c r="I52" s="60"/>
    </row>
    <row r="53" spans="1:9" ht="15" x14ac:dyDescent="0.2">
      <c r="A53" s="128" t="s">
        <v>88</v>
      </c>
      <c r="B53" s="93" t="s">
        <v>75</v>
      </c>
      <c r="C53" s="119" t="s">
        <v>43</v>
      </c>
      <c r="D53" s="211">
        <f>IF(C53="","",VLOOKUP(C53,Legal_Team1[],3,FALSE))</f>
        <v>0</v>
      </c>
      <c r="E53" s="116">
        <v>0</v>
      </c>
      <c r="F53" s="117">
        <f t="shared" si="16"/>
        <v>0</v>
      </c>
      <c r="G53" s="117">
        <f t="shared" si="17"/>
        <v>0</v>
      </c>
      <c r="H53" s="118">
        <f t="shared" si="18"/>
        <v>0</v>
      </c>
      <c r="I53" s="60"/>
    </row>
    <row r="54" spans="1:9" ht="15" x14ac:dyDescent="0.2">
      <c r="A54" s="128" t="s">
        <v>88</v>
      </c>
      <c r="B54" s="93" t="s">
        <v>75</v>
      </c>
      <c r="C54" s="126" t="s">
        <v>44</v>
      </c>
      <c r="D54" s="211">
        <f>IF(C54="","",VLOOKUP(C54,Legal_Team1[],3,FALSE))</f>
        <v>0</v>
      </c>
      <c r="E54" s="116">
        <v>0</v>
      </c>
      <c r="F54" s="117">
        <f t="shared" si="16"/>
        <v>0</v>
      </c>
      <c r="G54" s="117">
        <f t="shared" si="17"/>
        <v>0</v>
      </c>
      <c r="H54" s="118">
        <f t="shared" si="18"/>
        <v>0</v>
      </c>
      <c r="I54" s="60"/>
    </row>
    <row r="55" spans="1:9" ht="15" x14ac:dyDescent="0.2">
      <c r="A55" s="128" t="s">
        <v>88</v>
      </c>
      <c r="B55" s="93" t="s">
        <v>75</v>
      </c>
      <c r="C55" s="126" t="s">
        <v>53</v>
      </c>
      <c r="D55" s="211">
        <f>IF(C55="","",VLOOKUP(C55,Legal_Team1[],3,FALSE))</f>
        <v>0</v>
      </c>
      <c r="E55" s="116">
        <v>0</v>
      </c>
      <c r="F55" s="117">
        <f t="shared" si="16"/>
        <v>0</v>
      </c>
      <c r="G55" s="117">
        <f t="shared" si="17"/>
        <v>0</v>
      </c>
      <c r="H55" s="118">
        <f t="shared" si="18"/>
        <v>0</v>
      </c>
      <c r="I55" s="60"/>
    </row>
    <row r="56" spans="1:9" ht="15" x14ac:dyDescent="0.2">
      <c r="A56" s="128" t="s">
        <v>88</v>
      </c>
      <c r="B56" s="93" t="s">
        <v>75</v>
      </c>
      <c r="C56" s="126" t="s">
        <v>54</v>
      </c>
      <c r="D56" s="211">
        <f>IF(C56="","",VLOOKUP(C56,Legal_Team1[],3,FALSE))</f>
        <v>0</v>
      </c>
      <c r="E56" s="116">
        <v>0</v>
      </c>
      <c r="F56" s="117">
        <f t="shared" si="16"/>
        <v>0</v>
      </c>
      <c r="G56" s="117">
        <f t="shared" si="17"/>
        <v>0</v>
      </c>
      <c r="H56" s="118">
        <f t="shared" si="18"/>
        <v>0</v>
      </c>
      <c r="I56" s="60"/>
    </row>
    <row r="57" spans="1:9" ht="15" x14ac:dyDescent="0.2">
      <c r="A57" s="128" t="s">
        <v>88</v>
      </c>
      <c r="B57" s="93" t="s">
        <v>75</v>
      </c>
      <c r="C57" s="126" t="s">
        <v>45</v>
      </c>
      <c r="D57" s="211">
        <f>IF(C57="","",VLOOKUP(C57,Legal_Team1[],3,FALSE))</f>
        <v>0</v>
      </c>
      <c r="E57" s="116">
        <v>0</v>
      </c>
      <c r="F57" s="117">
        <f t="shared" si="16"/>
        <v>0</v>
      </c>
      <c r="G57" s="117">
        <f t="shared" si="17"/>
        <v>0</v>
      </c>
      <c r="H57" s="118">
        <f t="shared" si="18"/>
        <v>0</v>
      </c>
      <c r="I57" s="60"/>
    </row>
    <row r="58" spans="1:9" ht="15" x14ac:dyDescent="0.2">
      <c r="A58" s="128" t="s">
        <v>88</v>
      </c>
      <c r="B58" s="93" t="s">
        <v>75</v>
      </c>
      <c r="C58" s="126" t="s">
        <v>46</v>
      </c>
      <c r="D58" s="211">
        <f>IF(C58="","",VLOOKUP(C58,Legal_Team1[],3,FALSE))</f>
        <v>0</v>
      </c>
      <c r="E58" s="116">
        <v>0</v>
      </c>
      <c r="F58" s="117">
        <f t="shared" si="16"/>
        <v>0</v>
      </c>
      <c r="G58" s="117">
        <f t="shared" si="17"/>
        <v>0</v>
      </c>
      <c r="H58" s="118">
        <f t="shared" si="18"/>
        <v>0</v>
      </c>
      <c r="I58" s="60"/>
    </row>
    <row r="59" spans="1:9" ht="15" x14ac:dyDescent="0.2">
      <c r="A59" s="120" t="s">
        <v>33</v>
      </c>
      <c r="B59" s="121"/>
      <c r="C59" s="122"/>
      <c r="D59" s="211" t="str">
        <f t="shared" si="3"/>
        <v/>
      </c>
      <c r="E59" s="123">
        <f>SUM(E51:E58)</f>
        <v>0</v>
      </c>
      <c r="F59" s="124">
        <f>SUM(F51:F58)</f>
        <v>0</v>
      </c>
      <c r="G59" s="124">
        <f>SUM(G51:G58)</f>
        <v>0</v>
      </c>
      <c r="H59" s="125">
        <f>SUM(H51:H58)</f>
        <v>0</v>
      </c>
      <c r="I59" s="60"/>
    </row>
    <row r="60" spans="1:9" ht="15" x14ac:dyDescent="0.2">
      <c r="A60" s="128" t="s">
        <v>89</v>
      </c>
      <c r="B60" s="93" t="s">
        <v>75</v>
      </c>
      <c r="C60" s="126" t="s">
        <v>24</v>
      </c>
      <c r="D60" s="211">
        <f>IF(C60="","",VLOOKUP(C60,Legal_Team1[],3,FALSE))</f>
        <v>0</v>
      </c>
      <c r="E60" s="116">
        <v>0</v>
      </c>
      <c r="F60" s="117">
        <f>E60*D60</f>
        <v>0</v>
      </c>
      <c r="G60" s="117">
        <f>F60*20%</f>
        <v>0</v>
      </c>
      <c r="H60" s="118">
        <f>SUM(F60:G60)</f>
        <v>0</v>
      </c>
      <c r="I60" s="60"/>
    </row>
    <row r="61" spans="1:9" ht="15" x14ac:dyDescent="0.2">
      <c r="A61" s="128" t="s">
        <v>89</v>
      </c>
      <c r="B61" s="93" t="s">
        <v>75</v>
      </c>
      <c r="C61" s="126" t="s">
        <v>25</v>
      </c>
      <c r="D61" s="211">
        <f>IF(C61="","",VLOOKUP(C61,Legal_Team1[],3,FALSE))</f>
        <v>0</v>
      </c>
      <c r="E61" s="116">
        <v>0</v>
      </c>
      <c r="F61" s="117">
        <f t="shared" ref="F61:F67" si="19">E61*D61</f>
        <v>0</v>
      </c>
      <c r="G61" s="117">
        <f t="shared" ref="G61:G67" si="20">F61*20%</f>
        <v>0</v>
      </c>
      <c r="H61" s="118">
        <f t="shared" ref="H61:H67" si="21">SUM(F61:G61)</f>
        <v>0</v>
      </c>
      <c r="I61" s="60"/>
    </row>
    <row r="62" spans="1:9" ht="15" x14ac:dyDescent="0.2">
      <c r="A62" s="128" t="s">
        <v>89</v>
      </c>
      <c r="B62" s="93" t="s">
        <v>75</v>
      </c>
      <c r="C62" s="119" t="s">
        <v>43</v>
      </c>
      <c r="D62" s="211">
        <f>IF(C62="","",VLOOKUP(C62,Legal_Team1[],3,FALSE))</f>
        <v>0</v>
      </c>
      <c r="E62" s="116">
        <v>0</v>
      </c>
      <c r="F62" s="117">
        <f t="shared" si="19"/>
        <v>0</v>
      </c>
      <c r="G62" s="117">
        <f t="shared" si="20"/>
        <v>0</v>
      </c>
      <c r="H62" s="118">
        <f t="shared" si="21"/>
        <v>0</v>
      </c>
      <c r="I62" s="60"/>
    </row>
    <row r="63" spans="1:9" ht="15" x14ac:dyDescent="0.2">
      <c r="A63" s="128" t="s">
        <v>89</v>
      </c>
      <c r="B63" s="93" t="s">
        <v>75</v>
      </c>
      <c r="C63" s="126" t="s">
        <v>44</v>
      </c>
      <c r="D63" s="211">
        <f>IF(C63="","",VLOOKUP(C63,Legal_Team1[],3,FALSE))</f>
        <v>0</v>
      </c>
      <c r="E63" s="116">
        <v>0</v>
      </c>
      <c r="F63" s="117">
        <f t="shared" si="19"/>
        <v>0</v>
      </c>
      <c r="G63" s="117">
        <f t="shared" si="20"/>
        <v>0</v>
      </c>
      <c r="H63" s="118">
        <f t="shared" si="21"/>
        <v>0</v>
      </c>
      <c r="I63" s="60"/>
    </row>
    <row r="64" spans="1:9" ht="15" x14ac:dyDescent="0.2">
      <c r="A64" s="128" t="s">
        <v>89</v>
      </c>
      <c r="B64" s="93" t="s">
        <v>75</v>
      </c>
      <c r="C64" s="126" t="s">
        <v>53</v>
      </c>
      <c r="D64" s="211">
        <f>IF(C64="","",VLOOKUP(C64,Legal_Team1[],3,FALSE))</f>
        <v>0</v>
      </c>
      <c r="E64" s="116">
        <v>0</v>
      </c>
      <c r="F64" s="117">
        <f t="shared" si="19"/>
        <v>0</v>
      </c>
      <c r="G64" s="117">
        <f t="shared" si="20"/>
        <v>0</v>
      </c>
      <c r="H64" s="118">
        <f t="shared" si="21"/>
        <v>0</v>
      </c>
      <c r="I64" s="60"/>
    </row>
    <row r="65" spans="1:9" ht="15" x14ac:dyDescent="0.2">
      <c r="A65" s="128" t="s">
        <v>89</v>
      </c>
      <c r="B65" s="93" t="s">
        <v>75</v>
      </c>
      <c r="C65" s="126" t="s">
        <v>54</v>
      </c>
      <c r="D65" s="211">
        <f>IF(C65="","",VLOOKUP(C65,Legal_Team1[],3,FALSE))</f>
        <v>0</v>
      </c>
      <c r="E65" s="116">
        <v>0</v>
      </c>
      <c r="F65" s="117">
        <f t="shared" si="19"/>
        <v>0</v>
      </c>
      <c r="G65" s="117">
        <f t="shared" si="20"/>
        <v>0</v>
      </c>
      <c r="H65" s="118">
        <f t="shared" si="21"/>
        <v>0</v>
      </c>
      <c r="I65" s="60"/>
    </row>
    <row r="66" spans="1:9" ht="15" x14ac:dyDescent="0.2">
      <c r="A66" s="128" t="s">
        <v>89</v>
      </c>
      <c r="B66" s="93" t="s">
        <v>75</v>
      </c>
      <c r="C66" s="126" t="s">
        <v>45</v>
      </c>
      <c r="D66" s="211">
        <f>IF(C66="","",VLOOKUP(C66,Legal_Team1[],3,FALSE))</f>
        <v>0</v>
      </c>
      <c r="E66" s="116">
        <v>0</v>
      </c>
      <c r="F66" s="117">
        <f t="shared" si="19"/>
        <v>0</v>
      </c>
      <c r="G66" s="117">
        <f t="shared" si="20"/>
        <v>0</v>
      </c>
      <c r="H66" s="118">
        <f t="shared" si="21"/>
        <v>0</v>
      </c>
      <c r="I66" s="60"/>
    </row>
    <row r="67" spans="1:9" ht="15" x14ac:dyDescent="0.2">
      <c r="A67" s="128" t="s">
        <v>89</v>
      </c>
      <c r="B67" s="93" t="s">
        <v>75</v>
      </c>
      <c r="C67" s="126" t="s">
        <v>46</v>
      </c>
      <c r="D67" s="211">
        <f>IF(C67="","",VLOOKUP(C67,Legal_Team1[],3,FALSE))</f>
        <v>0</v>
      </c>
      <c r="E67" s="116">
        <v>0</v>
      </c>
      <c r="F67" s="117">
        <f t="shared" si="19"/>
        <v>0</v>
      </c>
      <c r="G67" s="117">
        <f t="shared" si="20"/>
        <v>0</v>
      </c>
      <c r="H67" s="118">
        <f t="shared" si="21"/>
        <v>0</v>
      </c>
      <c r="I67" s="60"/>
    </row>
    <row r="68" spans="1:9" ht="15" x14ac:dyDescent="0.2">
      <c r="A68" s="120" t="s">
        <v>57</v>
      </c>
      <c r="B68" s="121"/>
      <c r="C68" s="122"/>
      <c r="D68" s="211" t="str">
        <f t="shared" ref="D68" si="22">IF(C68="","",VLOOKUP(C68,Legal_Team,4,FALSE))</f>
        <v/>
      </c>
      <c r="E68" s="123">
        <f>SUM(E60:E67)</f>
        <v>0</v>
      </c>
      <c r="F68" s="124">
        <f t="shared" ref="F68:H68" si="23">SUM(F60:F67)</f>
        <v>0</v>
      </c>
      <c r="G68" s="124">
        <f t="shared" si="23"/>
        <v>0</v>
      </c>
      <c r="H68" s="125">
        <f t="shared" si="23"/>
        <v>0</v>
      </c>
      <c r="I68" s="60"/>
    </row>
    <row r="69" spans="1:9" ht="15" x14ac:dyDescent="0.2">
      <c r="A69" s="223" t="s">
        <v>90</v>
      </c>
      <c r="B69" s="139" t="s">
        <v>75</v>
      </c>
      <c r="C69" s="224" t="s">
        <v>24</v>
      </c>
      <c r="D69" s="211">
        <f>IF(C69="","",VLOOKUP(C69,Legal_Team1[],3,FALSE))</f>
        <v>0</v>
      </c>
      <c r="E69" s="225">
        <v>0</v>
      </c>
      <c r="F69" s="226">
        <f t="shared" ref="F69:F76" si="24">E69*D69</f>
        <v>0</v>
      </c>
      <c r="G69" s="226">
        <f t="shared" ref="G69:G76" si="25">F69*20%</f>
        <v>0</v>
      </c>
      <c r="H69" s="228">
        <f t="shared" ref="H69:H76" si="26">SUM(F69:G69)</f>
        <v>0</v>
      </c>
      <c r="I69" s="60"/>
    </row>
    <row r="70" spans="1:9" ht="15" x14ac:dyDescent="0.2">
      <c r="A70" s="223" t="s">
        <v>90</v>
      </c>
      <c r="B70" s="139" t="s">
        <v>75</v>
      </c>
      <c r="C70" s="224" t="s">
        <v>25</v>
      </c>
      <c r="D70" s="211">
        <f>IF(C70="","",VLOOKUP(C70,Legal_Team1[],3,FALSE))</f>
        <v>0</v>
      </c>
      <c r="E70" s="225">
        <v>0</v>
      </c>
      <c r="F70" s="226">
        <f t="shared" ref="F70" si="27">E70*D70</f>
        <v>0</v>
      </c>
      <c r="G70" s="226">
        <f t="shared" si="25"/>
        <v>0</v>
      </c>
      <c r="H70" s="228">
        <f t="shared" ref="H70" si="28">SUM(F70:G70)</f>
        <v>0</v>
      </c>
      <c r="I70" s="60"/>
    </row>
    <row r="71" spans="1:9" ht="15" x14ac:dyDescent="0.2">
      <c r="A71" s="223" t="s">
        <v>90</v>
      </c>
      <c r="B71" s="139" t="s">
        <v>75</v>
      </c>
      <c r="C71" s="227" t="s">
        <v>43</v>
      </c>
      <c r="D71" s="211">
        <f>IF(C71="","",VLOOKUP(C71,Legal_Team1[],3,FALSE))</f>
        <v>0</v>
      </c>
      <c r="E71" s="225">
        <v>0</v>
      </c>
      <c r="F71" s="226">
        <f t="shared" si="24"/>
        <v>0</v>
      </c>
      <c r="G71" s="226">
        <f t="shared" si="25"/>
        <v>0</v>
      </c>
      <c r="H71" s="228">
        <f t="shared" si="26"/>
        <v>0</v>
      </c>
      <c r="I71" s="60"/>
    </row>
    <row r="72" spans="1:9" ht="15" x14ac:dyDescent="0.2">
      <c r="A72" s="223" t="s">
        <v>90</v>
      </c>
      <c r="B72" s="139" t="s">
        <v>75</v>
      </c>
      <c r="C72" s="224" t="s">
        <v>44</v>
      </c>
      <c r="D72" s="211">
        <f>IF(C72="","",VLOOKUP(C72,Legal_Team1[],3,FALSE))</f>
        <v>0</v>
      </c>
      <c r="E72" s="225">
        <v>0</v>
      </c>
      <c r="F72" s="226">
        <f t="shared" si="24"/>
        <v>0</v>
      </c>
      <c r="G72" s="226">
        <f t="shared" si="25"/>
        <v>0</v>
      </c>
      <c r="H72" s="228">
        <f t="shared" si="26"/>
        <v>0</v>
      </c>
      <c r="I72" s="60"/>
    </row>
    <row r="73" spans="1:9" ht="15" x14ac:dyDescent="0.2">
      <c r="A73" s="223" t="s">
        <v>90</v>
      </c>
      <c r="B73" s="139" t="s">
        <v>75</v>
      </c>
      <c r="C73" s="224" t="s">
        <v>53</v>
      </c>
      <c r="D73" s="211">
        <f>IF(C73="","",VLOOKUP(C73,Legal_Team1[],3,FALSE))</f>
        <v>0</v>
      </c>
      <c r="E73" s="225">
        <v>0</v>
      </c>
      <c r="F73" s="226">
        <f t="shared" si="24"/>
        <v>0</v>
      </c>
      <c r="G73" s="226">
        <f t="shared" si="25"/>
        <v>0</v>
      </c>
      <c r="H73" s="228">
        <f t="shared" si="26"/>
        <v>0</v>
      </c>
      <c r="I73" s="60"/>
    </row>
    <row r="74" spans="1:9" ht="15" x14ac:dyDescent="0.2">
      <c r="A74" s="223" t="s">
        <v>90</v>
      </c>
      <c r="B74" s="139" t="s">
        <v>75</v>
      </c>
      <c r="C74" s="224" t="s">
        <v>54</v>
      </c>
      <c r="D74" s="211">
        <f>IF(C74="","",VLOOKUP(C74,Legal_Team1[],3,FALSE))</f>
        <v>0</v>
      </c>
      <c r="E74" s="225">
        <v>0</v>
      </c>
      <c r="F74" s="226">
        <f t="shared" si="24"/>
        <v>0</v>
      </c>
      <c r="G74" s="226">
        <f t="shared" si="25"/>
        <v>0</v>
      </c>
      <c r="H74" s="228">
        <f t="shared" si="26"/>
        <v>0</v>
      </c>
      <c r="I74" s="60"/>
    </row>
    <row r="75" spans="1:9" ht="15" x14ac:dyDescent="0.2">
      <c r="A75" s="223" t="s">
        <v>90</v>
      </c>
      <c r="B75" s="139" t="s">
        <v>75</v>
      </c>
      <c r="C75" s="224" t="s">
        <v>45</v>
      </c>
      <c r="D75" s="211">
        <f>IF(C75="","",VLOOKUP(C75,Legal_Team1[],3,FALSE))</f>
        <v>0</v>
      </c>
      <c r="E75" s="225">
        <v>0</v>
      </c>
      <c r="F75" s="226">
        <f t="shared" si="24"/>
        <v>0</v>
      </c>
      <c r="G75" s="226">
        <f t="shared" si="25"/>
        <v>0</v>
      </c>
      <c r="H75" s="228">
        <f t="shared" si="26"/>
        <v>0</v>
      </c>
      <c r="I75" s="60"/>
    </row>
    <row r="76" spans="1:9" ht="15" x14ac:dyDescent="0.2">
      <c r="A76" s="223" t="s">
        <v>90</v>
      </c>
      <c r="B76" s="139" t="s">
        <v>75</v>
      </c>
      <c r="C76" s="224" t="s">
        <v>46</v>
      </c>
      <c r="D76" s="211">
        <f>IF(C76="","",VLOOKUP(C76,Legal_Team1[],3,FALSE))</f>
        <v>0</v>
      </c>
      <c r="E76" s="225">
        <v>0</v>
      </c>
      <c r="F76" s="226">
        <f t="shared" si="24"/>
        <v>0</v>
      </c>
      <c r="G76" s="226">
        <f t="shared" si="25"/>
        <v>0</v>
      </c>
      <c r="H76" s="228">
        <f t="shared" si="26"/>
        <v>0</v>
      </c>
      <c r="I76" s="60"/>
    </row>
    <row r="77" spans="1:9" ht="15" x14ac:dyDescent="0.2">
      <c r="A77" s="120" t="s">
        <v>37</v>
      </c>
      <c r="B77" s="121"/>
      <c r="C77" s="122"/>
      <c r="D77" s="211" t="str">
        <f t="shared" si="3"/>
        <v/>
      </c>
      <c r="E77" s="123">
        <f>SUM(E69:E76)</f>
        <v>0</v>
      </c>
      <c r="F77" s="124">
        <f t="shared" ref="F77:H77" si="29">SUM(F68:F76)</f>
        <v>0</v>
      </c>
      <c r="G77" s="124">
        <f t="shared" si="29"/>
        <v>0</v>
      </c>
      <c r="H77" s="125">
        <f t="shared" si="29"/>
        <v>0</v>
      </c>
      <c r="I77" s="60"/>
    </row>
    <row r="78" spans="1:9" ht="15" x14ac:dyDescent="0.2">
      <c r="A78" s="128" t="s">
        <v>91</v>
      </c>
      <c r="B78" s="93" t="s">
        <v>75</v>
      </c>
      <c r="C78" s="126" t="s">
        <v>24</v>
      </c>
      <c r="D78" s="211">
        <f>IF(C78="","",VLOOKUP(C78,Legal_Team1[],3,FALSE))</f>
        <v>0</v>
      </c>
      <c r="E78" s="116">
        <v>0</v>
      </c>
      <c r="F78" s="117">
        <f>E78*D78</f>
        <v>0</v>
      </c>
      <c r="G78" s="117">
        <f>F78*20%</f>
        <v>0</v>
      </c>
      <c r="H78" s="118">
        <f t="shared" ref="H78" si="30">SUM(F78:G78)</f>
        <v>0</v>
      </c>
      <c r="I78" s="60"/>
    </row>
    <row r="79" spans="1:9" ht="15" x14ac:dyDescent="0.2">
      <c r="A79" s="128" t="s">
        <v>91</v>
      </c>
      <c r="B79" s="93" t="s">
        <v>75</v>
      </c>
      <c r="C79" s="126" t="s">
        <v>25</v>
      </c>
      <c r="D79" s="211">
        <f>IF(C79="","",VLOOKUP(C79,Legal_Team1[],3,FALSE))</f>
        <v>0</v>
      </c>
      <c r="E79" s="116">
        <v>0</v>
      </c>
      <c r="F79" s="117">
        <f t="shared" ref="F79:F85" si="31">E79*D79</f>
        <v>0</v>
      </c>
      <c r="G79" s="117">
        <f t="shared" ref="G79:G85" si="32">F79*20%</f>
        <v>0</v>
      </c>
      <c r="H79" s="118">
        <f t="shared" ref="H79:H85" si="33">SUM(F79:G79)</f>
        <v>0</v>
      </c>
      <c r="I79" s="60"/>
    </row>
    <row r="80" spans="1:9" ht="15" x14ac:dyDescent="0.2">
      <c r="A80" s="128" t="s">
        <v>91</v>
      </c>
      <c r="B80" s="93" t="s">
        <v>75</v>
      </c>
      <c r="C80" s="119" t="s">
        <v>43</v>
      </c>
      <c r="D80" s="211">
        <f>IF(C80="","",VLOOKUP(C80,Legal_Team1[],3,FALSE))</f>
        <v>0</v>
      </c>
      <c r="E80" s="116">
        <v>0</v>
      </c>
      <c r="F80" s="117">
        <f t="shared" si="31"/>
        <v>0</v>
      </c>
      <c r="G80" s="117">
        <f t="shared" si="32"/>
        <v>0</v>
      </c>
      <c r="H80" s="118">
        <f t="shared" si="33"/>
        <v>0</v>
      </c>
      <c r="I80" s="60"/>
    </row>
    <row r="81" spans="1:9" ht="15" x14ac:dyDescent="0.2">
      <c r="A81" s="128" t="s">
        <v>91</v>
      </c>
      <c r="B81" s="93" t="s">
        <v>75</v>
      </c>
      <c r="C81" s="126" t="s">
        <v>44</v>
      </c>
      <c r="D81" s="211">
        <f>IF(C81="","",VLOOKUP(C81,Legal_Team1[],3,FALSE))</f>
        <v>0</v>
      </c>
      <c r="E81" s="116">
        <v>0</v>
      </c>
      <c r="F81" s="117">
        <f t="shared" si="31"/>
        <v>0</v>
      </c>
      <c r="G81" s="117">
        <f t="shared" si="32"/>
        <v>0</v>
      </c>
      <c r="H81" s="118">
        <f t="shared" si="33"/>
        <v>0</v>
      </c>
      <c r="I81" s="60"/>
    </row>
    <row r="82" spans="1:9" ht="15" x14ac:dyDescent="0.2">
      <c r="A82" s="128" t="s">
        <v>91</v>
      </c>
      <c r="B82" s="93" t="s">
        <v>75</v>
      </c>
      <c r="C82" s="126" t="s">
        <v>53</v>
      </c>
      <c r="D82" s="211">
        <f>IF(C82="","",VLOOKUP(C82,Legal_Team1[],3,FALSE))</f>
        <v>0</v>
      </c>
      <c r="E82" s="116">
        <v>0</v>
      </c>
      <c r="F82" s="117">
        <f t="shared" si="31"/>
        <v>0</v>
      </c>
      <c r="G82" s="117">
        <f t="shared" si="32"/>
        <v>0</v>
      </c>
      <c r="H82" s="118">
        <f t="shared" si="33"/>
        <v>0</v>
      </c>
      <c r="I82" s="60"/>
    </row>
    <row r="83" spans="1:9" ht="15" x14ac:dyDescent="0.2">
      <c r="A83" s="128" t="s">
        <v>91</v>
      </c>
      <c r="B83" s="93" t="s">
        <v>75</v>
      </c>
      <c r="C83" s="126" t="s">
        <v>54</v>
      </c>
      <c r="D83" s="211">
        <f>IF(C83="","",VLOOKUP(C83,Legal_Team1[],3,FALSE))</f>
        <v>0</v>
      </c>
      <c r="E83" s="116">
        <v>0</v>
      </c>
      <c r="F83" s="117">
        <f t="shared" si="31"/>
        <v>0</v>
      </c>
      <c r="G83" s="117">
        <f t="shared" si="32"/>
        <v>0</v>
      </c>
      <c r="H83" s="118">
        <f t="shared" si="33"/>
        <v>0</v>
      </c>
      <c r="I83" s="60"/>
    </row>
    <row r="84" spans="1:9" ht="15" x14ac:dyDescent="0.2">
      <c r="A84" s="128" t="s">
        <v>91</v>
      </c>
      <c r="B84" s="93" t="s">
        <v>75</v>
      </c>
      <c r="C84" s="126" t="s">
        <v>45</v>
      </c>
      <c r="D84" s="211">
        <f>IF(C84="","",VLOOKUP(C84,Legal_Team1[],3,FALSE))</f>
        <v>0</v>
      </c>
      <c r="E84" s="116">
        <v>0</v>
      </c>
      <c r="F84" s="117">
        <f t="shared" si="31"/>
        <v>0</v>
      </c>
      <c r="G84" s="117">
        <f t="shared" si="32"/>
        <v>0</v>
      </c>
      <c r="H84" s="118">
        <f t="shared" si="33"/>
        <v>0</v>
      </c>
      <c r="I84" s="60"/>
    </row>
    <row r="85" spans="1:9" ht="15" x14ac:dyDescent="0.2">
      <c r="A85" s="128" t="s">
        <v>91</v>
      </c>
      <c r="B85" s="93" t="s">
        <v>75</v>
      </c>
      <c r="C85" s="126" t="s">
        <v>46</v>
      </c>
      <c r="D85" s="211">
        <f>IF(C85="","",VLOOKUP(C85,Legal_Team1[],3,FALSE))</f>
        <v>0</v>
      </c>
      <c r="E85" s="116">
        <v>0</v>
      </c>
      <c r="F85" s="117">
        <f t="shared" si="31"/>
        <v>0</v>
      </c>
      <c r="G85" s="117">
        <f t="shared" si="32"/>
        <v>0</v>
      </c>
      <c r="H85" s="118">
        <f t="shared" si="33"/>
        <v>0</v>
      </c>
      <c r="I85" s="60"/>
    </row>
    <row r="86" spans="1:9" ht="15" x14ac:dyDescent="0.2">
      <c r="A86" s="120" t="s">
        <v>36</v>
      </c>
      <c r="B86" s="121"/>
      <c r="C86" s="122"/>
      <c r="D86" s="211" t="str">
        <f t="shared" si="3"/>
        <v/>
      </c>
      <c r="E86" s="123">
        <f>SUM(E78:E85)</f>
        <v>0</v>
      </c>
      <c r="F86" s="124">
        <f>SUM(F78:F85)</f>
        <v>0</v>
      </c>
      <c r="G86" s="124">
        <f>SUM(G78:G85)</f>
        <v>0</v>
      </c>
      <c r="H86" s="125">
        <f>SUM(H78:H85)</f>
        <v>0</v>
      </c>
      <c r="I86" s="60"/>
    </row>
    <row r="87" spans="1:9" ht="15" x14ac:dyDescent="0.2">
      <c r="A87" s="128" t="s">
        <v>92</v>
      </c>
      <c r="B87" s="93" t="s">
        <v>75</v>
      </c>
      <c r="C87" s="126" t="s">
        <v>24</v>
      </c>
      <c r="D87" s="211">
        <f>IF(C87="","",VLOOKUP(C87,Legal_Team1[],3,FALSE))</f>
        <v>0</v>
      </c>
      <c r="E87" s="116">
        <v>0</v>
      </c>
      <c r="F87" s="117">
        <f>E87*D87</f>
        <v>0</v>
      </c>
      <c r="G87" s="117">
        <f>F87*20%</f>
        <v>0</v>
      </c>
      <c r="H87" s="118">
        <f>SUM(F87:G87)</f>
        <v>0</v>
      </c>
      <c r="I87" s="60"/>
    </row>
    <row r="88" spans="1:9" ht="15" x14ac:dyDescent="0.2">
      <c r="A88" s="128" t="s">
        <v>92</v>
      </c>
      <c r="B88" s="93" t="s">
        <v>75</v>
      </c>
      <c r="C88" s="126" t="s">
        <v>25</v>
      </c>
      <c r="D88" s="211">
        <f>IF(C88="","",VLOOKUP(C88,Legal_Team1[],3,FALSE))</f>
        <v>0</v>
      </c>
      <c r="E88" s="116">
        <v>0</v>
      </c>
      <c r="F88" s="117">
        <f t="shared" ref="F88:F94" si="34">E88*D88</f>
        <v>0</v>
      </c>
      <c r="G88" s="117">
        <f t="shared" ref="G88:G94" si="35">F88*20%</f>
        <v>0</v>
      </c>
      <c r="H88" s="118">
        <f t="shared" ref="H88:H94" si="36">SUM(F88:G88)</f>
        <v>0</v>
      </c>
      <c r="I88" s="60"/>
    </row>
    <row r="89" spans="1:9" ht="15" x14ac:dyDescent="0.2">
      <c r="A89" s="128" t="s">
        <v>92</v>
      </c>
      <c r="B89" s="93" t="s">
        <v>75</v>
      </c>
      <c r="C89" s="119" t="s">
        <v>43</v>
      </c>
      <c r="D89" s="211">
        <f>IF(C89="","",VLOOKUP(C89,Legal_Team1[],3,FALSE))</f>
        <v>0</v>
      </c>
      <c r="E89" s="116">
        <v>0</v>
      </c>
      <c r="F89" s="117">
        <f t="shared" si="34"/>
        <v>0</v>
      </c>
      <c r="G89" s="117">
        <f t="shared" si="35"/>
        <v>0</v>
      </c>
      <c r="H89" s="118">
        <f t="shared" si="36"/>
        <v>0</v>
      </c>
      <c r="I89" s="60"/>
    </row>
    <row r="90" spans="1:9" ht="15" x14ac:dyDescent="0.2">
      <c r="A90" s="128" t="s">
        <v>92</v>
      </c>
      <c r="B90" s="93" t="s">
        <v>75</v>
      </c>
      <c r="C90" s="126" t="s">
        <v>44</v>
      </c>
      <c r="D90" s="211">
        <f>IF(C90="","",VLOOKUP(C90,Legal_Team1[],3,FALSE))</f>
        <v>0</v>
      </c>
      <c r="E90" s="116">
        <v>0</v>
      </c>
      <c r="F90" s="117">
        <f t="shared" si="34"/>
        <v>0</v>
      </c>
      <c r="G90" s="117">
        <f t="shared" si="35"/>
        <v>0</v>
      </c>
      <c r="H90" s="118">
        <f t="shared" si="36"/>
        <v>0</v>
      </c>
      <c r="I90" s="60"/>
    </row>
    <row r="91" spans="1:9" ht="15" x14ac:dyDescent="0.2">
      <c r="A91" s="128" t="s">
        <v>92</v>
      </c>
      <c r="B91" s="93" t="s">
        <v>75</v>
      </c>
      <c r="C91" s="126" t="s">
        <v>53</v>
      </c>
      <c r="D91" s="211">
        <v>0</v>
      </c>
      <c r="E91" s="116">
        <v>0</v>
      </c>
      <c r="F91" s="117">
        <f t="shared" si="34"/>
        <v>0</v>
      </c>
      <c r="G91" s="117">
        <f t="shared" si="35"/>
        <v>0</v>
      </c>
      <c r="H91" s="118">
        <f t="shared" si="36"/>
        <v>0</v>
      </c>
      <c r="I91" s="60"/>
    </row>
    <row r="92" spans="1:9" ht="15" x14ac:dyDescent="0.2">
      <c r="A92" s="128" t="s">
        <v>92</v>
      </c>
      <c r="B92" s="93" t="s">
        <v>75</v>
      </c>
      <c r="C92" s="126" t="s">
        <v>54</v>
      </c>
      <c r="D92" s="211">
        <f>IF(C92="","",VLOOKUP(C92,Legal_Team1[],3,FALSE))</f>
        <v>0</v>
      </c>
      <c r="E92" s="116">
        <v>0</v>
      </c>
      <c r="F92" s="117">
        <f t="shared" si="34"/>
        <v>0</v>
      </c>
      <c r="G92" s="117">
        <f t="shared" si="35"/>
        <v>0</v>
      </c>
      <c r="H92" s="118">
        <f t="shared" si="36"/>
        <v>0</v>
      </c>
      <c r="I92" s="60"/>
    </row>
    <row r="93" spans="1:9" ht="15" x14ac:dyDescent="0.2">
      <c r="A93" s="128" t="s">
        <v>92</v>
      </c>
      <c r="B93" s="93" t="s">
        <v>75</v>
      </c>
      <c r="C93" s="126" t="s">
        <v>45</v>
      </c>
      <c r="D93" s="211">
        <f>IF(C93="","",VLOOKUP(C93,Legal_Team1[],3,FALSE))</f>
        <v>0</v>
      </c>
      <c r="E93" s="116">
        <v>0</v>
      </c>
      <c r="F93" s="117">
        <f t="shared" si="34"/>
        <v>0</v>
      </c>
      <c r="G93" s="117">
        <f t="shared" si="35"/>
        <v>0</v>
      </c>
      <c r="H93" s="118">
        <f t="shared" si="36"/>
        <v>0</v>
      </c>
      <c r="I93" s="60"/>
    </row>
    <row r="94" spans="1:9" ht="15" x14ac:dyDescent="0.2">
      <c r="A94" s="128" t="s">
        <v>92</v>
      </c>
      <c r="B94" s="93" t="s">
        <v>75</v>
      </c>
      <c r="C94" s="126" t="s">
        <v>46</v>
      </c>
      <c r="D94" s="211">
        <f>IF(C94="","",VLOOKUP(C94,Legal_Team1[],3,FALSE))</f>
        <v>0</v>
      </c>
      <c r="E94" s="116">
        <v>0</v>
      </c>
      <c r="F94" s="117">
        <f t="shared" si="34"/>
        <v>0</v>
      </c>
      <c r="G94" s="117">
        <f t="shared" si="35"/>
        <v>0</v>
      </c>
      <c r="H94" s="118">
        <f t="shared" si="36"/>
        <v>0</v>
      </c>
      <c r="I94" s="60"/>
    </row>
    <row r="95" spans="1:9" ht="15" x14ac:dyDescent="0.2">
      <c r="A95" s="120" t="s">
        <v>30</v>
      </c>
      <c r="B95" s="121"/>
      <c r="C95" s="122"/>
      <c r="D95" s="130"/>
      <c r="E95" s="123">
        <f>SUM(E87:E94)</f>
        <v>0</v>
      </c>
      <c r="F95" s="124">
        <f>SUM(F87:F94)</f>
        <v>0</v>
      </c>
      <c r="G95" s="124">
        <f t="shared" ref="G95" si="37">SUM(G87:G94)</f>
        <v>0</v>
      </c>
      <c r="H95" s="127">
        <f>SUM(H87:H94)</f>
        <v>0</v>
      </c>
      <c r="I95" s="60"/>
    </row>
    <row r="96" spans="1:9" s="139" customFormat="1" ht="15" x14ac:dyDescent="0.2">
      <c r="A96" s="131"/>
      <c r="B96" s="132"/>
      <c r="C96" s="133"/>
      <c r="D96" s="134"/>
      <c r="E96" s="135"/>
      <c r="F96" s="136"/>
      <c r="G96" s="136"/>
      <c r="H96" s="137"/>
      <c r="I96" s="138"/>
    </row>
    <row r="97" spans="1:9" s="139" customFormat="1" ht="15" x14ac:dyDescent="0.2">
      <c r="A97" s="264" t="s">
        <v>94</v>
      </c>
      <c r="B97" s="232"/>
      <c r="C97" s="232"/>
      <c r="D97" s="232"/>
      <c r="E97" s="140">
        <v>0</v>
      </c>
      <c r="F97" s="141">
        <f>'Tab 5 SOC Document Schedule'!G86</f>
        <v>0</v>
      </c>
      <c r="G97" s="141">
        <f>F97*20%</f>
        <v>0</v>
      </c>
      <c r="H97" s="127">
        <f>G97+F97</f>
        <v>0</v>
      </c>
      <c r="I97" s="138"/>
    </row>
    <row r="98" spans="1:9" s="139" customFormat="1" ht="15" x14ac:dyDescent="0.2">
      <c r="A98" s="131"/>
      <c r="B98" s="132"/>
      <c r="C98" s="133"/>
      <c r="D98" s="134"/>
      <c r="E98" s="135"/>
      <c r="F98" s="142"/>
      <c r="G98" s="142"/>
      <c r="H98" s="143"/>
      <c r="I98" s="138"/>
    </row>
    <row r="99" spans="1:9" ht="15" x14ac:dyDescent="0.2">
      <c r="A99" s="144" t="s">
        <v>26</v>
      </c>
      <c r="B99" s="145"/>
      <c r="C99" s="146"/>
      <c r="D99" s="147"/>
      <c r="E99" s="148">
        <f>SUM(E14+E23+E32+E41+E50+E59+E68+E77+E86+E95+E97)</f>
        <v>0</v>
      </c>
      <c r="F99" s="149">
        <f>SUM(F14+F23+F32+F41+F50+F59+F68+F77+F86+F95)</f>
        <v>0</v>
      </c>
      <c r="G99" s="149">
        <f>SUM(G14+G23+G32+G41+G50+G59+G68+G77+G86+G95)</f>
        <v>0</v>
      </c>
      <c r="H99" s="149">
        <f>SUM(H14+H23+H32+H41+H50+H59+H68+H77+H86+H95+H97)</f>
        <v>0</v>
      </c>
      <c r="I99" s="60"/>
    </row>
    <row r="100" spans="1:9" ht="15" x14ac:dyDescent="0.2">
      <c r="A100" s="60"/>
      <c r="B100" s="61"/>
      <c r="C100" s="150"/>
      <c r="D100" s="151"/>
      <c r="H100" s="60"/>
      <c r="I100" s="60"/>
    </row>
    <row r="101" spans="1:9" x14ac:dyDescent="0.2">
      <c r="A101" s="93" t="str">
        <f>'Tab 1 SOC Front Sheet'!A33</f>
        <v>16.05.2019 Trial</v>
      </c>
    </row>
    <row r="103" spans="1:9" x14ac:dyDescent="0.2">
      <c r="B103" s="152" t="s">
        <v>180</v>
      </c>
    </row>
    <row r="104" spans="1:9" s="152" customFormat="1" x14ac:dyDescent="0.2">
      <c r="B104" s="152" t="s">
        <v>75</v>
      </c>
      <c r="C104" s="153"/>
      <c r="D104" s="154"/>
      <c r="E104" s="155"/>
      <c r="F104" s="156"/>
      <c r="G104" s="157"/>
    </row>
    <row r="105" spans="1:9" x14ac:dyDescent="0.2">
      <c r="B105" s="158" t="s">
        <v>165</v>
      </c>
    </row>
    <row r="106" spans="1:9" x14ac:dyDescent="0.2">
      <c r="B106" s="158" t="s">
        <v>166</v>
      </c>
    </row>
    <row r="107" spans="1:9" x14ac:dyDescent="0.2">
      <c r="B107" s="158" t="s">
        <v>167</v>
      </c>
    </row>
    <row r="108" spans="1:9" x14ac:dyDescent="0.2">
      <c r="B108" s="158" t="s">
        <v>168</v>
      </c>
    </row>
    <row r="109" spans="1:9" x14ac:dyDescent="0.2">
      <c r="B109" s="158" t="s">
        <v>169</v>
      </c>
    </row>
    <row r="110" spans="1:9" x14ac:dyDescent="0.2">
      <c r="B110" s="158" t="s">
        <v>170</v>
      </c>
    </row>
    <row r="111" spans="1:9" x14ac:dyDescent="0.2">
      <c r="B111" s="159"/>
    </row>
    <row r="112" spans="1:9" x14ac:dyDescent="0.2">
      <c r="B112" s="158" t="s">
        <v>171</v>
      </c>
    </row>
    <row r="113" spans="1:2" x14ac:dyDescent="0.2">
      <c r="B113" s="158" t="s">
        <v>172</v>
      </c>
    </row>
    <row r="114" spans="1:2" x14ac:dyDescent="0.2">
      <c r="B114" s="158" t="s">
        <v>173</v>
      </c>
    </row>
    <row r="115" spans="1:2" x14ac:dyDescent="0.2">
      <c r="A115" s="160"/>
    </row>
    <row r="116" spans="1:2" x14ac:dyDescent="0.2">
      <c r="A116" s="160"/>
    </row>
    <row r="117" spans="1:2" x14ac:dyDescent="0.2">
      <c r="A117" s="160"/>
    </row>
    <row r="118" spans="1:2" x14ac:dyDescent="0.2">
      <c r="A118" s="160"/>
    </row>
    <row r="119" spans="1:2" x14ac:dyDescent="0.2">
      <c r="A119" s="160"/>
    </row>
    <row r="120" spans="1:2" x14ac:dyDescent="0.2">
      <c r="A120" s="158"/>
    </row>
    <row r="121" spans="1:2" x14ac:dyDescent="0.2">
      <c r="A121" s="158"/>
    </row>
    <row r="122" spans="1:2" x14ac:dyDescent="0.2">
      <c r="A122" s="158"/>
    </row>
    <row r="123" spans="1:2" x14ac:dyDescent="0.2">
      <c r="A123" s="158"/>
    </row>
    <row r="124" spans="1:2" x14ac:dyDescent="0.2">
      <c r="A124" s="158"/>
    </row>
    <row r="125" spans="1:2" x14ac:dyDescent="0.2">
      <c r="A125" s="158"/>
    </row>
    <row r="126" spans="1:2" x14ac:dyDescent="0.2">
      <c r="A126" s="158"/>
    </row>
    <row r="127" spans="1:2" x14ac:dyDescent="0.2">
      <c r="A127" s="158"/>
    </row>
    <row r="128" spans="1:2" x14ac:dyDescent="0.2">
      <c r="A128" s="158"/>
    </row>
    <row r="129" spans="1:1" x14ac:dyDescent="0.2">
      <c r="A129" s="160"/>
    </row>
    <row r="130" spans="1:1" x14ac:dyDescent="0.2">
      <c r="A130" s="160"/>
    </row>
    <row r="131" spans="1:1" x14ac:dyDescent="0.2">
      <c r="A131" s="160"/>
    </row>
    <row r="132" spans="1:1" x14ac:dyDescent="0.2">
      <c r="A132" s="160"/>
    </row>
    <row r="133" spans="1:1" x14ac:dyDescent="0.2">
      <c r="A133" s="160"/>
    </row>
    <row r="134" spans="1:1" x14ac:dyDescent="0.2">
      <c r="A134" s="160"/>
    </row>
  </sheetData>
  <mergeCells count="1">
    <mergeCell ref="A97:D97"/>
  </mergeCells>
  <dataValidations disablePrompts="1" count="1">
    <dataValidation type="list" allowBlank="1" showInputMessage="1" showErrorMessage="1" sqref="B104 B6:B13 B33:B40 B42:B49 B51:B58 B60:B67 B69:B76 B78:B85 B87:B94 B15:B22 B24:B31">
      <formula1>$B$104:$B$114</formula1>
    </dataValidation>
  </dataValidations>
  <printOptions headings="1" gridLines="1"/>
  <pageMargins left="0.70866141732283472" right="0.70866141732283472" top="0.47244094488188981" bottom="0.62992125984251968" header="0.31496062992125984" footer="0.31496062992125984"/>
  <pageSetup paperSize="8" fitToHeight="0" orientation="landscape" r:id="rId1"/>
  <headerFooter>
    <oddFooter>&amp;C&amp;"-,Regular"Page &amp;P of &amp;N</oddFooter>
  </headerFooter>
  <rowBreaks count="2" manualBreakCount="2">
    <brk id="41" max="7" man="1"/>
    <brk id="77" max="7" man="1"/>
  </rowBreaks>
  <ignoredErrors>
    <ignoredError sqref="H6 H42 H78 H87" formulaRange="1"/>
    <ignoredError sqref="G32:H32 G50:H50 G86 G14:H14" formula="1"/>
    <ignoredError sqref="H15 H24 H33 H51"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H68"/>
  <sheetViews>
    <sheetView topLeftCell="A7" zoomScale="90" zoomScaleNormal="90" workbookViewId="0">
      <selection activeCell="G17" sqref="G17"/>
    </sheetView>
  </sheetViews>
  <sheetFormatPr defaultColWidth="9.140625" defaultRowHeight="15" x14ac:dyDescent="0.25"/>
  <cols>
    <col min="1" max="1" width="42.28515625" style="49" customWidth="1"/>
    <col min="2" max="2" width="23.85546875" style="49" customWidth="1"/>
    <col min="3" max="3" width="23.7109375" style="50" customWidth="1"/>
    <col min="4" max="4" width="20" style="51" customWidth="1"/>
    <col min="5" max="6" width="19.28515625" style="51" customWidth="1"/>
    <col min="7" max="7" width="21.140625" style="51" customWidth="1"/>
    <col min="8" max="8" width="9.140625" style="51" customWidth="1"/>
    <col min="9" max="9" width="9.140625" style="49" customWidth="1"/>
    <col min="10" max="10" width="9.140625" style="49"/>
    <col min="11" max="11" width="10.5703125" style="49" bestFit="1" customWidth="1"/>
    <col min="12" max="16384" width="9.140625" style="49"/>
  </cols>
  <sheetData>
    <row r="1" spans="1:8" ht="15" customHeight="1" x14ac:dyDescent="0.25">
      <c r="A1" s="48" t="s">
        <v>58</v>
      </c>
      <c r="E1" s="52"/>
      <c r="F1" s="53"/>
      <c r="G1" s="53"/>
    </row>
    <row r="2" spans="1:8" ht="15" customHeight="1" x14ac:dyDescent="0.25">
      <c r="A2" s="48"/>
      <c r="E2" s="52"/>
      <c r="F2" s="53"/>
      <c r="G2" s="53"/>
    </row>
    <row r="3" spans="1:8" ht="15.75" x14ac:dyDescent="0.25">
      <c r="A3" s="54" t="s">
        <v>161</v>
      </c>
    </row>
    <row r="6" spans="1:8" s="60" customFormat="1" ht="30" x14ac:dyDescent="0.2">
      <c r="A6" s="55" t="s">
        <v>23</v>
      </c>
      <c r="B6" s="56" t="s">
        <v>8</v>
      </c>
      <c r="C6" s="57" t="s">
        <v>0</v>
      </c>
      <c r="D6" s="58" t="s">
        <v>60</v>
      </c>
      <c r="E6" s="58" t="s">
        <v>61</v>
      </c>
      <c r="F6" s="59" t="s">
        <v>62</v>
      </c>
      <c r="H6" s="61"/>
    </row>
    <row r="7" spans="1:8" s="60" customFormat="1" x14ac:dyDescent="0.25">
      <c r="A7" s="62" t="s">
        <v>77</v>
      </c>
      <c r="B7" s="62" t="s">
        <v>77</v>
      </c>
      <c r="C7" s="63" t="s">
        <v>137</v>
      </c>
      <c r="D7" s="64">
        <v>0</v>
      </c>
      <c r="E7" s="65">
        <f t="shared" ref="E7:E10" si="0">D7*20%</f>
        <v>0</v>
      </c>
      <c r="F7" s="65">
        <f t="shared" ref="F7:F10" si="1">SUM(D7:E7)</f>
        <v>0</v>
      </c>
      <c r="H7" s="61"/>
    </row>
    <row r="8" spans="1:8" s="60" customFormat="1" x14ac:dyDescent="0.25">
      <c r="A8" s="62" t="s">
        <v>77</v>
      </c>
      <c r="B8" s="62" t="s">
        <v>77</v>
      </c>
      <c r="C8" s="63" t="s">
        <v>137</v>
      </c>
      <c r="D8" s="64">
        <v>0</v>
      </c>
      <c r="E8" s="65">
        <f t="shared" si="0"/>
        <v>0</v>
      </c>
      <c r="F8" s="65">
        <f t="shared" si="1"/>
        <v>0</v>
      </c>
      <c r="H8" s="61"/>
    </row>
    <row r="9" spans="1:8" s="60" customFormat="1" x14ac:dyDescent="0.25">
      <c r="A9" s="62" t="s">
        <v>77</v>
      </c>
      <c r="B9" s="62" t="s">
        <v>77</v>
      </c>
      <c r="C9" s="63" t="s">
        <v>137</v>
      </c>
      <c r="D9" s="64">
        <v>0</v>
      </c>
      <c r="E9" s="65">
        <f t="shared" si="0"/>
        <v>0</v>
      </c>
      <c r="F9" s="65">
        <f t="shared" si="1"/>
        <v>0</v>
      </c>
      <c r="H9" s="61"/>
    </row>
    <row r="10" spans="1:8" s="60" customFormat="1" x14ac:dyDescent="0.25">
      <c r="A10" s="62" t="s">
        <v>77</v>
      </c>
      <c r="B10" s="62" t="s">
        <v>77</v>
      </c>
      <c r="C10" s="63" t="s">
        <v>137</v>
      </c>
      <c r="D10" s="64">
        <v>0</v>
      </c>
      <c r="E10" s="65">
        <f t="shared" si="0"/>
        <v>0</v>
      </c>
      <c r="F10" s="65">
        <f t="shared" si="1"/>
        <v>0</v>
      </c>
      <c r="H10" s="61"/>
    </row>
    <row r="11" spans="1:8" s="60" customFormat="1" x14ac:dyDescent="0.25">
      <c r="A11" s="62" t="s">
        <v>77</v>
      </c>
      <c r="B11" s="62" t="s">
        <v>77</v>
      </c>
      <c r="C11" s="63" t="s">
        <v>137</v>
      </c>
      <c r="D11" s="64">
        <v>0</v>
      </c>
      <c r="E11" s="65">
        <f t="shared" ref="E11:E15" si="2">D11*20%</f>
        <v>0</v>
      </c>
      <c r="F11" s="65">
        <f t="shared" ref="F11:F15" si="3">SUM(D11:E11)</f>
        <v>0</v>
      </c>
      <c r="H11" s="61"/>
    </row>
    <row r="12" spans="1:8" s="60" customFormat="1" x14ac:dyDescent="0.25">
      <c r="A12" s="62" t="s">
        <v>77</v>
      </c>
      <c r="B12" s="62" t="s">
        <v>77</v>
      </c>
      <c r="C12" s="63" t="s">
        <v>137</v>
      </c>
      <c r="D12" s="64">
        <v>0</v>
      </c>
      <c r="E12" s="65">
        <f t="shared" si="2"/>
        <v>0</v>
      </c>
      <c r="F12" s="65">
        <f t="shared" si="3"/>
        <v>0</v>
      </c>
      <c r="H12" s="61"/>
    </row>
    <row r="13" spans="1:8" s="60" customFormat="1" x14ac:dyDescent="0.25">
      <c r="A13" s="62" t="s">
        <v>77</v>
      </c>
      <c r="B13" s="62" t="s">
        <v>77</v>
      </c>
      <c r="C13" s="63" t="s">
        <v>137</v>
      </c>
      <c r="D13" s="64">
        <v>0</v>
      </c>
      <c r="E13" s="65">
        <f t="shared" si="2"/>
        <v>0</v>
      </c>
      <c r="F13" s="65">
        <f t="shared" si="3"/>
        <v>0</v>
      </c>
      <c r="H13" s="61"/>
    </row>
    <row r="14" spans="1:8" s="60" customFormat="1" x14ac:dyDescent="0.25">
      <c r="A14" s="62" t="s">
        <v>77</v>
      </c>
      <c r="B14" s="62" t="s">
        <v>77</v>
      </c>
      <c r="C14" s="63" t="s">
        <v>137</v>
      </c>
      <c r="D14" s="64">
        <v>0</v>
      </c>
      <c r="E14" s="65">
        <f t="shared" si="2"/>
        <v>0</v>
      </c>
      <c r="F14" s="65">
        <f t="shared" si="3"/>
        <v>0</v>
      </c>
      <c r="H14" s="61"/>
    </row>
    <row r="15" spans="1:8" s="60" customFormat="1" x14ac:dyDescent="0.25">
      <c r="A15" s="62" t="s">
        <v>77</v>
      </c>
      <c r="B15" s="62" t="s">
        <v>77</v>
      </c>
      <c r="C15" s="63" t="s">
        <v>137</v>
      </c>
      <c r="D15" s="64">
        <v>0</v>
      </c>
      <c r="E15" s="65">
        <f t="shared" si="2"/>
        <v>0</v>
      </c>
      <c r="F15" s="65">
        <f t="shared" si="3"/>
        <v>0</v>
      </c>
      <c r="H15" s="61"/>
    </row>
    <row r="16" spans="1:8" x14ac:dyDescent="0.25">
      <c r="A16" s="62" t="s">
        <v>77</v>
      </c>
      <c r="B16" s="62" t="s">
        <v>77</v>
      </c>
      <c r="C16" s="63" t="s">
        <v>137</v>
      </c>
      <c r="D16" s="64">
        <v>0</v>
      </c>
      <c r="E16" s="65">
        <f>D16*20%</f>
        <v>0</v>
      </c>
      <c r="F16" s="65">
        <f>SUM(D16:E16)</f>
        <v>0</v>
      </c>
    </row>
    <row r="17" spans="1:6" x14ac:dyDescent="0.25">
      <c r="A17" s="66"/>
      <c r="B17" s="67"/>
      <c r="C17" s="67"/>
      <c r="D17" s="68">
        <f>SUM(D7:D16)</f>
        <v>0</v>
      </c>
      <c r="E17" s="68">
        <f>SUM(E7:E16)</f>
        <v>0</v>
      </c>
      <c r="F17" s="68">
        <f>SUM(F7:F16)</f>
        <v>0</v>
      </c>
    </row>
    <row r="20" spans="1:6" ht="15.75" x14ac:dyDescent="0.25">
      <c r="A20" s="54" t="s">
        <v>29</v>
      </c>
      <c r="B20" s="69"/>
      <c r="C20" s="70"/>
      <c r="D20" s="71"/>
      <c r="E20" s="71"/>
    </row>
    <row r="22" spans="1:6" ht="60" customHeight="1" x14ac:dyDescent="0.25">
      <c r="A22" s="55" t="s">
        <v>23</v>
      </c>
      <c r="B22" s="266" t="s">
        <v>7</v>
      </c>
      <c r="C22" s="266"/>
      <c r="D22" s="72" t="s">
        <v>63</v>
      </c>
      <c r="E22" s="72" t="s">
        <v>138</v>
      </c>
      <c r="F22" s="73" t="s">
        <v>64</v>
      </c>
    </row>
    <row r="23" spans="1:6" x14ac:dyDescent="0.25">
      <c r="A23" s="62" t="s">
        <v>77</v>
      </c>
      <c r="B23" s="265"/>
      <c r="C23" s="265"/>
      <c r="D23" s="74"/>
      <c r="E23" s="75">
        <v>0</v>
      </c>
      <c r="F23" s="76">
        <f>SUM(D23:E23)</f>
        <v>0</v>
      </c>
    </row>
    <row r="24" spans="1:6" x14ac:dyDescent="0.25">
      <c r="A24" s="62" t="s">
        <v>77</v>
      </c>
      <c r="B24" s="265"/>
      <c r="C24" s="265"/>
      <c r="D24" s="74">
        <v>0</v>
      </c>
      <c r="E24" s="75">
        <v>0</v>
      </c>
      <c r="F24" s="76">
        <f>SUM(D24:E24)</f>
        <v>0</v>
      </c>
    </row>
    <row r="25" spans="1:6" x14ac:dyDescent="0.25">
      <c r="A25" s="62" t="s">
        <v>77</v>
      </c>
      <c r="B25" s="265"/>
      <c r="C25" s="265"/>
      <c r="D25" s="74">
        <v>0</v>
      </c>
      <c r="E25" s="75">
        <v>0</v>
      </c>
      <c r="F25" s="76">
        <f t="shared" ref="F25:F30" si="4">SUM(D25:E25)</f>
        <v>0</v>
      </c>
    </row>
    <row r="26" spans="1:6" x14ac:dyDescent="0.25">
      <c r="A26" s="62" t="s">
        <v>77</v>
      </c>
      <c r="B26" s="265"/>
      <c r="C26" s="265"/>
      <c r="D26" s="74">
        <v>0</v>
      </c>
      <c r="E26" s="75">
        <v>0</v>
      </c>
      <c r="F26" s="76">
        <f t="shared" si="4"/>
        <v>0</v>
      </c>
    </row>
    <row r="27" spans="1:6" x14ac:dyDescent="0.25">
      <c r="A27" s="62" t="s">
        <v>77</v>
      </c>
      <c r="B27" s="265"/>
      <c r="C27" s="265"/>
      <c r="D27" s="74">
        <v>0</v>
      </c>
      <c r="E27" s="75">
        <v>0</v>
      </c>
      <c r="F27" s="76">
        <f t="shared" si="4"/>
        <v>0</v>
      </c>
    </row>
    <row r="28" spans="1:6" x14ac:dyDescent="0.25">
      <c r="A28" s="62" t="s">
        <v>77</v>
      </c>
      <c r="B28" s="265"/>
      <c r="C28" s="265"/>
      <c r="D28" s="74">
        <v>0</v>
      </c>
      <c r="E28" s="75">
        <v>0</v>
      </c>
      <c r="F28" s="76">
        <f t="shared" si="4"/>
        <v>0</v>
      </c>
    </row>
    <row r="29" spans="1:6" x14ac:dyDescent="0.25">
      <c r="A29" s="62" t="s">
        <v>77</v>
      </c>
      <c r="B29" s="265"/>
      <c r="C29" s="265"/>
      <c r="D29" s="74">
        <v>0</v>
      </c>
      <c r="E29" s="75">
        <v>0</v>
      </c>
      <c r="F29" s="76">
        <f t="shared" si="4"/>
        <v>0</v>
      </c>
    </row>
    <row r="30" spans="1:6" x14ac:dyDescent="0.25">
      <c r="A30" s="62" t="s">
        <v>77</v>
      </c>
      <c r="B30" s="265"/>
      <c r="C30" s="265"/>
      <c r="D30" s="74">
        <v>0</v>
      </c>
      <c r="E30" s="75">
        <v>0</v>
      </c>
      <c r="F30" s="76">
        <f t="shared" si="4"/>
        <v>0</v>
      </c>
    </row>
    <row r="31" spans="1:6" x14ac:dyDescent="0.25">
      <c r="A31" s="62" t="s">
        <v>77</v>
      </c>
      <c r="B31" s="265"/>
      <c r="C31" s="265"/>
      <c r="D31" s="74">
        <v>0</v>
      </c>
      <c r="E31" s="75">
        <v>0</v>
      </c>
      <c r="F31" s="76">
        <f>SUM(D31:E31)</f>
        <v>0</v>
      </c>
    </row>
    <row r="32" spans="1:6" x14ac:dyDescent="0.25">
      <c r="A32" s="77" t="s">
        <v>47</v>
      </c>
      <c r="B32" s="78"/>
      <c r="C32" s="79"/>
      <c r="D32" s="80">
        <f>SUM(D23:D31)</f>
        <v>0</v>
      </c>
      <c r="E32" s="80">
        <f t="shared" ref="E32:F32" si="5">SUM(E23:E31)</f>
        <v>0</v>
      </c>
      <c r="F32" s="81">
        <f t="shared" si="5"/>
        <v>0</v>
      </c>
    </row>
    <row r="34" spans="1:2" x14ac:dyDescent="0.25">
      <c r="A34" s="49" t="str">
        <f>'Tab 1 SOC Front Sheet'!A33</f>
        <v>16.05.2019 Trial</v>
      </c>
    </row>
    <row r="39" spans="1:2" x14ac:dyDescent="0.25">
      <c r="B39" s="82"/>
    </row>
    <row r="40" spans="1:2" x14ac:dyDescent="0.25">
      <c r="B40" s="82"/>
    </row>
    <row r="41" spans="1:2" x14ac:dyDescent="0.25">
      <c r="B41" s="82"/>
    </row>
    <row r="42" spans="1:2" x14ac:dyDescent="0.25">
      <c r="B42" s="82"/>
    </row>
    <row r="43" spans="1:2" x14ac:dyDescent="0.25">
      <c r="B43" s="82"/>
    </row>
    <row r="44" spans="1:2" x14ac:dyDescent="0.25">
      <c r="B44" s="82"/>
    </row>
    <row r="45" spans="1:2" x14ac:dyDescent="0.25">
      <c r="B45" s="82"/>
    </row>
    <row r="46" spans="1:2" x14ac:dyDescent="0.25">
      <c r="B46" s="82"/>
    </row>
    <row r="47" spans="1:2" x14ac:dyDescent="0.25">
      <c r="B47" s="82"/>
    </row>
    <row r="49" spans="1:8" x14ac:dyDescent="0.25">
      <c r="A49" s="83"/>
    </row>
    <row r="51" spans="1:8" s="48" customFormat="1" x14ac:dyDescent="0.25">
      <c r="A51" s="48" t="s">
        <v>76</v>
      </c>
      <c r="B51" s="48" t="s">
        <v>76</v>
      </c>
      <c r="C51" s="84" t="s">
        <v>76</v>
      </c>
      <c r="D51" s="85"/>
      <c r="E51" s="85"/>
      <c r="F51" s="85"/>
      <c r="G51" s="85"/>
      <c r="H51" s="85"/>
    </row>
    <row r="52" spans="1:8" x14ac:dyDescent="0.25">
      <c r="A52" s="86" t="s">
        <v>137</v>
      </c>
      <c r="B52" s="87" t="s">
        <v>77</v>
      </c>
      <c r="C52" s="87" t="s">
        <v>77</v>
      </c>
      <c r="D52" s="88"/>
    </row>
    <row r="53" spans="1:8" x14ac:dyDescent="0.25">
      <c r="A53" s="87" t="s">
        <v>78</v>
      </c>
      <c r="B53" s="87" t="s">
        <v>80</v>
      </c>
      <c r="C53" s="89" t="s">
        <v>34</v>
      </c>
      <c r="D53" s="88"/>
    </row>
    <row r="54" spans="1:8" x14ac:dyDescent="0.25">
      <c r="A54" s="87" t="s">
        <v>79</v>
      </c>
      <c r="B54" s="87" t="s">
        <v>81</v>
      </c>
      <c r="C54" s="89" t="s">
        <v>35</v>
      </c>
      <c r="D54" s="88"/>
    </row>
    <row r="55" spans="1:8" x14ac:dyDescent="0.25">
      <c r="A55" s="90"/>
      <c r="B55" s="87" t="s">
        <v>82</v>
      </c>
      <c r="C55" s="89" t="s">
        <v>31</v>
      </c>
      <c r="D55" s="88"/>
    </row>
    <row r="56" spans="1:8" x14ac:dyDescent="0.25">
      <c r="A56" s="90"/>
      <c r="B56" s="87" t="s">
        <v>83</v>
      </c>
      <c r="C56" s="89" t="s">
        <v>32</v>
      </c>
      <c r="D56" s="88"/>
    </row>
    <row r="57" spans="1:8" x14ac:dyDescent="0.25">
      <c r="A57" s="90"/>
      <c r="B57" s="90"/>
      <c r="C57" s="89" t="s">
        <v>38</v>
      </c>
      <c r="D57" s="88"/>
    </row>
    <row r="58" spans="1:8" x14ac:dyDescent="0.25">
      <c r="A58" s="90"/>
      <c r="B58" s="90"/>
      <c r="C58" s="89" t="s">
        <v>33</v>
      </c>
      <c r="D58" s="88"/>
    </row>
    <row r="59" spans="1:8" x14ac:dyDescent="0.25">
      <c r="A59" s="90"/>
      <c r="B59" s="90"/>
      <c r="C59" s="89" t="s">
        <v>57</v>
      </c>
      <c r="D59" s="88"/>
    </row>
    <row r="60" spans="1:8" x14ac:dyDescent="0.25">
      <c r="A60" s="90"/>
      <c r="B60" s="90"/>
      <c r="C60" s="89" t="s">
        <v>37</v>
      </c>
      <c r="D60" s="88"/>
    </row>
    <row r="61" spans="1:8" x14ac:dyDescent="0.25">
      <c r="A61" s="90"/>
      <c r="B61" s="90"/>
      <c r="C61" s="89" t="s">
        <v>36</v>
      </c>
      <c r="D61" s="88"/>
    </row>
    <row r="62" spans="1:8" x14ac:dyDescent="0.25">
      <c r="A62" s="90"/>
      <c r="B62" s="90"/>
      <c r="C62" s="89" t="s">
        <v>30</v>
      </c>
      <c r="D62" s="88"/>
    </row>
    <row r="63" spans="1:8" x14ac:dyDescent="0.25">
      <c r="C63" s="91"/>
    </row>
    <row r="64" spans="1:8" x14ac:dyDescent="0.25">
      <c r="C64" s="91"/>
    </row>
    <row r="65" spans="3:3" x14ac:dyDescent="0.25">
      <c r="C65" s="91"/>
    </row>
    <row r="66" spans="3:3" x14ac:dyDescent="0.25">
      <c r="C66" s="91"/>
    </row>
    <row r="67" spans="3:3" x14ac:dyDescent="0.25">
      <c r="C67" s="91"/>
    </row>
    <row r="68" spans="3:3" x14ac:dyDescent="0.25">
      <c r="C68" s="92"/>
    </row>
  </sheetData>
  <mergeCells count="10">
    <mergeCell ref="B25:C25"/>
    <mergeCell ref="B22:C22"/>
    <mergeCell ref="B23:C23"/>
    <mergeCell ref="B24:C24"/>
    <mergeCell ref="B31:C31"/>
    <mergeCell ref="B26:C26"/>
    <mergeCell ref="B27:C27"/>
    <mergeCell ref="B28:C28"/>
    <mergeCell ref="B29:C29"/>
    <mergeCell ref="B30:C30"/>
  </mergeCells>
  <conditionalFormatting sqref="D23:D32">
    <cfRule type="dataBar" priority="2">
      <dataBar>
        <cfvo type="min"/>
        <cfvo type="max"/>
        <color rgb="FF638EC6"/>
      </dataBar>
      <extLst>
        <ext xmlns:x14="http://schemas.microsoft.com/office/spreadsheetml/2009/9/main" uri="{B025F937-C7B1-47D3-B67F-A62EFF666E3E}">
          <x14:id>{376D21E3-A33A-4963-8AEA-24270F578EFA}</x14:id>
        </ext>
      </extLst>
    </cfRule>
  </conditionalFormatting>
  <conditionalFormatting sqref="C32">
    <cfRule type="dataBar" priority="1">
      <dataBar>
        <cfvo type="min"/>
        <cfvo type="max"/>
        <color rgb="FF638EC6"/>
      </dataBar>
      <extLst>
        <ext xmlns:x14="http://schemas.microsoft.com/office/spreadsheetml/2009/9/main" uri="{B025F937-C7B1-47D3-B67F-A62EFF666E3E}">
          <x14:id>{46D5CB6B-D907-45E9-A354-BE4AB2CCB5E8}</x14:id>
        </ext>
      </extLst>
    </cfRule>
  </conditionalFormatting>
  <dataValidations count="3">
    <dataValidation type="list" allowBlank="1" showInputMessage="1" showErrorMessage="1" sqref="A52 C7:C16">
      <formula1>$A$52:$A$54</formula1>
    </dataValidation>
    <dataValidation type="list" allowBlank="1" showInputMessage="1" showErrorMessage="1" sqref="B52 B7:B16">
      <formula1>$B$52:$B$56</formula1>
    </dataValidation>
    <dataValidation type="list" allowBlank="1" showInputMessage="1" showErrorMessage="1" sqref="C52 A23:A31 A7:A16">
      <formula1>$C$52:$C$62</formula1>
    </dataValidation>
  </dataValidations>
  <printOptions headings="1" gridLines="1"/>
  <pageMargins left="0.70866141732283472" right="0.70866141732283472" top="0.70866141732283472" bottom="0.59055118110236227" header="0.31496062992125984" footer="0.31496062992125984"/>
  <pageSetup paperSize="8" orientation="landscape" r:id="rId1"/>
  <headerFooter>
    <oddFooter>&amp;C&amp;"-,Regular"Page &amp;P of &amp;N</oddFooter>
  </headerFooter>
  <extLst>
    <ext xmlns:x14="http://schemas.microsoft.com/office/spreadsheetml/2009/9/main" uri="{78C0D931-6437-407d-A8EE-F0AAD7539E65}">
      <x14:conditionalFormattings>
        <x14:conditionalFormatting xmlns:xm="http://schemas.microsoft.com/office/excel/2006/main">
          <x14:cfRule type="dataBar" id="{376D21E3-A33A-4963-8AEA-24270F578EFA}">
            <x14:dataBar minLength="0" maxLength="100" gradient="0">
              <x14:cfvo type="autoMin"/>
              <x14:cfvo type="autoMax"/>
              <x14:negativeFillColor rgb="FFFF0000"/>
              <x14:axisColor rgb="FF000000"/>
            </x14:dataBar>
          </x14:cfRule>
          <xm:sqref>D23:D32</xm:sqref>
        </x14:conditionalFormatting>
        <x14:conditionalFormatting xmlns:xm="http://schemas.microsoft.com/office/excel/2006/main">
          <x14:cfRule type="dataBar" id="{46D5CB6B-D907-45E9-A354-BE4AB2CCB5E8}">
            <x14:dataBar minLength="0" maxLength="100" gradient="0">
              <x14:cfvo type="autoMin"/>
              <x14:cfvo type="autoMax"/>
              <x14:negativeFillColor rgb="FFFF0000"/>
              <x14:axisColor rgb="FF000000"/>
            </x14:dataBar>
          </x14:cfRule>
          <xm:sqref>C32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I88"/>
  <sheetViews>
    <sheetView topLeftCell="A5" zoomScale="90" zoomScaleNormal="90" workbookViewId="0">
      <selection activeCell="F5" sqref="F5"/>
    </sheetView>
  </sheetViews>
  <sheetFormatPr defaultColWidth="9.140625" defaultRowHeight="15" x14ac:dyDescent="0.2"/>
  <cols>
    <col min="1" max="1" width="36.42578125" style="3" bestFit="1" customWidth="1"/>
    <col min="2" max="2" width="17.28515625" style="6" customWidth="1"/>
    <col min="3" max="3" width="70.140625" style="6" customWidth="1"/>
    <col min="4" max="4" width="14.28515625" style="7" bestFit="1" customWidth="1"/>
    <col min="5" max="5" width="11.28515625" style="17" customWidth="1"/>
    <col min="6" max="6" width="10.140625" style="212" customWidth="1"/>
    <col min="7" max="7" width="15.140625" style="213" customWidth="1"/>
    <col min="8" max="8" width="18.42578125" style="8" customWidth="1"/>
    <col min="9" max="9" width="9.140625" style="5"/>
    <col min="10" max="16384" width="9.140625" style="3"/>
  </cols>
  <sheetData>
    <row r="1" spans="1:9" x14ac:dyDescent="0.2">
      <c r="A1" s="3" t="s">
        <v>58</v>
      </c>
    </row>
    <row r="2" spans="1:9" ht="24.75" customHeight="1" x14ac:dyDescent="0.2">
      <c r="A2" s="4" t="s">
        <v>159</v>
      </c>
      <c r="C2" s="4" t="s">
        <v>160</v>
      </c>
    </row>
    <row r="3" spans="1:9" ht="17.25" customHeight="1" x14ac:dyDescent="0.2">
      <c r="B3" s="3"/>
      <c r="C3" s="5"/>
      <c r="D3" s="3"/>
      <c r="E3" s="18"/>
      <c r="F3" s="214"/>
      <c r="H3" s="5"/>
    </row>
    <row r="4" spans="1:9" ht="45" customHeight="1" x14ac:dyDescent="0.2">
      <c r="A4" s="22" t="s">
        <v>23</v>
      </c>
      <c r="B4" s="22" t="s">
        <v>3</v>
      </c>
      <c r="C4" s="23" t="s">
        <v>93</v>
      </c>
      <c r="D4" s="22" t="s">
        <v>0</v>
      </c>
      <c r="E4" s="24" t="s">
        <v>1</v>
      </c>
      <c r="F4" s="215" t="s">
        <v>19</v>
      </c>
      <c r="G4" s="216" t="s">
        <v>20</v>
      </c>
      <c r="H4" s="5"/>
      <c r="I4" s="3"/>
    </row>
    <row r="5" spans="1:9" x14ac:dyDescent="0.2">
      <c r="A5" s="2" t="s">
        <v>11</v>
      </c>
      <c r="B5" s="11"/>
      <c r="C5" s="10"/>
      <c r="D5" s="15" t="s">
        <v>24</v>
      </c>
      <c r="E5" s="14">
        <f>IF(D5="","",VLOOKUP(D5,Legal_Team1[],3,FALSE))</f>
        <v>0</v>
      </c>
      <c r="F5" s="217">
        <v>0</v>
      </c>
      <c r="G5" s="218">
        <f t="shared" ref="G5:G23" si="0">F5*E5</f>
        <v>0</v>
      </c>
      <c r="H5" s="5"/>
      <c r="I5" s="3"/>
    </row>
    <row r="6" spans="1:9" x14ac:dyDescent="0.2">
      <c r="A6" s="2" t="s">
        <v>11</v>
      </c>
      <c r="B6" s="11"/>
      <c r="C6" s="10"/>
      <c r="D6" s="16" t="s">
        <v>25</v>
      </c>
      <c r="E6" s="14">
        <f>IF(D6="","",VLOOKUP(D6,Legal_Team1[],3,FALSE))</f>
        <v>0</v>
      </c>
      <c r="F6" s="217">
        <v>0</v>
      </c>
      <c r="G6" s="218">
        <f t="shared" si="0"/>
        <v>0</v>
      </c>
      <c r="H6" s="5"/>
      <c r="I6" s="3"/>
    </row>
    <row r="7" spans="1:9" x14ac:dyDescent="0.2">
      <c r="A7" s="2" t="s">
        <v>11</v>
      </c>
      <c r="B7" s="11"/>
      <c r="C7" s="10"/>
      <c r="D7" s="16" t="s">
        <v>43</v>
      </c>
      <c r="E7" s="14">
        <f>IF(D7="","",VLOOKUP(D7,Legal_Team1[],3,FALSE))</f>
        <v>0</v>
      </c>
      <c r="F7" s="217">
        <v>0</v>
      </c>
      <c r="G7" s="218">
        <f t="shared" si="0"/>
        <v>0</v>
      </c>
      <c r="H7" s="5"/>
      <c r="I7" s="3"/>
    </row>
    <row r="8" spans="1:9" x14ac:dyDescent="0.2">
      <c r="A8" s="2" t="s">
        <v>11</v>
      </c>
      <c r="B8" s="11"/>
      <c r="C8" s="10"/>
      <c r="D8" s="15" t="s">
        <v>44</v>
      </c>
      <c r="E8" s="14">
        <f>IF(D8="","",VLOOKUP(D8,Legal_Team1[],3,FALSE))</f>
        <v>0</v>
      </c>
      <c r="F8" s="217">
        <v>0</v>
      </c>
      <c r="G8" s="218">
        <f t="shared" si="0"/>
        <v>0</v>
      </c>
      <c r="H8" s="5"/>
      <c r="I8" s="3"/>
    </row>
    <row r="9" spans="1:9" x14ac:dyDescent="0.2">
      <c r="A9" s="2" t="s">
        <v>11</v>
      </c>
      <c r="B9" s="11"/>
      <c r="C9" s="10"/>
      <c r="D9" s="16" t="s">
        <v>53</v>
      </c>
      <c r="E9" s="14">
        <f>IF(D9="","",VLOOKUP(D9,Legal_Team1[],3,FALSE))</f>
        <v>0</v>
      </c>
      <c r="F9" s="217">
        <v>0</v>
      </c>
      <c r="G9" s="218">
        <f t="shared" si="0"/>
        <v>0</v>
      </c>
      <c r="H9" s="5"/>
      <c r="I9" s="3"/>
    </row>
    <row r="10" spans="1:9" x14ac:dyDescent="0.2">
      <c r="A10" s="2" t="s">
        <v>11</v>
      </c>
      <c r="B10" s="11"/>
      <c r="C10" s="10"/>
      <c r="D10" s="16" t="s">
        <v>54</v>
      </c>
      <c r="E10" s="14">
        <f>IF(D10="","",VLOOKUP(D10,Legal_Team1[],3,FALSE))</f>
        <v>0</v>
      </c>
      <c r="F10" s="217">
        <v>0</v>
      </c>
      <c r="G10" s="218">
        <f t="shared" si="0"/>
        <v>0</v>
      </c>
      <c r="H10" s="5"/>
      <c r="I10" s="3"/>
    </row>
    <row r="11" spans="1:9" x14ac:dyDescent="0.2">
      <c r="A11" s="2" t="s">
        <v>11</v>
      </c>
      <c r="B11" s="11"/>
      <c r="C11" s="10"/>
      <c r="D11" s="16" t="s">
        <v>45</v>
      </c>
      <c r="E11" s="14">
        <f>IF(D11="","",VLOOKUP(D11,Legal_Team1[],3,FALSE))</f>
        <v>0</v>
      </c>
      <c r="F11" s="217">
        <v>0</v>
      </c>
      <c r="G11" s="218">
        <f t="shared" si="0"/>
        <v>0</v>
      </c>
      <c r="H11" s="5"/>
      <c r="I11" s="3"/>
    </row>
    <row r="12" spans="1:9" x14ac:dyDescent="0.2">
      <c r="A12" s="26" t="s">
        <v>11</v>
      </c>
      <c r="B12" s="21"/>
      <c r="C12" s="20"/>
      <c r="D12" s="19" t="s">
        <v>46</v>
      </c>
      <c r="E12" s="34">
        <f>IF(D12="","",VLOOKUP(D12,Legal_Team1[],3,FALSE))</f>
        <v>0</v>
      </c>
      <c r="F12" s="219">
        <v>0</v>
      </c>
      <c r="G12" s="220">
        <f t="shared" si="0"/>
        <v>0</v>
      </c>
      <c r="H12" s="5"/>
      <c r="I12" s="3"/>
    </row>
    <row r="13" spans="1:9" x14ac:dyDescent="0.2">
      <c r="A13" s="2" t="s">
        <v>13</v>
      </c>
      <c r="B13" s="11"/>
      <c r="C13" s="10"/>
      <c r="D13" s="16" t="s">
        <v>24</v>
      </c>
      <c r="E13" s="14">
        <f>IF(D13="","",VLOOKUP(D13,Legal_Team1[],3,FALSE))</f>
        <v>0</v>
      </c>
      <c r="F13" s="217">
        <v>0</v>
      </c>
      <c r="G13" s="218">
        <f t="shared" si="0"/>
        <v>0</v>
      </c>
      <c r="H13" s="5"/>
      <c r="I13" s="3"/>
    </row>
    <row r="14" spans="1:9" x14ac:dyDescent="0.2">
      <c r="A14" s="2" t="s">
        <v>13</v>
      </c>
      <c r="B14" s="11"/>
      <c r="C14" s="10"/>
      <c r="D14" s="16" t="s">
        <v>25</v>
      </c>
      <c r="E14" s="14">
        <f>IF(D14="","",VLOOKUP(D14,Legal_Team1[],3,FALSE))</f>
        <v>0</v>
      </c>
      <c r="F14" s="217">
        <v>0</v>
      </c>
      <c r="G14" s="218">
        <f t="shared" si="0"/>
        <v>0</v>
      </c>
      <c r="H14" s="5"/>
      <c r="I14" s="3"/>
    </row>
    <row r="15" spans="1:9" x14ac:dyDescent="0.2">
      <c r="A15" s="2" t="s">
        <v>13</v>
      </c>
      <c r="B15" s="11"/>
      <c r="C15" s="10"/>
      <c r="D15" s="16" t="s">
        <v>43</v>
      </c>
      <c r="E15" s="14">
        <f>IF(D15="","",VLOOKUP(D15,Legal_Team1[],3,FALSE))</f>
        <v>0</v>
      </c>
      <c r="F15" s="217">
        <v>0</v>
      </c>
      <c r="G15" s="218">
        <f t="shared" si="0"/>
        <v>0</v>
      </c>
      <c r="H15" s="5"/>
      <c r="I15" s="3"/>
    </row>
    <row r="16" spans="1:9" x14ac:dyDescent="0.2">
      <c r="A16" s="2" t="s">
        <v>13</v>
      </c>
      <c r="B16" s="11"/>
      <c r="C16" s="10"/>
      <c r="D16" s="16" t="s">
        <v>44</v>
      </c>
      <c r="E16" s="14">
        <f>IF(D16="","",VLOOKUP(D16,Legal_Team1[],3,FALSE))</f>
        <v>0</v>
      </c>
      <c r="F16" s="217">
        <v>0</v>
      </c>
      <c r="G16" s="218">
        <f t="shared" si="0"/>
        <v>0</v>
      </c>
      <c r="H16" s="5"/>
      <c r="I16" s="3"/>
    </row>
    <row r="17" spans="1:9" x14ac:dyDescent="0.2">
      <c r="A17" s="2" t="s">
        <v>13</v>
      </c>
      <c r="B17" s="11"/>
      <c r="C17" s="10"/>
      <c r="D17" s="16" t="s">
        <v>53</v>
      </c>
      <c r="E17" s="14">
        <f>IF(D17="","",VLOOKUP(D17,Legal_Team1[],3,FALSE))</f>
        <v>0</v>
      </c>
      <c r="F17" s="217">
        <v>0</v>
      </c>
      <c r="G17" s="218">
        <f t="shared" si="0"/>
        <v>0</v>
      </c>
      <c r="H17" s="5"/>
      <c r="I17" s="3"/>
    </row>
    <row r="18" spans="1:9" x14ac:dyDescent="0.2">
      <c r="A18" s="2" t="s">
        <v>13</v>
      </c>
      <c r="B18" s="11"/>
      <c r="C18" s="10"/>
      <c r="D18" s="15" t="s">
        <v>54</v>
      </c>
      <c r="E18" s="14">
        <f>IF(D18="","",VLOOKUP(D18,Legal_Team1[],3,FALSE))</f>
        <v>0</v>
      </c>
      <c r="F18" s="217">
        <v>0</v>
      </c>
      <c r="G18" s="218">
        <f t="shared" si="0"/>
        <v>0</v>
      </c>
      <c r="H18" s="5"/>
      <c r="I18" s="3"/>
    </row>
    <row r="19" spans="1:9" x14ac:dyDescent="0.2">
      <c r="A19" s="2" t="s">
        <v>13</v>
      </c>
      <c r="B19" s="11"/>
      <c r="C19" s="10"/>
      <c r="D19" s="16" t="s">
        <v>45</v>
      </c>
      <c r="E19" s="14">
        <f>IF(D19="","",VLOOKUP(D19,Legal_Team1[],3,FALSE))</f>
        <v>0</v>
      </c>
      <c r="F19" s="217">
        <v>0</v>
      </c>
      <c r="G19" s="218">
        <f t="shared" si="0"/>
        <v>0</v>
      </c>
      <c r="H19" s="5"/>
      <c r="I19" s="3"/>
    </row>
    <row r="20" spans="1:9" x14ac:dyDescent="0.2">
      <c r="A20" s="26" t="s">
        <v>13</v>
      </c>
      <c r="B20" s="21"/>
      <c r="C20" s="20"/>
      <c r="D20" s="19" t="s">
        <v>46</v>
      </c>
      <c r="E20" s="34">
        <f>IF(D20="","",VLOOKUP(D20,Legal_Team1[],3,FALSE))</f>
        <v>0</v>
      </c>
      <c r="F20" s="219">
        <v>0</v>
      </c>
      <c r="G20" s="220">
        <f t="shared" si="0"/>
        <v>0</v>
      </c>
      <c r="H20" s="5"/>
      <c r="I20" s="3"/>
    </row>
    <row r="21" spans="1:9" x14ac:dyDescent="0.2">
      <c r="A21" s="2" t="s">
        <v>16</v>
      </c>
      <c r="B21" s="11"/>
      <c r="C21" s="10"/>
      <c r="D21" s="16" t="s">
        <v>24</v>
      </c>
      <c r="E21" s="14">
        <f>IF(D21="","",VLOOKUP(D21,Legal_Team1[],3,FALSE))</f>
        <v>0</v>
      </c>
      <c r="F21" s="217">
        <v>0</v>
      </c>
      <c r="G21" s="218">
        <f t="shared" si="0"/>
        <v>0</v>
      </c>
      <c r="H21" s="5"/>
      <c r="I21" s="3"/>
    </row>
    <row r="22" spans="1:9" x14ac:dyDescent="0.2">
      <c r="A22" s="2" t="s">
        <v>16</v>
      </c>
      <c r="B22" s="11"/>
      <c r="C22" s="10"/>
      <c r="D22" s="16" t="s">
        <v>25</v>
      </c>
      <c r="E22" s="14">
        <f>IF(D22="","",VLOOKUP(D22,Legal_Team1[],3,FALSE))</f>
        <v>0</v>
      </c>
      <c r="F22" s="217">
        <v>0</v>
      </c>
      <c r="G22" s="218">
        <f t="shared" si="0"/>
        <v>0</v>
      </c>
      <c r="H22" s="5"/>
      <c r="I22" s="3"/>
    </row>
    <row r="23" spans="1:9" x14ac:dyDescent="0.2">
      <c r="A23" s="2" t="s">
        <v>16</v>
      </c>
      <c r="B23" s="11"/>
      <c r="C23" s="10"/>
      <c r="D23" s="16" t="s">
        <v>43</v>
      </c>
      <c r="E23" s="14">
        <f>IF(D23="","",VLOOKUP(D23,Legal_Team1[],3,FALSE))</f>
        <v>0</v>
      </c>
      <c r="F23" s="217">
        <v>0</v>
      </c>
      <c r="G23" s="218">
        <f t="shared" si="0"/>
        <v>0</v>
      </c>
      <c r="H23" s="5"/>
      <c r="I23" s="3"/>
    </row>
    <row r="24" spans="1:9" x14ac:dyDescent="0.2">
      <c r="A24" s="2" t="s">
        <v>16</v>
      </c>
      <c r="B24" s="11"/>
      <c r="C24" s="10"/>
      <c r="D24" s="16" t="s">
        <v>44</v>
      </c>
      <c r="E24" s="14">
        <f>IF(D24="","",VLOOKUP(D24,Legal_Team1[],3,FALSE))</f>
        <v>0</v>
      </c>
      <c r="F24" s="217">
        <v>0</v>
      </c>
      <c r="G24" s="218">
        <f t="shared" ref="G24:G45" si="1">F24*E24</f>
        <v>0</v>
      </c>
      <c r="H24" s="5"/>
      <c r="I24" s="3"/>
    </row>
    <row r="25" spans="1:9" x14ac:dyDescent="0.2">
      <c r="A25" s="2" t="s">
        <v>16</v>
      </c>
      <c r="B25" s="11"/>
      <c r="C25" s="10"/>
      <c r="D25" s="16" t="s">
        <v>53</v>
      </c>
      <c r="E25" s="14">
        <f>IF(D25="","",VLOOKUP(D25,Legal_Team1[],3,FALSE))</f>
        <v>0</v>
      </c>
      <c r="F25" s="217">
        <v>0</v>
      </c>
      <c r="G25" s="218">
        <f t="shared" si="1"/>
        <v>0</v>
      </c>
      <c r="H25" s="5"/>
      <c r="I25" s="3"/>
    </row>
    <row r="26" spans="1:9" x14ac:dyDescent="0.2">
      <c r="A26" s="2" t="s">
        <v>16</v>
      </c>
      <c r="B26" s="11"/>
      <c r="C26" s="10"/>
      <c r="D26" s="16" t="s">
        <v>54</v>
      </c>
      <c r="E26" s="14">
        <f>IF(D26="","",VLOOKUP(D26,Legal_Team1[],3,FALSE))</f>
        <v>0</v>
      </c>
      <c r="F26" s="217">
        <v>0</v>
      </c>
      <c r="G26" s="218">
        <f t="shared" si="1"/>
        <v>0</v>
      </c>
      <c r="H26" s="5"/>
      <c r="I26" s="3"/>
    </row>
    <row r="27" spans="1:9" x14ac:dyDescent="0.2">
      <c r="A27" s="2" t="s">
        <v>16</v>
      </c>
      <c r="B27" s="11"/>
      <c r="C27" s="10"/>
      <c r="D27" s="16" t="s">
        <v>45</v>
      </c>
      <c r="E27" s="14">
        <f>IF(D27="","",VLOOKUP(D27,Legal_Team1[],3,FALSE))</f>
        <v>0</v>
      </c>
      <c r="F27" s="217">
        <v>0</v>
      </c>
      <c r="G27" s="218">
        <f t="shared" si="1"/>
        <v>0</v>
      </c>
      <c r="H27" s="5"/>
      <c r="I27" s="3"/>
    </row>
    <row r="28" spans="1:9" x14ac:dyDescent="0.2">
      <c r="A28" s="35" t="s">
        <v>16</v>
      </c>
      <c r="B28" s="21"/>
      <c r="C28" s="20"/>
      <c r="D28" s="19" t="s">
        <v>46</v>
      </c>
      <c r="E28" s="34">
        <f>IF(D28="","",VLOOKUP(D28,Legal_Team1[],3,FALSE))</f>
        <v>0</v>
      </c>
      <c r="F28" s="219">
        <v>0</v>
      </c>
      <c r="G28" s="220">
        <f t="shared" si="1"/>
        <v>0</v>
      </c>
      <c r="H28" s="5"/>
      <c r="I28" s="3"/>
    </row>
    <row r="29" spans="1:9" x14ac:dyDescent="0.2">
      <c r="A29" s="2" t="s">
        <v>9</v>
      </c>
      <c r="B29" s="11"/>
      <c r="C29" s="10"/>
      <c r="D29" s="16" t="s">
        <v>24</v>
      </c>
      <c r="E29" s="14">
        <f>IF(D29="","",VLOOKUP(D29,Legal_Team1[],3,FALSE))</f>
        <v>0</v>
      </c>
      <c r="F29" s="217">
        <v>0</v>
      </c>
      <c r="G29" s="218">
        <f t="shared" si="1"/>
        <v>0</v>
      </c>
      <c r="H29" s="5"/>
      <c r="I29" s="3"/>
    </row>
    <row r="30" spans="1:9" x14ac:dyDescent="0.2">
      <c r="A30" s="2" t="s">
        <v>9</v>
      </c>
      <c r="B30" s="11"/>
      <c r="C30" s="10"/>
      <c r="D30" s="15" t="s">
        <v>25</v>
      </c>
      <c r="E30" s="14">
        <f>IF(D30="","",VLOOKUP(D30,Legal_Team1[],3,FALSE))</f>
        <v>0</v>
      </c>
      <c r="F30" s="217">
        <v>0</v>
      </c>
      <c r="G30" s="218">
        <f t="shared" si="1"/>
        <v>0</v>
      </c>
      <c r="H30" s="5"/>
      <c r="I30" s="3"/>
    </row>
    <row r="31" spans="1:9" x14ac:dyDescent="0.2">
      <c r="A31" s="2" t="s">
        <v>9</v>
      </c>
      <c r="B31" s="11"/>
      <c r="C31" s="10"/>
      <c r="D31" s="15" t="s">
        <v>43</v>
      </c>
      <c r="E31" s="14">
        <f>IF(D31="","",VLOOKUP(D31,Legal_Team1[],3,FALSE))</f>
        <v>0</v>
      </c>
      <c r="F31" s="217">
        <v>0</v>
      </c>
      <c r="G31" s="218">
        <f t="shared" si="1"/>
        <v>0</v>
      </c>
      <c r="H31" s="5"/>
      <c r="I31" s="3"/>
    </row>
    <row r="32" spans="1:9" x14ac:dyDescent="0.2">
      <c r="A32" s="2" t="s">
        <v>9</v>
      </c>
      <c r="B32" s="11"/>
      <c r="C32" s="10"/>
      <c r="D32" s="15" t="s">
        <v>44</v>
      </c>
      <c r="E32" s="14">
        <f>IF(D32="","",VLOOKUP(D32,Legal_Team1[],3,FALSE))</f>
        <v>0</v>
      </c>
      <c r="F32" s="217">
        <v>0</v>
      </c>
      <c r="G32" s="218">
        <f t="shared" si="1"/>
        <v>0</v>
      </c>
      <c r="H32" s="5"/>
      <c r="I32" s="3"/>
    </row>
    <row r="33" spans="1:9" x14ac:dyDescent="0.2">
      <c r="A33" s="2" t="s">
        <v>9</v>
      </c>
      <c r="B33" s="11"/>
      <c r="C33" s="10"/>
      <c r="D33" s="16" t="s">
        <v>53</v>
      </c>
      <c r="E33" s="14">
        <f>IF(D33="","",VLOOKUP(D33,Legal_Team1[],3,FALSE))</f>
        <v>0</v>
      </c>
      <c r="F33" s="217">
        <v>0</v>
      </c>
      <c r="G33" s="218">
        <f t="shared" si="1"/>
        <v>0</v>
      </c>
      <c r="H33" s="5"/>
      <c r="I33" s="3"/>
    </row>
    <row r="34" spans="1:9" x14ac:dyDescent="0.2">
      <c r="A34" s="2" t="s">
        <v>9</v>
      </c>
      <c r="B34" s="11"/>
      <c r="C34" s="10"/>
      <c r="D34" s="16" t="s">
        <v>54</v>
      </c>
      <c r="E34" s="14">
        <f>IF(D34="","",VLOOKUP(D34,Legal_Team1[],3,FALSE))</f>
        <v>0</v>
      </c>
      <c r="F34" s="217">
        <v>0</v>
      </c>
      <c r="G34" s="218">
        <f t="shared" si="1"/>
        <v>0</v>
      </c>
      <c r="H34" s="5"/>
      <c r="I34" s="3"/>
    </row>
    <row r="35" spans="1:9" x14ac:dyDescent="0.2">
      <c r="A35" s="2" t="s">
        <v>9</v>
      </c>
      <c r="B35" s="11"/>
      <c r="C35" s="10"/>
      <c r="D35" s="15" t="s">
        <v>45</v>
      </c>
      <c r="E35" s="14">
        <f>IF(D35="","",VLOOKUP(D35,Legal_Team1[],3,FALSE))</f>
        <v>0</v>
      </c>
      <c r="F35" s="217">
        <v>0</v>
      </c>
      <c r="G35" s="218">
        <f t="shared" si="1"/>
        <v>0</v>
      </c>
      <c r="H35" s="5"/>
      <c r="I35" s="3"/>
    </row>
    <row r="36" spans="1:9" x14ac:dyDescent="0.2">
      <c r="A36" s="26" t="s">
        <v>9</v>
      </c>
      <c r="B36" s="21"/>
      <c r="C36" s="20"/>
      <c r="D36" s="19" t="s">
        <v>46</v>
      </c>
      <c r="E36" s="34">
        <f>IF(D36="","",VLOOKUP(D36,Legal_Team1[],3,FALSE))</f>
        <v>0</v>
      </c>
      <c r="F36" s="219">
        <v>0</v>
      </c>
      <c r="G36" s="220">
        <f t="shared" si="1"/>
        <v>0</v>
      </c>
      <c r="H36" s="5"/>
      <c r="I36" s="3"/>
    </row>
    <row r="37" spans="1:9" x14ac:dyDescent="0.2">
      <c r="A37" s="2" t="s">
        <v>14</v>
      </c>
      <c r="B37" s="11"/>
      <c r="C37" s="10"/>
      <c r="D37" s="15" t="s">
        <v>24</v>
      </c>
      <c r="E37" s="14">
        <f>IF(D37="","",VLOOKUP(D37,Legal_Team1[],3,FALSE))</f>
        <v>0</v>
      </c>
      <c r="F37" s="217">
        <v>0</v>
      </c>
      <c r="G37" s="218">
        <f t="shared" si="1"/>
        <v>0</v>
      </c>
      <c r="H37" s="5"/>
      <c r="I37" s="3"/>
    </row>
    <row r="38" spans="1:9" x14ac:dyDescent="0.2">
      <c r="A38" s="2" t="s">
        <v>14</v>
      </c>
      <c r="B38" s="11"/>
      <c r="C38" s="10"/>
      <c r="D38" s="15" t="s">
        <v>25</v>
      </c>
      <c r="E38" s="14">
        <f>IF(D38="","",VLOOKUP(D38,Legal_Team1[],3,FALSE))</f>
        <v>0</v>
      </c>
      <c r="F38" s="217">
        <v>0</v>
      </c>
      <c r="G38" s="218">
        <f t="shared" si="1"/>
        <v>0</v>
      </c>
      <c r="H38" s="5"/>
      <c r="I38" s="3"/>
    </row>
    <row r="39" spans="1:9" x14ac:dyDescent="0.2">
      <c r="A39" s="2" t="s">
        <v>14</v>
      </c>
      <c r="B39" s="11"/>
      <c r="C39" s="10"/>
      <c r="D39" s="15" t="s">
        <v>43</v>
      </c>
      <c r="E39" s="14">
        <f>IF(D39="","",VLOOKUP(D39,Legal_Team1[],3,FALSE))</f>
        <v>0</v>
      </c>
      <c r="F39" s="217">
        <v>0</v>
      </c>
      <c r="G39" s="218">
        <f t="shared" si="1"/>
        <v>0</v>
      </c>
      <c r="H39" s="5"/>
      <c r="I39" s="3"/>
    </row>
    <row r="40" spans="1:9" x14ac:dyDescent="0.2">
      <c r="A40" s="2" t="s">
        <v>14</v>
      </c>
      <c r="B40" s="11"/>
      <c r="C40" s="10"/>
      <c r="D40" s="15" t="s">
        <v>44</v>
      </c>
      <c r="E40" s="14">
        <f>IF(D40="","",VLOOKUP(D40,Legal_Team1[],3,FALSE))</f>
        <v>0</v>
      </c>
      <c r="F40" s="217">
        <v>0</v>
      </c>
      <c r="G40" s="218">
        <f t="shared" si="1"/>
        <v>0</v>
      </c>
      <c r="H40" s="5"/>
      <c r="I40" s="3"/>
    </row>
    <row r="41" spans="1:9" x14ac:dyDescent="0.2">
      <c r="A41" s="2" t="s">
        <v>14</v>
      </c>
      <c r="B41" s="11"/>
      <c r="C41" s="10"/>
      <c r="D41" s="16" t="s">
        <v>53</v>
      </c>
      <c r="E41" s="14">
        <f>IF(D41="","",VLOOKUP(D41,Legal_Team1[],3,FALSE))</f>
        <v>0</v>
      </c>
      <c r="F41" s="217">
        <v>0</v>
      </c>
      <c r="G41" s="218">
        <f t="shared" si="1"/>
        <v>0</v>
      </c>
      <c r="H41" s="5"/>
      <c r="I41" s="3"/>
    </row>
    <row r="42" spans="1:9" x14ac:dyDescent="0.2">
      <c r="A42" s="2" t="s">
        <v>14</v>
      </c>
      <c r="B42" s="11"/>
      <c r="C42" s="10"/>
      <c r="D42" s="16" t="s">
        <v>54</v>
      </c>
      <c r="E42" s="14">
        <f>IF(D42="","",VLOOKUP(D42,Legal_Team1[],3,FALSE))</f>
        <v>0</v>
      </c>
      <c r="F42" s="217">
        <v>0</v>
      </c>
      <c r="G42" s="218">
        <f t="shared" si="1"/>
        <v>0</v>
      </c>
      <c r="H42" s="5"/>
      <c r="I42" s="3"/>
    </row>
    <row r="43" spans="1:9" x14ac:dyDescent="0.2">
      <c r="A43" s="2" t="s">
        <v>14</v>
      </c>
      <c r="B43" s="11"/>
      <c r="C43" s="10"/>
      <c r="D43" s="16" t="s">
        <v>45</v>
      </c>
      <c r="E43" s="14">
        <f>IF(D43="","",VLOOKUP(D43,Legal_Team1[],3,FALSE))</f>
        <v>0</v>
      </c>
      <c r="F43" s="217">
        <v>0</v>
      </c>
      <c r="G43" s="218">
        <f t="shared" si="1"/>
        <v>0</v>
      </c>
      <c r="H43" s="5"/>
      <c r="I43" s="3"/>
    </row>
    <row r="44" spans="1:9" x14ac:dyDescent="0.2">
      <c r="A44" s="26" t="s">
        <v>14</v>
      </c>
      <c r="B44" s="21"/>
      <c r="C44" s="20"/>
      <c r="D44" s="19" t="s">
        <v>46</v>
      </c>
      <c r="E44" s="34">
        <f>IF(D44="","",VLOOKUP(D44,Legal_Team1[],3,FALSE))</f>
        <v>0</v>
      </c>
      <c r="F44" s="219">
        <v>0</v>
      </c>
      <c r="G44" s="220">
        <f t="shared" si="1"/>
        <v>0</v>
      </c>
      <c r="H44" s="5"/>
      <c r="I44" s="3"/>
    </row>
    <row r="45" spans="1:9" x14ac:dyDescent="0.2">
      <c r="A45" s="2" t="s">
        <v>15</v>
      </c>
      <c r="B45" s="11"/>
      <c r="C45" s="10"/>
      <c r="D45" s="15" t="s">
        <v>24</v>
      </c>
      <c r="E45" s="14">
        <f>IF(D45="","",VLOOKUP(D45,Legal_Team1[],3,FALSE))</f>
        <v>0</v>
      </c>
      <c r="F45" s="217">
        <v>0</v>
      </c>
      <c r="G45" s="218">
        <f t="shared" si="1"/>
        <v>0</v>
      </c>
      <c r="H45" s="5"/>
      <c r="I45" s="3"/>
    </row>
    <row r="46" spans="1:9" x14ac:dyDescent="0.2">
      <c r="A46" s="2" t="s">
        <v>15</v>
      </c>
      <c r="B46" s="11"/>
      <c r="C46" s="12"/>
      <c r="D46" s="16" t="s">
        <v>25</v>
      </c>
      <c r="E46" s="14">
        <f>IF(D46="","",VLOOKUP(D46,Legal_Team1[],3,FALSE))</f>
        <v>0</v>
      </c>
      <c r="F46" s="217">
        <v>0</v>
      </c>
      <c r="G46" s="218">
        <f t="shared" ref="G46:G52" si="2">F46*E46</f>
        <v>0</v>
      </c>
      <c r="H46" s="5"/>
      <c r="I46" s="3"/>
    </row>
    <row r="47" spans="1:9" x14ac:dyDescent="0.2">
      <c r="A47" s="2" t="s">
        <v>15</v>
      </c>
      <c r="B47" s="11"/>
      <c r="C47" s="12"/>
      <c r="D47" s="16" t="s">
        <v>43</v>
      </c>
      <c r="E47" s="14">
        <f>IF(D47="","",VLOOKUP(D47,Legal_Team1[],3,FALSE))</f>
        <v>0</v>
      </c>
      <c r="F47" s="217">
        <v>0</v>
      </c>
      <c r="G47" s="218">
        <f t="shared" si="2"/>
        <v>0</v>
      </c>
      <c r="H47" s="5"/>
      <c r="I47" s="3"/>
    </row>
    <row r="48" spans="1:9" x14ac:dyDescent="0.2">
      <c r="A48" s="2" t="s">
        <v>15</v>
      </c>
      <c r="B48" s="11"/>
      <c r="C48" s="10"/>
      <c r="D48" s="16" t="s">
        <v>44</v>
      </c>
      <c r="E48" s="14">
        <f>IF(D48="","",VLOOKUP(D48,Legal_Team1[],3,FALSE))</f>
        <v>0</v>
      </c>
      <c r="F48" s="217">
        <v>0</v>
      </c>
      <c r="G48" s="218">
        <f t="shared" si="2"/>
        <v>0</v>
      </c>
      <c r="H48" s="5"/>
      <c r="I48" s="3"/>
    </row>
    <row r="49" spans="1:9" x14ac:dyDescent="0.2">
      <c r="A49" s="2" t="s">
        <v>15</v>
      </c>
      <c r="B49" s="11"/>
      <c r="C49" s="12"/>
      <c r="D49" s="16" t="s">
        <v>53</v>
      </c>
      <c r="E49" s="14">
        <f>IF(D49="","",VLOOKUP(D49,Legal_Team1[],3,FALSE))</f>
        <v>0</v>
      </c>
      <c r="F49" s="217">
        <v>0</v>
      </c>
      <c r="G49" s="218">
        <f t="shared" si="2"/>
        <v>0</v>
      </c>
      <c r="H49" s="5"/>
      <c r="I49" s="3"/>
    </row>
    <row r="50" spans="1:9" x14ac:dyDescent="0.2">
      <c r="A50" s="2" t="s">
        <v>15</v>
      </c>
      <c r="B50" s="11"/>
      <c r="C50" s="12"/>
      <c r="D50" s="16" t="s">
        <v>54</v>
      </c>
      <c r="E50" s="14">
        <f>IF(D50="","",VLOOKUP(D50,Legal_Team1[],3,FALSE))</f>
        <v>0</v>
      </c>
      <c r="F50" s="217">
        <v>0</v>
      </c>
      <c r="G50" s="218">
        <f t="shared" si="2"/>
        <v>0</v>
      </c>
      <c r="H50" s="5"/>
      <c r="I50" s="3"/>
    </row>
    <row r="51" spans="1:9" x14ac:dyDescent="0.2">
      <c r="A51" s="2" t="s">
        <v>15</v>
      </c>
      <c r="B51" s="11"/>
      <c r="C51" s="12"/>
      <c r="D51" s="16" t="s">
        <v>45</v>
      </c>
      <c r="E51" s="14">
        <f>IF(D51="","",VLOOKUP(D51,Legal_Team1[],3,FALSE))</f>
        <v>0</v>
      </c>
      <c r="F51" s="217">
        <v>0</v>
      </c>
      <c r="G51" s="218">
        <f t="shared" si="2"/>
        <v>0</v>
      </c>
      <c r="H51" s="5"/>
      <c r="I51" s="3"/>
    </row>
    <row r="52" spans="1:9" x14ac:dyDescent="0.2">
      <c r="A52" s="26" t="s">
        <v>15</v>
      </c>
      <c r="B52" s="21"/>
      <c r="C52" s="20"/>
      <c r="D52" s="19" t="s">
        <v>46</v>
      </c>
      <c r="E52" s="34">
        <f>IF(D52="","",VLOOKUP(D52,Legal_Team1[],3,FALSE))</f>
        <v>0</v>
      </c>
      <c r="F52" s="219">
        <v>0</v>
      </c>
      <c r="G52" s="220">
        <f t="shared" si="2"/>
        <v>0</v>
      </c>
      <c r="H52" s="5"/>
      <c r="I52" s="3"/>
    </row>
    <row r="53" spans="1:9" x14ac:dyDescent="0.2">
      <c r="A53" s="27" t="s">
        <v>22</v>
      </c>
      <c r="B53" s="11"/>
      <c r="C53" s="12"/>
      <c r="D53" s="15" t="s">
        <v>24</v>
      </c>
      <c r="E53" s="14">
        <f>IF(D53="","",VLOOKUP(D53,Legal_Team1[],3,FALSE))</f>
        <v>0</v>
      </c>
      <c r="F53" s="217">
        <v>0</v>
      </c>
      <c r="G53" s="218">
        <f t="shared" ref="G53:G60" si="3">F53*E53</f>
        <v>0</v>
      </c>
      <c r="H53" s="5"/>
      <c r="I53" s="3"/>
    </row>
    <row r="54" spans="1:9" x14ac:dyDescent="0.2">
      <c r="A54" s="27" t="s">
        <v>22</v>
      </c>
      <c r="B54" s="11"/>
      <c r="C54" s="12"/>
      <c r="D54" s="16" t="s">
        <v>25</v>
      </c>
      <c r="E54" s="14">
        <f>IF(D54="","",VLOOKUP(D54,Legal_Team1[],3,FALSE))</f>
        <v>0</v>
      </c>
      <c r="F54" s="217">
        <v>0</v>
      </c>
      <c r="G54" s="218">
        <f t="shared" si="3"/>
        <v>0</v>
      </c>
      <c r="H54" s="5"/>
      <c r="I54" s="3"/>
    </row>
    <row r="55" spans="1:9" x14ac:dyDescent="0.2">
      <c r="A55" s="27" t="s">
        <v>22</v>
      </c>
      <c r="B55" s="11"/>
      <c r="C55" s="12"/>
      <c r="D55" s="16" t="s">
        <v>43</v>
      </c>
      <c r="E55" s="14">
        <f>IF(D55="","",VLOOKUP(D55,Legal_Team1[],3,FALSE))</f>
        <v>0</v>
      </c>
      <c r="F55" s="217">
        <v>0</v>
      </c>
      <c r="G55" s="218">
        <f t="shared" si="3"/>
        <v>0</v>
      </c>
      <c r="H55" s="5"/>
      <c r="I55" s="3"/>
    </row>
    <row r="56" spans="1:9" x14ac:dyDescent="0.2">
      <c r="A56" s="27" t="s">
        <v>22</v>
      </c>
      <c r="B56" s="11"/>
      <c r="C56" s="12"/>
      <c r="D56" s="16" t="s">
        <v>44</v>
      </c>
      <c r="E56" s="14">
        <f>IF(D56="","",VLOOKUP(D56,Legal_Team1[],3,FALSE))</f>
        <v>0</v>
      </c>
      <c r="F56" s="217">
        <v>0</v>
      </c>
      <c r="G56" s="218">
        <f t="shared" si="3"/>
        <v>0</v>
      </c>
      <c r="H56" s="5"/>
      <c r="I56" s="3"/>
    </row>
    <row r="57" spans="1:9" x14ac:dyDescent="0.2">
      <c r="A57" s="27" t="s">
        <v>22</v>
      </c>
      <c r="B57" s="11"/>
      <c r="C57" s="12"/>
      <c r="D57" s="16" t="s">
        <v>53</v>
      </c>
      <c r="E57" s="14">
        <f>IF(D57="","",VLOOKUP(D57,Legal_Team1[],3,FALSE))</f>
        <v>0</v>
      </c>
      <c r="F57" s="217">
        <v>0</v>
      </c>
      <c r="G57" s="218">
        <f t="shared" si="3"/>
        <v>0</v>
      </c>
      <c r="H57" s="5"/>
      <c r="I57" s="3"/>
    </row>
    <row r="58" spans="1:9" x14ac:dyDescent="0.2">
      <c r="A58" s="27" t="s">
        <v>22</v>
      </c>
      <c r="B58" s="11"/>
      <c r="C58" s="12"/>
      <c r="D58" s="16" t="s">
        <v>54</v>
      </c>
      <c r="E58" s="14">
        <f>IF(D58="","",VLOOKUP(D58,Legal_Team1[],3,FALSE))</f>
        <v>0</v>
      </c>
      <c r="F58" s="217">
        <v>0</v>
      </c>
      <c r="G58" s="218">
        <f t="shared" si="3"/>
        <v>0</v>
      </c>
      <c r="H58" s="5"/>
      <c r="I58" s="3"/>
    </row>
    <row r="59" spans="1:9" x14ac:dyDescent="0.2">
      <c r="A59" s="27" t="s">
        <v>22</v>
      </c>
      <c r="B59" s="11"/>
      <c r="C59" s="12"/>
      <c r="D59" s="16" t="s">
        <v>45</v>
      </c>
      <c r="E59" s="14">
        <f>IF(D59="","",VLOOKUP(D59,Legal_Team1[],3,FALSE))</f>
        <v>0</v>
      </c>
      <c r="F59" s="217">
        <v>0</v>
      </c>
      <c r="G59" s="218">
        <f t="shared" si="3"/>
        <v>0</v>
      </c>
      <c r="H59" s="5"/>
      <c r="I59" s="3"/>
    </row>
    <row r="60" spans="1:9" x14ac:dyDescent="0.2">
      <c r="A60" s="28" t="s">
        <v>22</v>
      </c>
      <c r="B60" s="21"/>
      <c r="C60" s="20"/>
      <c r="D60" s="19" t="s">
        <v>46</v>
      </c>
      <c r="E60" s="34">
        <f>IF(D60="","",VLOOKUP(D60,Legal_Team1[],3,FALSE))</f>
        <v>0</v>
      </c>
      <c r="F60" s="219">
        <v>0</v>
      </c>
      <c r="G60" s="220">
        <f t="shared" si="3"/>
        <v>0</v>
      </c>
      <c r="H60" s="5"/>
      <c r="I60" s="3"/>
    </row>
    <row r="61" spans="1:9" x14ac:dyDescent="0.2">
      <c r="A61" s="2" t="s">
        <v>17</v>
      </c>
      <c r="B61" s="11"/>
      <c r="C61" s="12"/>
      <c r="D61" s="16" t="s">
        <v>24</v>
      </c>
      <c r="E61" s="14">
        <f>IF(D61="","",VLOOKUP(D61,Legal_Team1[],3,FALSE))</f>
        <v>0</v>
      </c>
      <c r="F61" s="217">
        <v>0</v>
      </c>
      <c r="G61" s="218">
        <f t="shared" ref="G61:G62" si="4">F61*E61</f>
        <v>0</v>
      </c>
      <c r="H61" s="5"/>
      <c r="I61" s="3"/>
    </row>
    <row r="62" spans="1:9" x14ac:dyDescent="0.2">
      <c r="A62" s="2" t="s">
        <v>17</v>
      </c>
      <c r="B62" s="11"/>
      <c r="C62" s="10"/>
      <c r="D62" s="16" t="s">
        <v>25</v>
      </c>
      <c r="E62" s="14">
        <f>IF(D62="","",VLOOKUP(D62,Legal_Team1[],3,FALSE))</f>
        <v>0</v>
      </c>
      <c r="F62" s="217">
        <v>0</v>
      </c>
      <c r="G62" s="218">
        <f t="shared" si="4"/>
        <v>0</v>
      </c>
      <c r="H62" s="5"/>
      <c r="I62" s="3"/>
    </row>
    <row r="63" spans="1:9" x14ac:dyDescent="0.2">
      <c r="A63" s="2" t="s">
        <v>17</v>
      </c>
      <c r="B63" s="11"/>
      <c r="C63" s="10"/>
      <c r="D63" s="16" t="s">
        <v>43</v>
      </c>
      <c r="E63" s="14">
        <f>IF(D63="","",VLOOKUP(D63,Legal_Team1[],3,FALSE))</f>
        <v>0</v>
      </c>
      <c r="F63" s="217">
        <v>0</v>
      </c>
      <c r="G63" s="218">
        <f t="shared" ref="G63:G76" si="5">F63*E63</f>
        <v>0</v>
      </c>
      <c r="H63" s="5"/>
      <c r="I63" s="3"/>
    </row>
    <row r="64" spans="1:9" x14ac:dyDescent="0.2">
      <c r="A64" s="2" t="s">
        <v>17</v>
      </c>
      <c r="B64" s="11"/>
      <c r="C64" s="10"/>
      <c r="D64" s="16" t="s">
        <v>44</v>
      </c>
      <c r="E64" s="14">
        <f>IF(D64="","",VLOOKUP(D64,Legal_Team1[],3,FALSE))</f>
        <v>0</v>
      </c>
      <c r="F64" s="217">
        <v>0</v>
      </c>
      <c r="G64" s="218">
        <f t="shared" si="5"/>
        <v>0</v>
      </c>
      <c r="H64" s="5"/>
      <c r="I64" s="3"/>
    </row>
    <row r="65" spans="1:9" x14ac:dyDescent="0.2">
      <c r="A65" s="2" t="s">
        <v>17</v>
      </c>
      <c r="B65" s="11"/>
      <c r="C65" s="10"/>
      <c r="D65" s="16" t="s">
        <v>53</v>
      </c>
      <c r="E65" s="14">
        <f>IF(D65="","",VLOOKUP(D65,Legal_Team1[],3,FALSE))</f>
        <v>0</v>
      </c>
      <c r="F65" s="217">
        <v>0</v>
      </c>
      <c r="G65" s="218">
        <f t="shared" si="5"/>
        <v>0</v>
      </c>
      <c r="H65" s="5"/>
      <c r="I65" s="3"/>
    </row>
    <row r="66" spans="1:9" x14ac:dyDescent="0.2">
      <c r="A66" s="2" t="s">
        <v>17</v>
      </c>
      <c r="B66" s="11"/>
      <c r="C66" s="10"/>
      <c r="D66" s="16" t="s">
        <v>54</v>
      </c>
      <c r="E66" s="14">
        <f>IF(D66="","",VLOOKUP(D66,Legal_Team1[],3,FALSE))</f>
        <v>0</v>
      </c>
      <c r="F66" s="217">
        <v>0</v>
      </c>
      <c r="G66" s="218">
        <f t="shared" si="5"/>
        <v>0</v>
      </c>
      <c r="H66" s="5"/>
      <c r="I66" s="3"/>
    </row>
    <row r="67" spans="1:9" x14ac:dyDescent="0.2">
      <c r="A67" s="2" t="s">
        <v>17</v>
      </c>
      <c r="B67" s="11"/>
      <c r="C67" s="10"/>
      <c r="D67" s="16" t="s">
        <v>45</v>
      </c>
      <c r="E67" s="14">
        <f>IF(D67="","",VLOOKUP(D67,Legal_Team1[],3,FALSE))</f>
        <v>0</v>
      </c>
      <c r="F67" s="217">
        <v>0</v>
      </c>
      <c r="G67" s="218">
        <f t="shared" si="5"/>
        <v>0</v>
      </c>
      <c r="H67" s="5"/>
      <c r="I67" s="3"/>
    </row>
    <row r="68" spans="1:9" x14ac:dyDescent="0.2">
      <c r="A68" s="26" t="s">
        <v>17</v>
      </c>
      <c r="B68" s="21"/>
      <c r="C68" s="20"/>
      <c r="D68" s="19" t="s">
        <v>46</v>
      </c>
      <c r="E68" s="34">
        <f>IF(D68="","",VLOOKUP(D68,Legal_Team1[],3,FALSE))</f>
        <v>0</v>
      </c>
      <c r="F68" s="219">
        <v>0</v>
      </c>
      <c r="G68" s="220">
        <f t="shared" si="5"/>
        <v>0</v>
      </c>
      <c r="H68" s="5"/>
      <c r="I68" s="3"/>
    </row>
    <row r="69" spans="1:9" x14ac:dyDescent="0.2">
      <c r="A69" s="2" t="s">
        <v>10</v>
      </c>
      <c r="B69" s="11"/>
      <c r="C69" s="10"/>
      <c r="D69" s="16" t="s">
        <v>24</v>
      </c>
      <c r="E69" s="14">
        <f>IF(D69="","",VLOOKUP(D69,Legal_Team1[],3,FALSE))</f>
        <v>0</v>
      </c>
      <c r="F69" s="217">
        <v>0</v>
      </c>
      <c r="G69" s="218">
        <f t="shared" si="5"/>
        <v>0</v>
      </c>
      <c r="H69" s="5"/>
      <c r="I69" s="3"/>
    </row>
    <row r="70" spans="1:9" x14ac:dyDescent="0.2">
      <c r="A70" s="2" t="s">
        <v>10</v>
      </c>
      <c r="B70" s="11"/>
      <c r="C70" s="10"/>
      <c r="D70" s="16" t="s">
        <v>25</v>
      </c>
      <c r="E70" s="14">
        <f>IF(D70="","",VLOOKUP(D70,Legal_Team1[],3,FALSE))</f>
        <v>0</v>
      </c>
      <c r="F70" s="217">
        <v>0</v>
      </c>
      <c r="G70" s="218">
        <f t="shared" si="5"/>
        <v>0</v>
      </c>
      <c r="H70" s="5"/>
      <c r="I70" s="3"/>
    </row>
    <row r="71" spans="1:9" x14ac:dyDescent="0.2">
      <c r="A71" s="2" t="s">
        <v>10</v>
      </c>
      <c r="B71" s="11"/>
      <c r="C71" s="10"/>
      <c r="D71" s="16" t="s">
        <v>43</v>
      </c>
      <c r="E71" s="14">
        <f>IF(D71="","",VLOOKUP(D71,Legal_Team1[],3,FALSE))</f>
        <v>0</v>
      </c>
      <c r="F71" s="217">
        <v>0</v>
      </c>
      <c r="G71" s="218">
        <f t="shared" si="5"/>
        <v>0</v>
      </c>
      <c r="H71" s="5"/>
      <c r="I71" s="3"/>
    </row>
    <row r="72" spans="1:9" x14ac:dyDescent="0.2">
      <c r="A72" s="2" t="s">
        <v>10</v>
      </c>
      <c r="B72" s="11"/>
      <c r="C72" s="10"/>
      <c r="D72" s="16" t="s">
        <v>44</v>
      </c>
      <c r="E72" s="14">
        <f>IF(D72="","",VLOOKUP(D72,Legal_Team1[],3,FALSE))</f>
        <v>0</v>
      </c>
      <c r="F72" s="217">
        <v>0</v>
      </c>
      <c r="G72" s="218">
        <f t="shared" si="5"/>
        <v>0</v>
      </c>
      <c r="H72" s="5"/>
      <c r="I72" s="3"/>
    </row>
    <row r="73" spans="1:9" x14ac:dyDescent="0.2">
      <c r="A73" s="2" t="s">
        <v>10</v>
      </c>
      <c r="B73" s="11"/>
      <c r="C73" s="10"/>
      <c r="D73" s="16" t="s">
        <v>53</v>
      </c>
      <c r="E73" s="14">
        <f>IF(D73="","",VLOOKUP(D73,Legal_Team1[],3,FALSE))</f>
        <v>0</v>
      </c>
      <c r="F73" s="217">
        <v>0</v>
      </c>
      <c r="G73" s="218">
        <f t="shared" si="5"/>
        <v>0</v>
      </c>
      <c r="H73" s="5"/>
      <c r="I73" s="3"/>
    </row>
    <row r="74" spans="1:9" x14ac:dyDescent="0.2">
      <c r="A74" s="2" t="s">
        <v>10</v>
      </c>
      <c r="B74" s="11"/>
      <c r="C74" s="10"/>
      <c r="D74" s="16" t="s">
        <v>54</v>
      </c>
      <c r="E74" s="14">
        <f>IF(D74="","",VLOOKUP(D74,Legal_Team1[],3,FALSE))</f>
        <v>0</v>
      </c>
      <c r="F74" s="217">
        <v>0</v>
      </c>
      <c r="G74" s="218">
        <f t="shared" si="5"/>
        <v>0</v>
      </c>
      <c r="H74" s="5"/>
      <c r="I74" s="3"/>
    </row>
    <row r="75" spans="1:9" x14ac:dyDescent="0.2">
      <c r="A75" s="2" t="s">
        <v>10</v>
      </c>
      <c r="B75" s="11"/>
      <c r="C75" s="10"/>
      <c r="D75" s="16" t="s">
        <v>45</v>
      </c>
      <c r="E75" s="14">
        <f>IF(D75="","",VLOOKUP(D75,Legal_Team1[],3,FALSE))</f>
        <v>0</v>
      </c>
      <c r="F75" s="217">
        <v>0</v>
      </c>
      <c r="G75" s="218">
        <f t="shared" si="5"/>
        <v>0</v>
      </c>
      <c r="H75" s="5"/>
      <c r="I75" s="3"/>
    </row>
    <row r="76" spans="1:9" x14ac:dyDescent="0.2">
      <c r="A76" s="26" t="s">
        <v>10</v>
      </c>
      <c r="B76" s="21"/>
      <c r="C76" s="20"/>
      <c r="D76" s="19" t="s">
        <v>46</v>
      </c>
      <c r="E76" s="34">
        <f>IF(D76="","",VLOOKUP(D76,Legal_Team1[],3,FALSE))</f>
        <v>0</v>
      </c>
      <c r="F76" s="219">
        <v>0</v>
      </c>
      <c r="G76" s="220">
        <f t="shared" si="5"/>
        <v>0</v>
      </c>
      <c r="H76" s="25"/>
      <c r="I76" s="3"/>
    </row>
    <row r="77" spans="1:9" x14ac:dyDescent="0.2">
      <c r="A77" s="2" t="s">
        <v>12</v>
      </c>
      <c r="B77" s="11"/>
      <c r="C77" s="10"/>
      <c r="D77" s="16" t="s">
        <v>24</v>
      </c>
      <c r="E77" s="14">
        <f>IF(D77="","",VLOOKUP(D77,Legal_Team1[],3,FALSE))</f>
        <v>0</v>
      </c>
      <c r="F77" s="217">
        <v>0</v>
      </c>
      <c r="G77" s="218">
        <f t="shared" ref="G77:G84" si="6">F77*E77</f>
        <v>0</v>
      </c>
      <c r="H77" s="5"/>
      <c r="I77" s="3"/>
    </row>
    <row r="78" spans="1:9" x14ac:dyDescent="0.2">
      <c r="A78" s="2" t="s">
        <v>12</v>
      </c>
      <c r="B78" s="11"/>
      <c r="C78" s="10"/>
      <c r="D78" s="16" t="s">
        <v>25</v>
      </c>
      <c r="E78" s="14">
        <f>IF(D78="","",VLOOKUP(D78,Legal_Team1[],3,FALSE))</f>
        <v>0</v>
      </c>
      <c r="F78" s="217">
        <v>0</v>
      </c>
      <c r="G78" s="218">
        <f t="shared" si="6"/>
        <v>0</v>
      </c>
      <c r="H78" s="5"/>
      <c r="I78" s="3"/>
    </row>
    <row r="79" spans="1:9" x14ac:dyDescent="0.2">
      <c r="A79" s="2" t="s">
        <v>12</v>
      </c>
      <c r="B79" s="11"/>
      <c r="C79" s="10"/>
      <c r="D79" s="16" t="s">
        <v>43</v>
      </c>
      <c r="E79" s="14">
        <f>IF(D79="","",VLOOKUP(D79,Legal_Team1[],3,FALSE))</f>
        <v>0</v>
      </c>
      <c r="F79" s="217">
        <v>0</v>
      </c>
      <c r="G79" s="218">
        <f t="shared" si="6"/>
        <v>0</v>
      </c>
      <c r="H79" s="5"/>
      <c r="I79" s="3"/>
    </row>
    <row r="80" spans="1:9" x14ac:dyDescent="0.2">
      <c r="A80" s="2" t="s">
        <v>12</v>
      </c>
      <c r="B80" s="11"/>
      <c r="C80" s="10"/>
      <c r="D80" s="16" t="s">
        <v>44</v>
      </c>
      <c r="E80" s="14">
        <f>IF(D80="","",VLOOKUP(D80,Legal_Team1[],3,FALSE))</f>
        <v>0</v>
      </c>
      <c r="F80" s="217">
        <v>0</v>
      </c>
      <c r="G80" s="218">
        <f t="shared" si="6"/>
        <v>0</v>
      </c>
      <c r="H80" s="5"/>
      <c r="I80" s="3"/>
    </row>
    <row r="81" spans="1:9" x14ac:dyDescent="0.2">
      <c r="A81" s="2" t="s">
        <v>12</v>
      </c>
      <c r="B81" s="11"/>
      <c r="C81" s="10"/>
      <c r="D81" s="16" t="s">
        <v>53</v>
      </c>
      <c r="E81" s="14">
        <f>IF(D81="","",VLOOKUP(D81,Legal_Team1[],3,FALSE))</f>
        <v>0</v>
      </c>
      <c r="F81" s="217">
        <v>0</v>
      </c>
      <c r="G81" s="218">
        <f t="shared" si="6"/>
        <v>0</v>
      </c>
      <c r="H81" s="5"/>
      <c r="I81" s="3"/>
    </row>
    <row r="82" spans="1:9" x14ac:dyDescent="0.2">
      <c r="A82" s="2" t="s">
        <v>12</v>
      </c>
      <c r="B82" s="11"/>
      <c r="C82" s="10"/>
      <c r="D82" s="16" t="s">
        <v>54</v>
      </c>
      <c r="E82" s="14">
        <f>IF(D82="","",VLOOKUP(D82,Legal_Team1[],3,FALSE))</f>
        <v>0</v>
      </c>
      <c r="F82" s="217">
        <v>0</v>
      </c>
      <c r="G82" s="218">
        <f t="shared" si="6"/>
        <v>0</v>
      </c>
      <c r="H82" s="5"/>
      <c r="I82" s="3"/>
    </row>
    <row r="83" spans="1:9" x14ac:dyDescent="0.2">
      <c r="A83" s="2" t="s">
        <v>12</v>
      </c>
      <c r="B83" s="11"/>
      <c r="C83" s="10"/>
      <c r="D83" s="16" t="s">
        <v>45</v>
      </c>
      <c r="E83" s="14">
        <f>IF(D83="","",VLOOKUP(D83,Legal_Team1[],3,FALSE))</f>
        <v>0</v>
      </c>
      <c r="F83" s="217">
        <v>0</v>
      </c>
      <c r="G83" s="218">
        <f t="shared" si="6"/>
        <v>0</v>
      </c>
      <c r="H83" s="5"/>
      <c r="I83" s="3"/>
    </row>
    <row r="84" spans="1:9" x14ac:dyDescent="0.2">
      <c r="A84" s="26" t="s">
        <v>12</v>
      </c>
      <c r="B84" s="21"/>
      <c r="C84" s="20"/>
      <c r="D84" s="19" t="s">
        <v>46</v>
      </c>
      <c r="E84" s="34">
        <f>IF(D84="","",VLOOKUP(D84,Legal_Team1[],3,FALSE))</f>
        <v>0</v>
      </c>
      <c r="F84" s="219">
        <v>0</v>
      </c>
      <c r="G84" s="220">
        <f t="shared" si="6"/>
        <v>0</v>
      </c>
      <c r="H84" s="5"/>
      <c r="I84" s="3"/>
    </row>
    <row r="85" spans="1:9" x14ac:dyDescent="0.2">
      <c r="A85" s="26"/>
      <c r="B85" s="21"/>
      <c r="C85" s="20"/>
      <c r="D85" s="19"/>
      <c r="E85" s="34"/>
      <c r="F85" s="219"/>
      <c r="G85" s="220"/>
      <c r="H85" s="5"/>
      <c r="I85" s="3"/>
    </row>
    <row r="86" spans="1:9" ht="15.75" thickBot="1" x14ac:dyDescent="0.25">
      <c r="A86" s="267" t="s">
        <v>47</v>
      </c>
      <c r="B86" s="268"/>
      <c r="C86" s="268"/>
      <c r="D86" s="268"/>
      <c r="E86" s="36"/>
      <c r="F86" s="221">
        <f>SUM(F5:F84)</f>
        <v>0</v>
      </c>
      <c r="G86" s="222">
        <f>SUM(G5:G84)</f>
        <v>0</v>
      </c>
      <c r="H86" s="5"/>
      <c r="I86" s="3"/>
    </row>
    <row r="87" spans="1:9" ht="15.75" thickTop="1" x14ac:dyDescent="0.2">
      <c r="B87" s="9"/>
      <c r="C87" s="5"/>
    </row>
    <row r="88" spans="1:9" x14ac:dyDescent="0.2">
      <c r="A88" s="3" t="str">
        <f>'Tab 1 SOC Front Sheet'!A33</f>
        <v>16.05.2019 Trial</v>
      </c>
    </row>
  </sheetData>
  <sheetProtection algorithmName="SHA-512" hashValue="VaY00sfcSONYi3Dqz1iKL3aimO/ACZjLj5E1Xk5ipDhR6lGFOALWX0m8Fs88h0jYurGtDsfcRIvdKnfWFVU5cg==" saltValue="ZeyT4KG4HVIlJ+dYR2Ji6A==" spinCount="100000" sheet="1" objects="1" scenarios="1"/>
  <mergeCells count="1">
    <mergeCell ref="A86:D86"/>
  </mergeCells>
  <printOptions headings="1" gridLines="1"/>
  <pageMargins left="0.70866141732283472" right="0.70866141732283472" top="0.6692913385826772" bottom="0.51181102362204722" header="0.31496062992125984" footer="0.31496062992125984"/>
  <pageSetup paperSize="8" fitToHeight="0" orientation="landscape" r:id="rId1"/>
  <headerFooter>
    <oddFooter>&amp;C&amp;"-,Regular"Page &amp;P of &amp;N</oddFooter>
  </headerFooter>
  <rowBreaks count="1" manualBreakCount="1">
    <brk id="4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topLeftCell="B1" zoomScaleNormal="100" workbookViewId="0">
      <selection activeCell="C1" sqref="C1"/>
    </sheetView>
  </sheetViews>
  <sheetFormatPr defaultColWidth="8.85546875" defaultRowHeight="12.75" x14ac:dyDescent="0.2"/>
  <cols>
    <col min="1" max="1" width="31.28515625" style="33" bestFit="1" customWidth="1"/>
    <col min="2" max="2" width="6.7109375" style="13" customWidth="1"/>
    <col min="3" max="3" width="108.28515625" style="1" customWidth="1"/>
    <col min="4" max="5" width="8.85546875" style="1"/>
    <col min="6" max="6" width="8.85546875" style="1" customWidth="1"/>
    <col min="7" max="16384" width="8.85546875" style="1"/>
  </cols>
  <sheetData>
    <row r="1" spans="1:3" x14ac:dyDescent="0.2">
      <c r="A1" s="33" t="s">
        <v>58</v>
      </c>
      <c r="C1" s="1" t="s">
        <v>182</v>
      </c>
    </row>
    <row r="3" spans="1:3" ht="39" customHeight="1" x14ac:dyDescent="0.2">
      <c r="A3" s="31" t="s">
        <v>84</v>
      </c>
      <c r="B3" s="32">
        <v>1</v>
      </c>
      <c r="C3" s="39" t="s">
        <v>142</v>
      </c>
    </row>
    <row r="4" spans="1:3" ht="36.6" customHeight="1" x14ac:dyDescent="0.2">
      <c r="A4" s="31"/>
      <c r="B4" s="32">
        <v>2</v>
      </c>
      <c r="C4" s="40" t="s">
        <v>183</v>
      </c>
    </row>
    <row r="5" spans="1:3" ht="36.6" customHeight="1" x14ac:dyDescent="0.2">
      <c r="A5" s="31"/>
      <c r="B5" s="32">
        <v>3</v>
      </c>
      <c r="C5" s="40" t="s">
        <v>103</v>
      </c>
    </row>
    <row r="6" spans="1:3" ht="42" customHeight="1" x14ac:dyDescent="0.2">
      <c r="A6" s="31"/>
      <c r="B6" s="32">
        <v>4</v>
      </c>
      <c r="C6" s="47" t="s">
        <v>85</v>
      </c>
    </row>
    <row r="7" spans="1:3" ht="42.6" customHeight="1" x14ac:dyDescent="0.2">
      <c r="A7" s="31"/>
      <c r="B7" s="32">
        <v>5</v>
      </c>
      <c r="C7" s="40" t="s">
        <v>105</v>
      </c>
    </row>
    <row r="8" spans="1:3" ht="42" customHeight="1" x14ac:dyDescent="0.2">
      <c r="A8" s="31"/>
      <c r="B8" s="32" t="s">
        <v>119</v>
      </c>
      <c r="C8" s="41" t="s">
        <v>174</v>
      </c>
    </row>
    <row r="9" spans="1:3" ht="15" x14ac:dyDescent="0.2">
      <c r="A9" s="31"/>
      <c r="B9" s="32" t="s">
        <v>120</v>
      </c>
      <c r="C9" s="41" t="s">
        <v>123</v>
      </c>
    </row>
    <row r="10" spans="1:3" ht="36.6" customHeight="1" x14ac:dyDescent="0.2">
      <c r="A10" s="31"/>
      <c r="B10" s="32" t="s">
        <v>121</v>
      </c>
      <c r="C10" s="41" t="s">
        <v>124</v>
      </c>
    </row>
    <row r="11" spans="1:3" ht="63.6" customHeight="1" x14ac:dyDescent="0.2">
      <c r="A11" s="31"/>
      <c r="B11" s="32" t="s">
        <v>122</v>
      </c>
      <c r="C11" s="41" t="s">
        <v>181</v>
      </c>
    </row>
    <row r="12" spans="1:3" ht="67.900000000000006" customHeight="1" x14ac:dyDescent="0.2">
      <c r="A12" s="31"/>
      <c r="B12" s="32">
        <v>10</v>
      </c>
      <c r="C12" s="40" t="s">
        <v>118</v>
      </c>
    </row>
    <row r="13" spans="1:3" ht="38.450000000000003" customHeight="1" x14ac:dyDescent="0.2">
      <c r="A13" s="31"/>
      <c r="B13" s="32">
        <v>11</v>
      </c>
      <c r="C13" s="40" t="s">
        <v>175</v>
      </c>
    </row>
    <row r="14" spans="1:3" x14ac:dyDescent="0.2">
      <c r="A14" s="31"/>
      <c r="B14" s="29"/>
      <c r="C14" s="30"/>
    </row>
    <row r="15" spans="1:3" ht="25.15" customHeight="1" x14ac:dyDescent="0.2">
      <c r="A15" s="31" t="s">
        <v>112</v>
      </c>
      <c r="B15" s="38">
        <v>1.1000000000000001</v>
      </c>
      <c r="C15" s="40" t="s">
        <v>104</v>
      </c>
    </row>
    <row r="16" spans="1:3" ht="25.5" x14ac:dyDescent="0.2">
      <c r="A16" s="31"/>
      <c r="B16" s="38">
        <v>1.2</v>
      </c>
      <c r="C16" s="30" t="s">
        <v>125</v>
      </c>
    </row>
    <row r="17" spans="1:3" ht="17.45" customHeight="1" x14ac:dyDescent="0.2">
      <c r="A17" s="31"/>
      <c r="C17" s="30"/>
    </row>
    <row r="18" spans="1:3" ht="25.5" x14ac:dyDescent="0.2">
      <c r="A18" s="31" t="s">
        <v>113</v>
      </c>
      <c r="B18" s="38">
        <v>2.1</v>
      </c>
      <c r="C18" s="30" t="s">
        <v>139</v>
      </c>
    </row>
    <row r="19" spans="1:3" ht="48.6" customHeight="1" x14ac:dyDescent="0.2">
      <c r="A19" s="31"/>
      <c r="B19" s="38">
        <v>2.2000000000000002</v>
      </c>
      <c r="C19" s="40" t="s">
        <v>140</v>
      </c>
    </row>
    <row r="20" spans="1:3" ht="50.45" customHeight="1" x14ac:dyDescent="0.2">
      <c r="A20" s="31"/>
      <c r="B20" s="38">
        <v>2.2999999999999998</v>
      </c>
      <c r="C20" s="40" t="s">
        <v>116</v>
      </c>
    </row>
    <row r="21" spans="1:3" ht="25.15" customHeight="1" x14ac:dyDescent="0.2">
      <c r="A21" s="31"/>
      <c r="B21" s="38">
        <v>2.4</v>
      </c>
      <c r="C21" s="40" t="s">
        <v>141</v>
      </c>
    </row>
    <row r="22" spans="1:3" ht="15" x14ac:dyDescent="0.2">
      <c r="A22" s="31"/>
      <c r="B22" s="38">
        <v>2.5</v>
      </c>
      <c r="C22" s="40" t="s">
        <v>126</v>
      </c>
    </row>
    <row r="23" spans="1:3" x14ac:dyDescent="0.2">
      <c r="A23" s="31"/>
      <c r="C23" s="30"/>
    </row>
    <row r="24" spans="1:3" ht="23.45" customHeight="1" x14ac:dyDescent="0.2">
      <c r="A24" s="31" t="s">
        <v>111</v>
      </c>
      <c r="B24" s="13">
        <v>3.1</v>
      </c>
      <c r="C24" s="30" t="s">
        <v>106</v>
      </c>
    </row>
    <row r="25" spans="1:3" x14ac:dyDescent="0.2">
      <c r="A25" s="31"/>
      <c r="B25" s="13">
        <v>3.2</v>
      </c>
      <c r="C25" s="30" t="s">
        <v>146</v>
      </c>
    </row>
    <row r="26" spans="1:3" ht="41.45" customHeight="1" x14ac:dyDescent="0.2">
      <c r="A26" s="31"/>
      <c r="B26" s="13">
        <v>3.3</v>
      </c>
      <c r="C26" s="30" t="s">
        <v>151</v>
      </c>
    </row>
    <row r="27" spans="1:3" ht="29.45" customHeight="1" x14ac:dyDescent="0.2">
      <c r="A27" s="31"/>
      <c r="B27" s="13">
        <v>3.4</v>
      </c>
      <c r="C27" s="30" t="s">
        <v>176</v>
      </c>
    </row>
    <row r="28" spans="1:3" ht="38.450000000000003" customHeight="1" x14ac:dyDescent="0.2">
      <c r="A28" s="31"/>
      <c r="C28" s="30" t="s">
        <v>153</v>
      </c>
    </row>
    <row r="29" spans="1:3" ht="22.9" customHeight="1" x14ac:dyDescent="0.2">
      <c r="A29" s="31"/>
      <c r="B29" s="13">
        <v>3.5</v>
      </c>
      <c r="C29" s="30" t="s">
        <v>102</v>
      </c>
    </row>
    <row r="30" spans="1:3" ht="35.450000000000003" customHeight="1" x14ac:dyDescent="0.2">
      <c r="A30" s="31"/>
      <c r="B30" s="13">
        <v>3.6</v>
      </c>
      <c r="C30" s="30" t="s">
        <v>110</v>
      </c>
    </row>
    <row r="31" spans="1:3" ht="29.45" customHeight="1" x14ac:dyDescent="0.2">
      <c r="A31" s="31"/>
      <c r="B31" s="13">
        <v>3.7</v>
      </c>
      <c r="C31" s="30" t="s">
        <v>154</v>
      </c>
    </row>
    <row r="32" spans="1:3" ht="15.6" customHeight="1" x14ac:dyDescent="0.2">
      <c r="A32" s="31"/>
      <c r="C32" s="30"/>
    </row>
    <row r="33" spans="1:3" ht="24.6" customHeight="1" x14ac:dyDescent="0.2">
      <c r="A33" s="31" t="s">
        <v>95</v>
      </c>
      <c r="B33" s="38">
        <v>4.0999999999999996</v>
      </c>
      <c r="C33" s="40" t="s">
        <v>177</v>
      </c>
    </row>
    <row r="34" spans="1:3" ht="27.6" customHeight="1" x14ac:dyDescent="0.2">
      <c r="A34" s="31"/>
      <c r="B34" s="38">
        <v>4.2</v>
      </c>
      <c r="C34" s="40" t="s">
        <v>178</v>
      </c>
    </row>
    <row r="35" spans="1:3" ht="28.9" customHeight="1" x14ac:dyDescent="0.2">
      <c r="A35" s="31"/>
      <c r="B35" s="38">
        <v>4.3</v>
      </c>
      <c r="C35" s="40" t="s">
        <v>155</v>
      </c>
    </row>
    <row r="36" spans="1:3" ht="15.6" customHeight="1" x14ac:dyDescent="0.2">
      <c r="A36" s="31"/>
      <c r="B36" s="38">
        <v>4.4000000000000004</v>
      </c>
      <c r="C36" s="40" t="s">
        <v>156</v>
      </c>
    </row>
    <row r="37" spans="1:3" ht="15" x14ac:dyDescent="0.2">
      <c r="A37" s="31"/>
      <c r="B37" s="38"/>
      <c r="C37" s="40"/>
    </row>
    <row r="38" spans="1:3" ht="15.6" customHeight="1" x14ac:dyDescent="0.2">
      <c r="A38" s="31" t="s">
        <v>96</v>
      </c>
      <c r="B38" s="13">
        <v>4.5</v>
      </c>
      <c r="C38" s="30" t="s">
        <v>107</v>
      </c>
    </row>
    <row r="39" spans="1:3" ht="15.6" customHeight="1" x14ac:dyDescent="0.2">
      <c r="A39" s="31"/>
      <c r="B39" s="13">
        <v>4.5999999999999996</v>
      </c>
      <c r="C39" s="30" t="s">
        <v>108</v>
      </c>
    </row>
    <row r="40" spans="1:3" x14ac:dyDescent="0.2">
      <c r="A40" s="31"/>
      <c r="B40" s="13">
        <v>4.7</v>
      </c>
      <c r="C40" s="30" t="s">
        <v>109</v>
      </c>
    </row>
    <row r="41" spans="1:3" x14ac:dyDescent="0.2">
      <c r="A41" s="31"/>
      <c r="C41" s="30"/>
    </row>
    <row r="42" spans="1:3" ht="27" customHeight="1" x14ac:dyDescent="0.2">
      <c r="A42" s="31" t="s">
        <v>97</v>
      </c>
      <c r="B42" s="13">
        <v>5.0999999999999996</v>
      </c>
      <c r="C42" s="30" t="s">
        <v>99</v>
      </c>
    </row>
    <row r="43" spans="1:3" ht="25.15" customHeight="1" x14ac:dyDescent="0.2">
      <c r="A43" s="31"/>
      <c r="B43" s="13">
        <v>5.2</v>
      </c>
      <c r="C43" s="30" t="s">
        <v>98</v>
      </c>
    </row>
    <row r="44" spans="1:3" ht="25.15" customHeight="1" x14ac:dyDescent="0.2">
      <c r="A44" s="31"/>
      <c r="B44" s="13">
        <v>5.3</v>
      </c>
      <c r="C44" s="30" t="s">
        <v>100</v>
      </c>
    </row>
    <row r="45" spans="1:3" ht="34.15" customHeight="1" x14ac:dyDescent="0.2">
      <c r="A45" s="31"/>
      <c r="B45" s="13">
        <v>5.4</v>
      </c>
      <c r="C45" s="30" t="s">
        <v>158</v>
      </c>
    </row>
    <row r="46" spans="1:3" ht="42.6" customHeight="1" x14ac:dyDescent="0.2">
      <c r="A46" s="31"/>
      <c r="B46" s="13">
        <v>5.5</v>
      </c>
      <c r="C46" s="30" t="s">
        <v>157</v>
      </c>
    </row>
    <row r="47" spans="1:3" x14ac:dyDescent="0.2">
      <c r="A47" s="31"/>
      <c r="B47" s="13">
        <v>5.6</v>
      </c>
      <c r="C47" s="30" t="s">
        <v>152</v>
      </c>
    </row>
    <row r="48" spans="1:3" ht="26.45" customHeight="1" x14ac:dyDescent="0.2">
      <c r="A48" s="31"/>
      <c r="B48" s="13">
        <v>5.7</v>
      </c>
      <c r="C48" s="30" t="s">
        <v>101</v>
      </c>
    </row>
    <row r="49" spans="1:3" x14ac:dyDescent="0.2">
      <c r="A49" s="31"/>
      <c r="B49" s="13">
        <v>5.8</v>
      </c>
      <c r="C49" s="30" t="s">
        <v>117</v>
      </c>
    </row>
    <row r="50" spans="1:3" x14ac:dyDescent="0.2">
      <c r="A50" s="31"/>
      <c r="C50" s="30"/>
    </row>
    <row r="51" spans="1:3" x14ac:dyDescent="0.2">
      <c r="B51" s="38"/>
      <c r="C51" s="42" t="s">
        <v>143</v>
      </c>
    </row>
    <row r="52" spans="1:3" x14ac:dyDescent="0.2">
      <c r="B52" s="38"/>
      <c r="C52" s="42"/>
    </row>
    <row r="53" spans="1:3" x14ac:dyDescent="0.2">
      <c r="A53" s="31" t="s">
        <v>149</v>
      </c>
      <c r="B53" s="38" t="s">
        <v>45</v>
      </c>
      <c r="C53" s="30" t="s">
        <v>150</v>
      </c>
    </row>
    <row r="54" spans="1:3" x14ac:dyDescent="0.2">
      <c r="A54" s="31"/>
      <c r="B54" s="38"/>
      <c r="C54" s="37" t="s">
        <v>75</v>
      </c>
    </row>
    <row r="55" spans="1:3" x14ac:dyDescent="0.2">
      <c r="A55" s="30"/>
      <c r="B55" s="1"/>
      <c r="C55" s="43" t="str">
        <f>'Tab 3 Profit Costs'!B105</f>
        <v>Appear For/Attend</v>
      </c>
    </row>
    <row r="56" spans="1:3" x14ac:dyDescent="0.2">
      <c r="A56" s="31"/>
      <c r="B56" s="38"/>
      <c r="C56" s="43" t="str">
        <f>'Tab 3 Profit Costs'!B106</f>
        <v>Communicate (with Outside Counsel)</v>
      </c>
    </row>
    <row r="57" spans="1:3" x14ac:dyDescent="0.2">
      <c r="A57" s="31"/>
      <c r="B57" s="38"/>
      <c r="C57" s="43" t="str">
        <f>'Tab 3 Profit Costs'!B107</f>
        <v>Communicate (with client)</v>
      </c>
    </row>
    <row r="58" spans="1:3" x14ac:dyDescent="0.2">
      <c r="A58" s="31"/>
      <c r="B58" s="38"/>
      <c r="C58" s="43" t="str">
        <f>'Tab 3 Profit Costs'!B108</f>
        <v>Communicate (witnesses)</v>
      </c>
    </row>
    <row r="59" spans="1:3" x14ac:dyDescent="0.2">
      <c r="A59" s="31"/>
      <c r="B59" s="38"/>
      <c r="C59" s="43" t="str">
        <f>'Tab 3 Profit Costs'!B109</f>
        <v>Communicate (experts)</v>
      </c>
    </row>
    <row r="60" spans="1:3" x14ac:dyDescent="0.2">
      <c r="A60" s="31"/>
      <c r="B60" s="38"/>
      <c r="C60" s="43" t="str">
        <f>'Tab 3 Profit Costs'!B110</f>
        <v>Communicate (Other Party(s)/other outside lawyers)</v>
      </c>
    </row>
    <row r="61" spans="1:3" x14ac:dyDescent="0.2">
      <c r="A61" s="31"/>
      <c r="B61" s="38"/>
      <c r="C61" s="43" t="str">
        <f>'Tab 3 Profit Costs'!B112</f>
        <v>Communicate (other external)</v>
      </c>
    </row>
    <row r="62" spans="1:3" x14ac:dyDescent="0.2">
      <c r="A62" s="31"/>
      <c r="B62" s="38"/>
      <c r="C62" s="43" t="str">
        <f>'Tab 3 Profit Costs'!B113</f>
        <v>Communicate (internally within legal team)</v>
      </c>
    </row>
    <row r="63" spans="1:3" x14ac:dyDescent="0.2">
      <c r="A63" s="31"/>
      <c r="B63" s="38"/>
      <c r="C63" s="43" t="str">
        <f>'Tab 3 Profit Costs'!B114</f>
        <v>Billable Travel Time</v>
      </c>
    </row>
    <row r="64" spans="1:3" x14ac:dyDescent="0.2">
      <c r="A64" s="31"/>
      <c r="B64" s="38"/>
      <c r="C64" s="42"/>
    </row>
    <row r="65" spans="1:3" x14ac:dyDescent="0.2">
      <c r="A65" s="31"/>
      <c r="B65" s="38"/>
    </row>
    <row r="66" spans="1:3" ht="15" x14ac:dyDescent="0.2">
      <c r="A66" s="31" t="s">
        <v>148</v>
      </c>
      <c r="B66" s="38" t="s">
        <v>46</v>
      </c>
      <c r="C66" s="44" t="s">
        <v>144</v>
      </c>
    </row>
    <row r="67" spans="1:3" ht="15" x14ac:dyDescent="0.2">
      <c r="B67" s="38"/>
      <c r="C67" s="44" t="s">
        <v>76</v>
      </c>
    </row>
    <row r="68" spans="1:3" ht="15" x14ac:dyDescent="0.2">
      <c r="B68" s="38"/>
      <c r="C68" s="45" t="s">
        <v>34</v>
      </c>
    </row>
    <row r="69" spans="1:3" ht="15" x14ac:dyDescent="0.2">
      <c r="B69" s="38"/>
      <c r="C69" s="45" t="s">
        <v>35</v>
      </c>
    </row>
    <row r="70" spans="1:3" ht="15" x14ac:dyDescent="0.2">
      <c r="B70" s="38"/>
      <c r="C70" s="45" t="s">
        <v>31</v>
      </c>
    </row>
    <row r="71" spans="1:3" ht="15" x14ac:dyDescent="0.2">
      <c r="B71" s="38"/>
      <c r="C71" s="45" t="s">
        <v>32</v>
      </c>
    </row>
    <row r="72" spans="1:3" ht="15" x14ac:dyDescent="0.2">
      <c r="B72" s="38"/>
      <c r="C72" s="45" t="s">
        <v>38</v>
      </c>
    </row>
    <row r="73" spans="1:3" ht="15" x14ac:dyDescent="0.2">
      <c r="B73" s="38"/>
      <c r="C73" s="45" t="s">
        <v>33</v>
      </c>
    </row>
    <row r="74" spans="1:3" ht="15" x14ac:dyDescent="0.2">
      <c r="B74" s="38"/>
      <c r="C74" s="45" t="s">
        <v>57</v>
      </c>
    </row>
    <row r="75" spans="1:3" ht="15" x14ac:dyDescent="0.2">
      <c r="B75" s="38"/>
      <c r="C75" s="45" t="s">
        <v>37</v>
      </c>
    </row>
    <row r="76" spans="1:3" ht="15" x14ac:dyDescent="0.2">
      <c r="B76" s="38"/>
      <c r="C76" s="45" t="s">
        <v>36</v>
      </c>
    </row>
    <row r="77" spans="1:3" ht="15" x14ac:dyDescent="0.2">
      <c r="B77" s="38"/>
      <c r="C77" s="45" t="s">
        <v>30</v>
      </c>
    </row>
    <row r="78" spans="1:3" x14ac:dyDescent="0.2">
      <c r="B78" s="38"/>
    </row>
    <row r="79" spans="1:3" ht="15" x14ac:dyDescent="0.2">
      <c r="B79" s="38" t="s">
        <v>147</v>
      </c>
      <c r="C79" s="44" t="s">
        <v>145</v>
      </c>
    </row>
    <row r="80" spans="1:3" ht="15" x14ac:dyDescent="0.2">
      <c r="B80" s="38"/>
      <c r="C80" s="44" t="s">
        <v>76</v>
      </c>
    </row>
    <row r="81" spans="1:3" ht="15" x14ac:dyDescent="0.2">
      <c r="B81" s="38"/>
      <c r="C81" s="46" t="s">
        <v>80</v>
      </c>
    </row>
    <row r="82" spans="1:3" ht="15" x14ac:dyDescent="0.2">
      <c r="B82" s="38"/>
      <c r="C82" s="46" t="s">
        <v>81</v>
      </c>
    </row>
    <row r="83" spans="1:3" ht="15" x14ac:dyDescent="0.2">
      <c r="B83" s="38"/>
      <c r="C83" s="46" t="s">
        <v>82</v>
      </c>
    </row>
    <row r="84" spans="1:3" ht="15" x14ac:dyDescent="0.2">
      <c r="B84" s="38"/>
      <c r="C84" s="46" t="s">
        <v>83</v>
      </c>
    </row>
    <row r="86" spans="1:3" x14ac:dyDescent="0.2">
      <c r="A86" s="33" t="str">
        <f>'Tab 1 SOC Front Sheet'!A33</f>
        <v>16.05.2019 Trial</v>
      </c>
    </row>
  </sheetData>
  <sheetProtection algorithmName="SHA-512" hashValue="JcZBCz0kLcLaMtQKVDuu/rWaTOOwsutlJSf2EfdpZPyW8PTJKkYsIAFF+zTJlZSOZed7UpxyVKOAOL2UkwWApw==" saltValue="jmbPxpA+qoU0YFe5K0zvCA==" spinCount="100000" sheet="1" objects="1" scenarios="1"/>
  <dataValidations count="1">
    <dataValidation type="list" allowBlank="1" showInputMessage="1" showErrorMessage="1" sqref="C54">
      <formula1>$A$101:$A$111</formula1>
    </dataValidation>
  </dataValidations>
  <printOptions headings="1" gridLines="1"/>
  <pageMargins left="0.70866141732283472" right="0.70866141732283472" top="0.74803149606299213" bottom="0.74803149606299213" header="0.31496062992125984" footer="0.31496062992125984"/>
  <pageSetup paperSize="8" scale="89" fitToHeight="2" orientation="portrait" r:id="rId1"/>
  <rowBreaks count="1" manualBreakCount="1">
    <brk id="41"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F7D25F1A191948B3969A540D0447C4" ma:contentTypeVersion="10" ma:contentTypeDescription="Create a new document." ma:contentTypeScope="" ma:versionID="25730b30da0f596f34f4a274a46fbb1e">
  <xsd:schema xmlns:xsd="http://www.w3.org/2001/XMLSchema" xmlns:xs="http://www.w3.org/2001/XMLSchema" xmlns:p="http://schemas.microsoft.com/office/2006/metadata/properties" xmlns:ns3="43654968-9c35-4217-bd7d-2cda6eec1d9e" xmlns:ns4="3e4f3efc-77e1-4a53-91ab-0593e320fd00" targetNamespace="http://schemas.microsoft.com/office/2006/metadata/properties" ma:root="true" ma:fieldsID="47cf550994a62f3c044e8dc4fd668a31" ns3:_="" ns4:_="">
    <xsd:import namespace="43654968-9c35-4217-bd7d-2cda6eec1d9e"/>
    <xsd:import namespace="3e4f3efc-77e1-4a53-91ab-0593e320fd0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54968-9c35-4217-bd7d-2cda6eec1d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4f3efc-77e1-4a53-91ab-0593e320fd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C4CF43-FB2D-4EFF-99F0-13927AC5F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54968-9c35-4217-bd7d-2cda6eec1d9e"/>
    <ds:schemaRef ds:uri="3e4f3efc-77e1-4a53-91ab-0593e320fd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1B85BC-F318-4677-9FCD-72D1F627DD37}">
  <ds:schemaRefs>
    <ds:schemaRef ds:uri="http://schemas.microsoft.com/sharepoint/v3/contenttype/forms"/>
  </ds:schemaRefs>
</ds:datastoreItem>
</file>

<file path=customXml/itemProps3.xml><?xml version="1.0" encoding="utf-8"?>
<ds:datastoreItem xmlns:ds="http://schemas.openxmlformats.org/officeDocument/2006/customXml" ds:itemID="{A28466BC-5FCC-4DA3-B011-EA4D5E0B70B0}">
  <ds:schemaRefs>
    <ds:schemaRef ds:uri="3e4f3efc-77e1-4a53-91ab-0593e320fd00"/>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43654968-9c35-4217-bd7d-2cda6eec1d9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Tab 1 SOC Front Sheet</vt:lpstr>
      <vt:lpstr>Tab 2 Legal Team</vt:lpstr>
      <vt:lpstr>Tab 3 Profit Costs</vt:lpstr>
      <vt:lpstr>Tab 4 Counsel's Fees &amp; Dibs</vt:lpstr>
      <vt:lpstr>Tab 5 SOC Document Schedule</vt:lpstr>
      <vt:lpstr>Guidance Tab</vt:lpstr>
      <vt:lpstr>'Guidance Tab'!Print_Area</vt:lpstr>
      <vt:lpstr>'Tab 1 SOC Front Sheet'!Print_Area</vt:lpstr>
      <vt:lpstr>'Tab 2 Legal Team'!Print_Area</vt:lpstr>
      <vt:lpstr>'Tab 3 Profit Costs'!Print_Area</vt:lpstr>
      <vt:lpstr>'Tab 4 Counsel''s Fees &amp; Dibs'!Print_Area</vt:lpstr>
      <vt:lpstr>'Tab 5 SOC Document Schedule'!Print_Area</vt:lpstr>
      <vt:lpstr>'Tab 3 Profit Costs'!Print_Titles</vt:lpstr>
      <vt:lpstr>'Tab 5 SOC Document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2019-11-20T14:52:05Z</dcterms:created>
  <dcterms:modified xsi:type="dcterms:W3CDTF">2019-11-20T14:52:05Z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0x010100FDF7D25F1A191948B3969A540D0447C4</vt:lpwstr>
  </property>
</Properties>
</file>