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0275"/>
  </bookViews>
  <sheets>
    <sheet name="Notes" sheetId="1" r:id="rId1"/>
    <sheet name="% of Expenditure covered" sheetId="2" r:id="rId2"/>
    <sheet name="2001-02" sheetId="3" r:id="rId3"/>
    <sheet name="2002-03" sheetId="4" r:id="rId4"/>
    <sheet name="2003-04" sheetId="5" r:id="rId5"/>
    <sheet name="2004-05" sheetId="6" r:id="rId6"/>
    <sheet name="2005-06" sheetId="7" r:id="rId7"/>
    <sheet name="2006-07" sheetId="8" r:id="rId8"/>
    <sheet name="2007-08" sheetId="9" r:id="rId9"/>
    <sheet name="2008-09" sheetId="10" r:id="rId10"/>
    <sheet name="2009-10" sheetId="11" r:id="rId11"/>
    <sheet name="2010-11" sheetId="12" r:id="rId12"/>
    <sheet name="2011-12" sheetId="13" r:id="rId13"/>
    <sheet name="2012-13" sheetId="14" r:id="rId14"/>
    <sheet name="2013-14" sheetId="15" r:id="rId15"/>
    <sheet name="2014-15" sheetId="16" r:id="rId16"/>
    <sheet name="2015-16" sheetId="17" r:id="rId17"/>
    <sheet name="2016-17" sheetId="18" r:id="rId18"/>
    <sheet name="2017-18" sheetId="19" r:id="rId19"/>
    <sheet name="2018-19" sheetId="20" r:id="rId20"/>
    <sheet name="AA" sheetId="21" r:id="rId21"/>
    <sheet name="BBWB" sheetId="22" r:id="rId22"/>
    <sheet name="CA" sheetId="23" r:id="rId23"/>
    <sheet name="CWP" sheetId="24" r:id="rId24"/>
    <sheet name="CTB" sheetId="25" r:id="rId25"/>
    <sheet name="DLA" sheetId="26" r:id="rId26"/>
    <sheet name="DLA (children)" sheetId="27" r:id="rId27"/>
    <sheet name="DLA (working age)" sheetId="28" r:id="rId28"/>
    <sheet name="DLA (pensioners)" sheetId="29" r:id="rId29"/>
    <sheet name="DHP" sheetId="30" r:id="rId30"/>
    <sheet name="ESA" sheetId="31" r:id="rId31"/>
    <sheet name="HB" sheetId="32" r:id="rId32"/>
    <sheet name="IB" sheetId="33" r:id="rId33"/>
    <sheet name="IS" sheetId="34" r:id="rId34"/>
    <sheet name="IS MIG" sheetId="35" r:id="rId35"/>
    <sheet name="IS (incapacity)" sheetId="36" r:id="rId36"/>
    <sheet name="IS (lone parent)" sheetId="37" r:id="rId37"/>
    <sheet name="IS (carer)" sheetId="38" r:id="rId38"/>
    <sheet name="IS (others)" sheetId="39" r:id="rId39"/>
    <sheet name="IIDB" sheetId="40" r:id="rId40"/>
    <sheet name="JSA" sheetId="41" r:id="rId41"/>
    <sheet name="MA" sheetId="42" r:id="rId42"/>
    <sheet name="O75TVL" sheetId="43" r:id="rId43"/>
    <sheet name="PC" sheetId="44" r:id="rId44"/>
    <sheet name="PIP" sheetId="45" r:id="rId45"/>
    <sheet name="SDA" sheetId="46" r:id="rId46"/>
    <sheet name="SDA (working age)" sheetId="47" r:id="rId47"/>
    <sheet name="SDA (pensioners)" sheetId="48" r:id="rId48"/>
    <sheet name="SP" sheetId="49" r:id="rId49"/>
    <sheet name="SMP" sheetId="50" r:id="rId50"/>
    <sheet name="UC" sheetId="51" r:id="rId51"/>
    <sheet name="WFP" sheetId="52" r:id="rId52"/>
    <sheet name="England" sheetId="53" r:id="rId53"/>
    <sheet name="North East England" sheetId="54" r:id="rId54"/>
    <sheet name="North West England" sheetId="55" r:id="rId55"/>
    <sheet name="Yorkshire and The Humber" sheetId="56" r:id="rId56"/>
    <sheet name="East Midlands" sheetId="57" r:id="rId57"/>
    <sheet name="West Midlands" sheetId="58" r:id="rId58"/>
    <sheet name="East England" sheetId="59" r:id="rId59"/>
    <sheet name="London" sheetId="60" r:id="rId60"/>
    <sheet name="South East England" sheetId="61" r:id="rId61"/>
    <sheet name="South West England" sheetId="62" r:id="rId62"/>
    <sheet name="Scotland" sheetId="63" r:id="rId63"/>
    <sheet name="Wales" sheetId="64" r:id="rId64"/>
    <sheet name="Great Britain and overseas" sheetId="65" r:id="rId65"/>
    <sheet name="Overseas" sheetId="66" r:id="rId66"/>
    <sheet name="GB excluding overseas" sheetId="67" r:id="rId6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66" l="1"/>
  <c r="C3" i="66"/>
  <c r="D3" i="66"/>
  <c r="E3" i="66"/>
  <c r="F3" i="66"/>
  <c r="G3" i="66"/>
  <c r="B4" i="66"/>
  <c r="C4" i="66"/>
  <c r="D4" i="66"/>
  <c r="E4" i="66"/>
  <c r="F4" i="66"/>
  <c r="G4" i="66"/>
  <c r="G5" i="66"/>
  <c r="G6" i="66"/>
  <c r="H6" i="66"/>
  <c r="I6" i="66"/>
  <c r="J6" i="66"/>
  <c r="K6" i="66"/>
  <c r="L6" i="66"/>
  <c r="M6" i="66"/>
  <c r="N6" i="66"/>
  <c r="O6" i="66"/>
  <c r="P6" i="66"/>
  <c r="Q6" i="66"/>
  <c r="R6" i="66"/>
  <c r="S6" i="66"/>
  <c r="T6" i="66"/>
  <c r="U6" i="66"/>
  <c r="V6" i="66"/>
  <c r="W6" i="66"/>
  <c r="X6" i="66"/>
  <c r="B7" i="66"/>
  <c r="C7" i="66"/>
  <c r="D7" i="66"/>
  <c r="E7" i="66"/>
  <c r="F7" i="66"/>
  <c r="G7" i="66"/>
  <c r="B8" i="66"/>
  <c r="C8" i="66"/>
  <c r="D8" i="66"/>
  <c r="E8" i="66"/>
  <c r="F8" i="66"/>
  <c r="G8" i="66"/>
  <c r="F13" i="66"/>
  <c r="G13" i="66"/>
  <c r="H13" i="66"/>
  <c r="I13" i="66"/>
  <c r="J13" i="66"/>
  <c r="K13" i="66"/>
  <c r="L13" i="66"/>
  <c r="M13" i="66"/>
  <c r="B14" i="66"/>
  <c r="C14" i="66"/>
  <c r="D14" i="66"/>
  <c r="E14" i="66"/>
  <c r="F14" i="66"/>
  <c r="G14" i="66"/>
  <c r="B17" i="66"/>
  <c r="C17" i="66"/>
  <c r="D17" i="66"/>
  <c r="E17" i="66"/>
  <c r="F17" i="66"/>
  <c r="G17" i="66"/>
  <c r="B18" i="66"/>
  <c r="C18" i="66"/>
  <c r="D18" i="66"/>
  <c r="E18" i="66"/>
  <c r="F18" i="66"/>
  <c r="G18" i="66"/>
  <c r="B19" i="66"/>
  <c r="C19" i="66"/>
  <c r="D19" i="66"/>
  <c r="E19" i="66"/>
  <c r="F19" i="66"/>
  <c r="G19" i="66"/>
  <c r="J19" i="66"/>
  <c r="K19" i="66"/>
  <c r="L19" i="66"/>
  <c r="M19" i="66"/>
  <c r="N19" i="66"/>
  <c r="O19" i="66"/>
  <c r="P19" i="66"/>
  <c r="Q19" i="66"/>
  <c r="R19" i="66"/>
  <c r="S19" i="66"/>
  <c r="T19" i="66"/>
  <c r="U19" i="66"/>
  <c r="V19" i="66"/>
  <c r="W19" i="66"/>
  <c r="X19" i="66"/>
  <c r="F20" i="66"/>
  <c r="G20" i="66"/>
  <c r="F21" i="66"/>
  <c r="G21" i="66"/>
  <c r="F22" i="66"/>
  <c r="G22" i="66"/>
  <c r="F23" i="66"/>
  <c r="G23" i="66"/>
  <c r="B25" i="66"/>
  <c r="C25" i="66"/>
  <c r="D25" i="66"/>
  <c r="E25" i="66"/>
  <c r="F25" i="66"/>
  <c r="G25" i="66"/>
  <c r="I28" i="66"/>
  <c r="I29" i="66"/>
  <c r="J29" i="66"/>
  <c r="K29" i="66"/>
  <c r="L29" i="66"/>
  <c r="M29" i="66"/>
  <c r="N29" i="66"/>
  <c r="O29" i="66"/>
  <c r="P29" i="66"/>
  <c r="Q29" i="66"/>
  <c r="R29" i="66"/>
  <c r="B30" i="66"/>
  <c r="C30" i="66"/>
  <c r="D30" i="66"/>
  <c r="E30" i="66"/>
  <c r="F30" i="66"/>
  <c r="G30" i="66"/>
  <c r="F31" i="66"/>
  <c r="G31" i="66"/>
  <c r="F32" i="66"/>
  <c r="G32" i="66"/>
  <c r="B33" i="66"/>
  <c r="C33" i="66"/>
  <c r="D33" i="66"/>
  <c r="E33" i="66"/>
  <c r="F33" i="66"/>
  <c r="G33" i="66"/>
  <c r="F36" i="66"/>
  <c r="G36" i="66"/>
  <c r="G6" i="65"/>
  <c r="H6" i="65"/>
  <c r="I6" i="65"/>
  <c r="J6" i="65"/>
  <c r="J6" i="67" s="1"/>
  <c r="K6" i="65"/>
  <c r="L6" i="65"/>
  <c r="M6" i="65"/>
  <c r="N6" i="65"/>
  <c r="F13" i="65"/>
  <c r="G13" i="65"/>
  <c r="H13" i="65"/>
  <c r="I13" i="65"/>
  <c r="J13" i="65"/>
  <c r="K13" i="65"/>
  <c r="L13" i="65"/>
  <c r="M13" i="65"/>
  <c r="N15" i="67"/>
  <c r="O15" i="67"/>
  <c r="P15" i="67"/>
  <c r="R15" i="67"/>
  <c r="S15" i="67"/>
  <c r="T15" i="67"/>
  <c r="V15" i="67"/>
  <c r="W15" i="67"/>
  <c r="X15" i="67"/>
  <c r="O16" i="67"/>
  <c r="P16" i="67"/>
  <c r="Q16" i="67"/>
  <c r="S16" i="67"/>
  <c r="T16" i="67"/>
  <c r="U16" i="67"/>
  <c r="W16" i="67"/>
  <c r="X16" i="67"/>
  <c r="J19" i="65"/>
  <c r="K19" i="65"/>
  <c r="L19" i="65"/>
  <c r="M19" i="65"/>
  <c r="N19" i="65"/>
  <c r="O19" i="65"/>
  <c r="P19" i="65"/>
  <c r="Q19" i="65"/>
  <c r="R19" i="65"/>
  <c r="S19" i="65"/>
  <c r="T19" i="65"/>
  <c r="U19" i="65"/>
  <c r="V19" i="65"/>
  <c r="W19" i="65"/>
  <c r="X19" i="65"/>
  <c r="I28" i="65"/>
  <c r="I29" i="65"/>
  <c r="J29" i="65"/>
  <c r="K29" i="65"/>
  <c r="K29" i="67" s="1"/>
  <c r="L29" i="65"/>
  <c r="M29" i="65"/>
  <c r="N29" i="65"/>
  <c r="O29" i="65"/>
  <c r="O29" i="67" s="1"/>
  <c r="P29" i="65"/>
  <c r="Q29" i="65"/>
  <c r="R29" i="65"/>
  <c r="W40" i="65"/>
  <c r="X40" i="65"/>
  <c r="B3" i="64"/>
  <c r="C3" i="64"/>
  <c r="D3" i="64"/>
  <c r="E3" i="64"/>
  <c r="F3" i="64"/>
  <c r="G3" i="64"/>
  <c r="B4" i="64"/>
  <c r="C4" i="64"/>
  <c r="D4" i="64"/>
  <c r="E4" i="64"/>
  <c r="F4" i="64"/>
  <c r="G4" i="64"/>
  <c r="G5" i="64"/>
  <c r="G6" i="64"/>
  <c r="H6" i="64"/>
  <c r="I6" i="64"/>
  <c r="J6" i="64"/>
  <c r="K6" i="64"/>
  <c r="L6" i="64"/>
  <c r="M6" i="64"/>
  <c r="N6" i="64"/>
  <c r="B7" i="64"/>
  <c r="C7" i="64"/>
  <c r="D7" i="64"/>
  <c r="E7" i="64"/>
  <c r="F7" i="64"/>
  <c r="G7" i="64"/>
  <c r="B8" i="64"/>
  <c r="C8" i="64"/>
  <c r="D8" i="64"/>
  <c r="E8" i="64"/>
  <c r="F8" i="64"/>
  <c r="G8" i="64"/>
  <c r="F13" i="64"/>
  <c r="G13" i="64"/>
  <c r="H13" i="64"/>
  <c r="I13" i="64"/>
  <c r="J13" i="64"/>
  <c r="K13" i="64"/>
  <c r="L13" i="64"/>
  <c r="M13" i="64"/>
  <c r="B14" i="64"/>
  <c r="C14" i="64"/>
  <c r="D14" i="64"/>
  <c r="E14" i="64"/>
  <c r="F14" i="64"/>
  <c r="G14" i="64"/>
  <c r="B17" i="64"/>
  <c r="C17" i="64"/>
  <c r="D17" i="64"/>
  <c r="E17" i="64"/>
  <c r="F17" i="64"/>
  <c r="G17" i="64"/>
  <c r="B18" i="64"/>
  <c r="C18" i="64"/>
  <c r="D18" i="64"/>
  <c r="E18" i="64"/>
  <c r="F18" i="64"/>
  <c r="G18" i="64"/>
  <c r="B19" i="64"/>
  <c r="C19" i="64"/>
  <c r="D19" i="64"/>
  <c r="E19" i="64"/>
  <c r="F19" i="64"/>
  <c r="G19" i="64"/>
  <c r="J19" i="64"/>
  <c r="K19" i="64"/>
  <c r="L19" i="64"/>
  <c r="M19" i="64"/>
  <c r="N19" i="64"/>
  <c r="O19" i="64"/>
  <c r="P19" i="64"/>
  <c r="Q19" i="64"/>
  <c r="R19" i="64"/>
  <c r="S19" i="64"/>
  <c r="T19" i="64"/>
  <c r="U19" i="64"/>
  <c r="V19" i="64"/>
  <c r="W19" i="64"/>
  <c r="X19" i="64"/>
  <c r="F20" i="64"/>
  <c r="G20" i="64"/>
  <c r="F21" i="64"/>
  <c r="G21" i="64"/>
  <c r="F22" i="64"/>
  <c r="G22" i="64"/>
  <c r="F23" i="64"/>
  <c r="G23" i="64"/>
  <c r="B25" i="64"/>
  <c r="C25" i="64"/>
  <c r="D25" i="64"/>
  <c r="E25" i="64"/>
  <c r="F25" i="64"/>
  <c r="G25" i="64"/>
  <c r="I28" i="64"/>
  <c r="I29" i="64"/>
  <c r="J29" i="64"/>
  <c r="K29" i="64"/>
  <c r="L29" i="64"/>
  <c r="M29" i="64"/>
  <c r="N29" i="64"/>
  <c r="O29" i="64"/>
  <c r="P29" i="64"/>
  <c r="Q29" i="64"/>
  <c r="R29" i="64"/>
  <c r="B30" i="64"/>
  <c r="C30" i="64"/>
  <c r="D30" i="64"/>
  <c r="E30" i="64"/>
  <c r="F30" i="64"/>
  <c r="G30" i="64"/>
  <c r="F31" i="64"/>
  <c r="G31" i="64"/>
  <c r="F32" i="64"/>
  <c r="G32" i="64"/>
  <c r="B33" i="64"/>
  <c r="C33" i="64"/>
  <c r="D33" i="64"/>
  <c r="E33" i="64"/>
  <c r="F33" i="64"/>
  <c r="G33" i="64"/>
  <c r="F36" i="64"/>
  <c r="G36" i="64"/>
  <c r="B3" i="63"/>
  <c r="C3" i="63"/>
  <c r="D3" i="63"/>
  <c r="E3" i="63"/>
  <c r="F3" i="63"/>
  <c r="G3" i="63"/>
  <c r="B4" i="63"/>
  <c r="C4" i="63"/>
  <c r="D4" i="63"/>
  <c r="E4" i="63"/>
  <c r="F4" i="63"/>
  <c r="G4" i="63"/>
  <c r="G5" i="63"/>
  <c r="G6" i="63"/>
  <c r="H6" i="63"/>
  <c r="I6" i="63"/>
  <c r="J6" i="63"/>
  <c r="K6" i="63"/>
  <c r="L6" i="63"/>
  <c r="M6" i="63"/>
  <c r="N6" i="63"/>
  <c r="B7" i="63"/>
  <c r="C7" i="63"/>
  <c r="D7" i="63"/>
  <c r="E7" i="63"/>
  <c r="F7" i="63"/>
  <c r="G7" i="63"/>
  <c r="B8" i="63"/>
  <c r="C8" i="63"/>
  <c r="D8" i="63"/>
  <c r="E8" i="63"/>
  <c r="F8" i="63"/>
  <c r="G8" i="63"/>
  <c r="F13" i="63"/>
  <c r="G13" i="63"/>
  <c r="H13" i="63"/>
  <c r="I13" i="63"/>
  <c r="J13" i="63"/>
  <c r="K13" i="63"/>
  <c r="L13" i="63"/>
  <c r="M13" i="63"/>
  <c r="B14" i="63"/>
  <c r="C14" i="63"/>
  <c r="D14" i="63"/>
  <c r="E14" i="63"/>
  <c r="F14" i="63"/>
  <c r="G14" i="63"/>
  <c r="B17" i="63"/>
  <c r="C17" i="63"/>
  <c r="D17" i="63"/>
  <c r="E17" i="63"/>
  <c r="F17" i="63"/>
  <c r="G17" i="63"/>
  <c r="B18" i="63"/>
  <c r="C18" i="63"/>
  <c r="D18" i="63"/>
  <c r="E18" i="63"/>
  <c r="F18" i="63"/>
  <c r="G18" i="63"/>
  <c r="B19" i="63"/>
  <c r="C19" i="63"/>
  <c r="D19" i="63"/>
  <c r="E19" i="63"/>
  <c r="F19" i="63"/>
  <c r="G19" i="63"/>
  <c r="J19" i="63"/>
  <c r="K19" i="63"/>
  <c r="L19" i="63"/>
  <c r="M19" i="63"/>
  <c r="N19" i="63"/>
  <c r="O19" i="63"/>
  <c r="P19" i="63"/>
  <c r="Q19" i="63"/>
  <c r="R19" i="63"/>
  <c r="S19" i="63"/>
  <c r="T19" i="63"/>
  <c r="U19" i="63"/>
  <c r="V19" i="63"/>
  <c r="W19" i="63"/>
  <c r="X19" i="63"/>
  <c r="F20" i="63"/>
  <c r="G20" i="63"/>
  <c r="F21" i="63"/>
  <c r="G21" i="63"/>
  <c r="F22" i="63"/>
  <c r="G22" i="63"/>
  <c r="F23" i="63"/>
  <c r="G23" i="63"/>
  <c r="B25" i="63"/>
  <c r="C25" i="63"/>
  <c r="D25" i="63"/>
  <c r="E25" i="63"/>
  <c r="F25" i="63"/>
  <c r="G25" i="63"/>
  <c r="I28" i="63"/>
  <c r="I29" i="63"/>
  <c r="J29" i="63"/>
  <c r="K29" i="63"/>
  <c r="L29" i="63"/>
  <c r="M29" i="63"/>
  <c r="N29" i="63"/>
  <c r="O29" i="63"/>
  <c r="P29" i="63"/>
  <c r="Q29" i="63"/>
  <c r="R29" i="63"/>
  <c r="B30" i="63"/>
  <c r="C30" i="63"/>
  <c r="D30" i="63"/>
  <c r="E30" i="63"/>
  <c r="F30" i="63"/>
  <c r="G30" i="63"/>
  <c r="F31" i="63"/>
  <c r="G31" i="63"/>
  <c r="F32" i="63"/>
  <c r="G32" i="63"/>
  <c r="B33" i="63"/>
  <c r="C33" i="63"/>
  <c r="D33" i="63"/>
  <c r="E33" i="63"/>
  <c r="F33" i="63"/>
  <c r="G33" i="63"/>
  <c r="F36" i="63"/>
  <c r="G36" i="63"/>
  <c r="B3" i="62"/>
  <c r="C3" i="62"/>
  <c r="D3" i="62"/>
  <c r="E3" i="62"/>
  <c r="F3" i="62"/>
  <c r="G3" i="62"/>
  <c r="B4" i="62"/>
  <c r="C4" i="62"/>
  <c r="D4" i="62"/>
  <c r="E4" i="62"/>
  <c r="F4" i="62"/>
  <c r="G4" i="62"/>
  <c r="G5" i="62"/>
  <c r="G6" i="62"/>
  <c r="H6" i="62"/>
  <c r="I6" i="62"/>
  <c r="J6" i="62"/>
  <c r="K6" i="62"/>
  <c r="L6" i="62"/>
  <c r="M6" i="62"/>
  <c r="N6" i="62"/>
  <c r="B7" i="62"/>
  <c r="C7" i="62"/>
  <c r="D7" i="62"/>
  <c r="E7" i="62"/>
  <c r="F7" i="62"/>
  <c r="G7" i="62"/>
  <c r="B8" i="62"/>
  <c r="C8" i="62"/>
  <c r="D8" i="62"/>
  <c r="E8" i="62"/>
  <c r="F8" i="62"/>
  <c r="G8" i="62"/>
  <c r="F13" i="62"/>
  <c r="G13" i="62"/>
  <c r="H13" i="62"/>
  <c r="I13" i="62"/>
  <c r="J13" i="62"/>
  <c r="K13" i="62"/>
  <c r="L13" i="62"/>
  <c r="M13" i="62"/>
  <c r="B14" i="62"/>
  <c r="C14" i="62"/>
  <c r="D14" i="62"/>
  <c r="E14" i="62"/>
  <c r="F14" i="62"/>
  <c r="G14" i="62"/>
  <c r="B17" i="62"/>
  <c r="C17" i="62"/>
  <c r="D17" i="62"/>
  <c r="E17" i="62"/>
  <c r="F17" i="62"/>
  <c r="G17" i="62"/>
  <c r="B18" i="62"/>
  <c r="C18" i="62"/>
  <c r="D18" i="62"/>
  <c r="E18" i="62"/>
  <c r="F18" i="62"/>
  <c r="G18" i="62"/>
  <c r="B19" i="62"/>
  <c r="C19" i="62"/>
  <c r="D19" i="62"/>
  <c r="E19" i="62"/>
  <c r="F19" i="62"/>
  <c r="G19" i="62"/>
  <c r="J19" i="62"/>
  <c r="K19" i="62"/>
  <c r="L19" i="62"/>
  <c r="M19" i="62"/>
  <c r="N19" i="62"/>
  <c r="O19" i="62"/>
  <c r="P19" i="62"/>
  <c r="Q19" i="62"/>
  <c r="R19" i="62"/>
  <c r="S19" i="62"/>
  <c r="T19" i="62"/>
  <c r="U19" i="62"/>
  <c r="V19" i="62"/>
  <c r="W19" i="62"/>
  <c r="X19" i="62"/>
  <c r="F20" i="62"/>
  <c r="G20" i="62"/>
  <c r="F21" i="62"/>
  <c r="G21" i="62"/>
  <c r="F22" i="62"/>
  <c r="G22" i="62"/>
  <c r="F23" i="62"/>
  <c r="G23" i="62"/>
  <c r="B25" i="62"/>
  <c r="C25" i="62"/>
  <c r="D25" i="62"/>
  <c r="E25" i="62"/>
  <c r="F25" i="62"/>
  <c r="G25" i="62"/>
  <c r="B26" i="62"/>
  <c r="C26" i="62"/>
  <c r="D26" i="62"/>
  <c r="E26" i="62"/>
  <c r="I28" i="62"/>
  <c r="I29" i="62"/>
  <c r="J29" i="62"/>
  <c r="K29" i="62"/>
  <c r="L29" i="62"/>
  <c r="M29" i="62"/>
  <c r="N29" i="62"/>
  <c r="O29" i="62"/>
  <c r="P29" i="62"/>
  <c r="Q29" i="62"/>
  <c r="R29" i="62"/>
  <c r="B30" i="62"/>
  <c r="C30" i="62"/>
  <c r="D30" i="62"/>
  <c r="E30" i="62"/>
  <c r="F30" i="62"/>
  <c r="G30" i="62"/>
  <c r="F31" i="62"/>
  <c r="G31" i="62"/>
  <c r="F32" i="62"/>
  <c r="G32" i="62"/>
  <c r="B33" i="62"/>
  <c r="C33" i="62"/>
  <c r="D33" i="62"/>
  <c r="E33" i="62"/>
  <c r="F33" i="62"/>
  <c r="G33" i="62"/>
  <c r="F36" i="62"/>
  <c r="G36" i="62"/>
  <c r="B3" i="61"/>
  <c r="C3" i="61"/>
  <c r="D3" i="61"/>
  <c r="E3" i="61"/>
  <c r="F3" i="61"/>
  <c r="G3" i="61"/>
  <c r="B4" i="61"/>
  <c r="C4" i="61"/>
  <c r="D4" i="61"/>
  <c r="E4" i="61"/>
  <c r="F4" i="61"/>
  <c r="G4" i="61"/>
  <c r="G5" i="61"/>
  <c r="G6" i="61"/>
  <c r="H6" i="61"/>
  <c r="I6" i="61"/>
  <c r="J6" i="61"/>
  <c r="K6" i="61"/>
  <c r="L6" i="61"/>
  <c r="M6" i="61"/>
  <c r="N6" i="61"/>
  <c r="B7" i="61"/>
  <c r="C7" i="61"/>
  <c r="D7" i="61"/>
  <c r="E7" i="61"/>
  <c r="F7" i="61"/>
  <c r="G7" i="61"/>
  <c r="B8" i="61"/>
  <c r="C8" i="61"/>
  <c r="D8" i="61"/>
  <c r="E8" i="61"/>
  <c r="F8" i="61"/>
  <c r="G8" i="61"/>
  <c r="F13" i="61"/>
  <c r="G13" i="61"/>
  <c r="H13" i="61"/>
  <c r="I13" i="61"/>
  <c r="J13" i="61"/>
  <c r="K13" i="61"/>
  <c r="L13" i="61"/>
  <c r="M13" i="61"/>
  <c r="B14" i="61"/>
  <c r="C14" i="61"/>
  <c r="D14" i="61"/>
  <c r="E14" i="61"/>
  <c r="F14" i="61"/>
  <c r="G14" i="61"/>
  <c r="B17" i="61"/>
  <c r="C17" i="61"/>
  <c r="D17" i="61"/>
  <c r="E17" i="61"/>
  <c r="F17" i="61"/>
  <c r="G17" i="61"/>
  <c r="B18" i="61"/>
  <c r="C18" i="61"/>
  <c r="D18" i="61"/>
  <c r="E18" i="61"/>
  <c r="F18" i="61"/>
  <c r="G18" i="61"/>
  <c r="B19" i="61"/>
  <c r="C19" i="61"/>
  <c r="D19" i="61"/>
  <c r="E19" i="61"/>
  <c r="F19" i="61"/>
  <c r="G19" i="61"/>
  <c r="J19" i="61"/>
  <c r="K19" i="61"/>
  <c r="L19" i="61"/>
  <c r="M19" i="61"/>
  <c r="N19" i="61"/>
  <c r="O19" i="61"/>
  <c r="P19" i="61"/>
  <c r="Q19" i="61"/>
  <c r="R19" i="61"/>
  <c r="S19" i="61"/>
  <c r="T19" i="61"/>
  <c r="U19" i="61"/>
  <c r="V19" i="61"/>
  <c r="W19" i="61"/>
  <c r="X19" i="61"/>
  <c r="F20" i="61"/>
  <c r="G20" i="61"/>
  <c r="F21" i="61"/>
  <c r="G21" i="61"/>
  <c r="F22" i="61"/>
  <c r="G22" i="61"/>
  <c r="F23" i="61"/>
  <c r="G23" i="61"/>
  <c r="B25" i="61"/>
  <c r="C25" i="61"/>
  <c r="D25" i="61"/>
  <c r="E25" i="61"/>
  <c r="F25" i="61"/>
  <c r="G25" i="61"/>
  <c r="B26" i="61"/>
  <c r="C26" i="61"/>
  <c r="D26" i="61"/>
  <c r="E26" i="61"/>
  <c r="I28" i="61"/>
  <c r="T28" i="61"/>
  <c r="I29" i="61"/>
  <c r="J29" i="61"/>
  <c r="K29" i="61"/>
  <c r="L29" i="61"/>
  <c r="M29" i="61"/>
  <c r="N29" i="61"/>
  <c r="O29" i="61"/>
  <c r="P29" i="61"/>
  <c r="Q29" i="61"/>
  <c r="R29" i="61"/>
  <c r="B30" i="61"/>
  <c r="C30" i="61"/>
  <c r="D30" i="61"/>
  <c r="E30" i="61"/>
  <c r="F30" i="61"/>
  <c r="G30" i="61"/>
  <c r="F31" i="61"/>
  <c r="G31" i="61"/>
  <c r="F32" i="61"/>
  <c r="G32" i="61"/>
  <c r="B33" i="61"/>
  <c r="C33" i="61"/>
  <c r="D33" i="61"/>
  <c r="E33" i="61"/>
  <c r="F33" i="61"/>
  <c r="G33" i="61"/>
  <c r="X34" i="61"/>
  <c r="F36" i="61"/>
  <c r="G36" i="61"/>
  <c r="D37" i="61"/>
  <c r="B3" i="60"/>
  <c r="C3" i="60"/>
  <c r="D3" i="60"/>
  <c r="E3" i="60"/>
  <c r="F3" i="60"/>
  <c r="G3" i="60"/>
  <c r="B4" i="60"/>
  <c r="C4" i="60"/>
  <c r="D4" i="60"/>
  <c r="E4" i="60"/>
  <c r="F4" i="60"/>
  <c r="G4" i="60"/>
  <c r="G5" i="60"/>
  <c r="G6" i="60"/>
  <c r="H6" i="60"/>
  <c r="I6" i="60"/>
  <c r="J6" i="60"/>
  <c r="K6" i="60"/>
  <c r="L6" i="60"/>
  <c r="M6" i="60"/>
  <c r="N6" i="60"/>
  <c r="B7" i="60"/>
  <c r="C7" i="60"/>
  <c r="D7" i="60"/>
  <c r="E7" i="60"/>
  <c r="F7" i="60"/>
  <c r="G7" i="60"/>
  <c r="B8" i="60"/>
  <c r="C8" i="60"/>
  <c r="D8" i="60"/>
  <c r="E8" i="60"/>
  <c r="F8" i="60"/>
  <c r="G8" i="60"/>
  <c r="F13" i="60"/>
  <c r="G13" i="60"/>
  <c r="H13" i="60"/>
  <c r="I13" i="60"/>
  <c r="J13" i="60"/>
  <c r="K13" i="60"/>
  <c r="L13" i="60"/>
  <c r="M13" i="60"/>
  <c r="B14" i="60"/>
  <c r="C14" i="60"/>
  <c r="D14" i="60"/>
  <c r="E14" i="60"/>
  <c r="F14" i="60"/>
  <c r="G14" i="60"/>
  <c r="B17" i="60"/>
  <c r="C17" i="60"/>
  <c r="D17" i="60"/>
  <c r="E17" i="60"/>
  <c r="F17" i="60"/>
  <c r="G17" i="60"/>
  <c r="B18" i="60"/>
  <c r="C18" i="60"/>
  <c r="D18" i="60"/>
  <c r="E18" i="60"/>
  <c r="F18" i="60"/>
  <c r="G18" i="60"/>
  <c r="B19" i="60"/>
  <c r="C19" i="60"/>
  <c r="D19" i="60"/>
  <c r="E19" i="60"/>
  <c r="F19" i="60"/>
  <c r="G19" i="60"/>
  <c r="J19" i="60"/>
  <c r="K19" i="60"/>
  <c r="L19" i="60"/>
  <c r="M19" i="60"/>
  <c r="N19" i="60"/>
  <c r="O19" i="60"/>
  <c r="P19" i="60"/>
  <c r="Q19" i="60"/>
  <c r="R19" i="60"/>
  <c r="S19" i="60"/>
  <c r="T19" i="60"/>
  <c r="U19" i="60"/>
  <c r="V19" i="60"/>
  <c r="W19" i="60"/>
  <c r="X19" i="60"/>
  <c r="F20" i="60"/>
  <c r="G20" i="60"/>
  <c r="F21" i="60"/>
  <c r="G21" i="60"/>
  <c r="F22" i="60"/>
  <c r="G22" i="60"/>
  <c r="F23" i="60"/>
  <c r="G23" i="60"/>
  <c r="N24" i="60"/>
  <c r="B25" i="60"/>
  <c r="C25" i="60"/>
  <c r="D25" i="60"/>
  <c r="E25" i="60"/>
  <c r="F25" i="60"/>
  <c r="G25" i="60"/>
  <c r="B26" i="60"/>
  <c r="C26" i="60"/>
  <c r="D26" i="60"/>
  <c r="E26" i="60"/>
  <c r="U26" i="60"/>
  <c r="I28" i="60"/>
  <c r="I29" i="60"/>
  <c r="J29" i="60"/>
  <c r="K29" i="60"/>
  <c r="L29" i="60"/>
  <c r="M29" i="60"/>
  <c r="N29" i="60"/>
  <c r="O29" i="60"/>
  <c r="P29" i="60"/>
  <c r="Q29" i="60"/>
  <c r="R29" i="60"/>
  <c r="B30" i="60"/>
  <c r="C30" i="60"/>
  <c r="D30" i="60"/>
  <c r="E30" i="60"/>
  <c r="F30" i="60"/>
  <c r="G30" i="60"/>
  <c r="S30" i="60"/>
  <c r="F31" i="60"/>
  <c r="G31" i="60"/>
  <c r="F32" i="60"/>
  <c r="G32" i="60"/>
  <c r="B33" i="60"/>
  <c r="C33" i="60"/>
  <c r="D33" i="60"/>
  <c r="E33" i="60"/>
  <c r="F33" i="60"/>
  <c r="G33" i="60"/>
  <c r="F36" i="60"/>
  <c r="G36" i="60"/>
  <c r="B37" i="60"/>
  <c r="B3" i="59"/>
  <c r="C3" i="59"/>
  <c r="D3" i="59"/>
  <c r="E3" i="59"/>
  <c r="F3" i="59"/>
  <c r="G3" i="59"/>
  <c r="B4" i="59"/>
  <c r="C4" i="59"/>
  <c r="D4" i="59"/>
  <c r="E4" i="59"/>
  <c r="F4" i="59"/>
  <c r="G4" i="59"/>
  <c r="G5" i="59"/>
  <c r="G6" i="59"/>
  <c r="H6" i="59"/>
  <c r="I6" i="59"/>
  <c r="J6" i="59"/>
  <c r="K6" i="59"/>
  <c r="L6" i="59"/>
  <c r="M6" i="59"/>
  <c r="N6" i="59"/>
  <c r="B7" i="59"/>
  <c r="C7" i="59"/>
  <c r="D7" i="59"/>
  <c r="E7" i="59"/>
  <c r="F7" i="59"/>
  <c r="G7" i="59"/>
  <c r="B8" i="59"/>
  <c r="C8" i="59"/>
  <c r="D8" i="59"/>
  <c r="E8" i="59"/>
  <c r="F8" i="59"/>
  <c r="G8" i="59"/>
  <c r="F13" i="59"/>
  <c r="G13" i="59"/>
  <c r="H13" i="59"/>
  <c r="I13" i="59"/>
  <c r="J13" i="59"/>
  <c r="K13" i="59"/>
  <c r="L13" i="59"/>
  <c r="M13" i="59"/>
  <c r="B14" i="59"/>
  <c r="C14" i="59"/>
  <c r="D14" i="59"/>
  <c r="E14" i="59"/>
  <c r="F14" i="59"/>
  <c r="G14" i="59"/>
  <c r="B17" i="59"/>
  <c r="C17" i="59"/>
  <c r="D17" i="59"/>
  <c r="E17" i="59"/>
  <c r="F17" i="59"/>
  <c r="G17" i="59"/>
  <c r="B18" i="59"/>
  <c r="C18" i="59"/>
  <c r="D18" i="59"/>
  <c r="E18" i="59"/>
  <c r="F18" i="59"/>
  <c r="G18" i="59"/>
  <c r="B19" i="59"/>
  <c r="C19" i="59"/>
  <c r="D19" i="59"/>
  <c r="E19" i="59"/>
  <c r="F19" i="59"/>
  <c r="G19" i="59"/>
  <c r="J19" i="59"/>
  <c r="K19" i="59"/>
  <c r="L19" i="59"/>
  <c r="M19" i="59"/>
  <c r="N19" i="59"/>
  <c r="O19" i="59"/>
  <c r="P19" i="59"/>
  <c r="Q19" i="59"/>
  <c r="R19" i="59"/>
  <c r="S19" i="59"/>
  <c r="T19" i="59"/>
  <c r="U19" i="59"/>
  <c r="V19" i="59"/>
  <c r="W19" i="59"/>
  <c r="X19" i="59"/>
  <c r="F20" i="59"/>
  <c r="G20" i="59"/>
  <c r="F21" i="59"/>
  <c r="G21" i="59"/>
  <c r="F22" i="59"/>
  <c r="G22" i="59"/>
  <c r="F23" i="59"/>
  <c r="G23" i="59"/>
  <c r="B25" i="59"/>
  <c r="C25" i="59"/>
  <c r="D25" i="59"/>
  <c r="E25" i="59"/>
  <c r="F25" i="59"/>
  <c r="G25" i="59"/>
  <c r="B26" i="59"/>
  <c r="C26" i="59"/>
  <c r="D26" i="59"/>
  <c r="E26" i="59"/>
  <c r="I28" i="59"/>
  <c r="I29" i="59"/>
  <c r="J29" i="59"/>
  <c r="K29" i="59"/>
  <c r="L29" i="59"/>
  <c r="M29" i="59"/>
  <c r="N29" i="59"/>
  <c r="O29" i="59"/>
  <c r="P29" i="59"/>
  <c r="Q29" i="59"/>
  <c r="R29" i="59"/>
  <c r="U29" i="59"/>
  <c r="B30" i="59"/>
  <c r="C30" i="59"/>
  <c r="D30" i="59"/>
  <c r="E30" i="59"/>
  <c r="F30" i="59"/>
  <c r="G30" i="59"/>
  <c r="F31" i="59"/>
  <c r="G31" i="59"/>
  <c r="F32" i="59"/>
  <c r="G32" i="59"/>
  <c r="B33" i="59"/>
  <c r="C33" i="59"/>
  <c r="D33" i="59"/>
  <c r="E33" i="59"/>
  <c r="F33" i="59"/>
  <c r="G33" i="59"/>
  <c r="Q33" i="59"/>
  <c r="F36" i="59"/>
  <c r="G36" i="59"/>
  <c r="B3" i="58"/>
  <c r="C3" i="58"/>
  <c r="D3" i="58"/>
  <c r="E3" i="58"/>
  <c r="F3" i="58"/>
  <c r="G3" i="58"/>
  <c r="B4" i="58"/>
  <c r="C4" i="58"/>
  <c r="D4" i="58"/>
  <c r="E4" i="58"/>
  <c r="F4" i="58"/>
  <c r="G4" i="58"/>
  <c r="G5" i="58"/>
  <c r="G6" i="58"/>
  <c r="H6" i="58"/>
  <c r="I6" i="58"/>
  <c r="J6" i="58"/>
  <c r="K6" i="58"/>
  <c r="L6" i="58"/>
  <c r="M6" i="58"/>
  <c r="N6" i="58"/>
  <c r="B7" i="58"/>
  <c r="C7" i="58"/>
  <c r="D7" i="58"/>
  <c r="E7" i="58"/>
  <c r="F7" i="58"/>
  <c r="G7" i="58"/>
  <c r="B8" i="58"/>
  <c r="C8" i="58"/>
  <c r="D8" i="58"/>
  <c r="D37" i="58" s="1"/>
  <c r="E8" i="58"/>
  <c r="F8" i="58"/>
  <c r="G8" i="58"/>
  <c r="F13" i="58"/>
  <c r="G13" i="58"/>
  <c r="H13" i="58"/>
  <c r="I13" i="58"/>
  <c r="J13" i="58"/>
  <c r="K13" i="58"/>
  <c r="L13" i="58"/>
  <c r="M13" i="58"/>
  <c r="Q13" i="58"/>
  <c r="B14" i="58"/>
  <c r="C14" i="58"/>
  <c r="D14" i="58"/>
  <c r="E14" i="58"/>
  <c r="F14" i="58"/>
  <c r="G14" i="58"/>
  <c r="V14" i="58"/>
  <c r="B17" i="58"/>
  <c r="C17" i="58"/>
  <c r="D17" i="58"/>
  <c r="E17" i="58"/>
  <c r="F17" i="58"/>
  <c r="G17" i="58"/>
  <c r="B18" i="58"/>
  <c r="C18" i="58"/>
  <c r="D18" i="58"/>
  <c r="E18" i="58"/>
  <c r="F18" i="58"/>
  <c r="G18" i="58"/>
  <c r="B19" i="58"/>
  <c r="C19" i="58"/>
  <c r="D19" i="58"/>
  <c r="E19" i="58"/>
  <c r="F19" i="58"/>
  <c r="G19" i="58"/>
  <c r="J19" i="58"/>
  <c r="K19" i="58"/>
  <c r="L19" i="58"/>
  <c r="M19" i="58"/>
  <c r="N19" i="58"/>
  <c r="O19" i="58"/>
  <c r="P19" i="58"/>
  <c r="Q19" i="58"/>
  <c r="R19" i="58"/>
  <c r="S19" i="58"/>
  <c r="T19" i="58"/>
  <c r="U19" i="58"/>
  <c r="V19" i="58"/>
  <c r="W19" i="58"/>
  <c r="X19" i="58"/>
  <c r="F20" i="58"/>
  <c r="G20" i="58"/>
  <c r="F21" i="58"/>
  <c r="G21" i="58"/>
  <c r="F22" i="58"/>
  <c r="G22" i="58"/>
  <c r="W22" i="58"/>
  <c r="F23" i="58"/>
  <c r="G23" i="58"/>
  <c r="B25" i="58"/>
  <c r="C25" i="58"/>
  <c r="D25" i="58"/>
  <c r="E25" i="58"/>
  <c r="F25" i="58"/>
  <c r="G25" i="58"/>
  <c r="B26" i="58"/>
  <c r="C26" i="58"/>
  <c r="D26" i="58"/>
  <c r="E26" i="58"/>
  <c r="G26" i="58"/>
  <c r="I28" i="58"/>
  <c r="I29" i="58"/>
  <c r="J29" i="58"/>
  <c r="K29" i="58"/>
  <c r="L29" i="58"/>
  <c r="M29" i="58"/>
  <c r="N29" i="58"/>
  <c r="O29" i="58"/>
  <c r="P29" i="58"/>
  <c r="Q29" i="58"/>
  <c r="R29" i="58"/>
  <c r="B30" i="58"/>
  <c r="C30" i="58"/>
  <c r="D30" i="58"/>
  <c r="E30" i="58"/>
  <c r="F30" i="58"/>
  <c r="G30" i="58"/>
  <c r="F31" i="58"/>
  <c r="G31" i="58"/>
  <c r="F32" i="58"/>
  <c r="G32" i="58"/>
  <c r="B33" i="58"/>
  <c r="C33" i="58"/>
  <c r="D33" i="58"/>
  <c r="E33" i="58"/>
  <c r="F33" i="58"/>
  <c r="G33" i="58"/>
  <c r="X34" i="58"/>
  <c r="F36" i="58"/>
  <c r="G36" i="58"/>
  <c r="T36" i="58"/>
  <c r="B3" i="57"/>
  <c r="C3" i="57"/>
  <c r="D3" i="57"/>
  <c r="E3" i="57"/>
  <c r="F3" i="57"/>
  <c r="G3" i="57"/>
  <c r="B4" i="57"/>
  <c r="C4" i="57"/>
  <c r="D4" i="57"/>
  <c r="E4" i="57"/>
  <c r="F4" i="57"/>
  <c r="G4" i="57"/>
  <c r="G5" i="57"/>
  <c r="G6" i="57"/>
  <c r="H6" i="57"/>
  <c r="I6" i="57"/>
  <c r="J6" i="57"/>
  <c r="K6" i="57"/>
  <c r="L6" i="57"/>
  <c r="M6" i="57"/>
  <c r="N6" i="57"/>
  <c r="B7" i="57"/>
  <c r="C7" i="57"/>
  <c r="D7" i="57"/>
  <c r="E7" i="57"/>
  <c r="F7" i="57"/>
  <c r="G7" i="57"/>
  <c r="B8" i="57"/>
  <c r="C8" i="57"/>
  <c r="D8" i="57"/>
  <c r="E8" i="57"/>
  <c r="F8" i="57"/>
  <c r="G8" i="57"/>
  <c r="R8" i="57"/>
  <c r="N12" i="57"/>
  <c r="F13" i="57"/>
  <c r="G13" i="57"/>
  <c r="H13" i="57"/>
  <c r="I13" i="57"/>
  <c r="J13" i="57"/>
  <c r="K13" i="57"/>
  <c r="L13" i="57"/>
  <c r="M13" i="57"/>
  <c r="S13" i="57"/>
  <c r="B14" i="57"/>
  <c r="C14" i="57"/>
  <c r="D14" i="57"/>
  <c r="E14" i="57"/>
  <c r="F14" i="57"/>
  <c r="G14" i="57"/>
  <c r="H14" i="57"/>
  <c r="X14" i="57"/>
  <c r="B17" i="57"/>
  <c r="C17" i="57"/>
  <c r="D17" i="57"/>
  <c r="E17" i="57"/>
  <c r="F17" i="57"/>
  <c r="G17" i="57"/>
  <c r="W17" i="57"/>
  <c r="B18" i="57"/>
  <c r="C18" i="57"/>
  <c r="D18" i="57"/>
  <c r="E18" i="57"/>
  <c r="F18" i="57"/>
  <c r="G18" i="57"/>
  <c r="L18" i="57"/>
  <c r="B19" i="57"/>
  <c r="C19" i="57"/>
  <c r="D19" i="57"/>
  <c r="E19" i="57"/>
  <c r="F19" i="57"/>
  <c r="G19" i="57"/>
  <c r="J19" i="57"/>
  <c r="K19" i="57"/>
  <c r="L19" i="57"/>
  <c r="M19" i="57"/>
  <c r="N19" i="57"/>
  <c r="O19" i="57"/>
  <c r="P19" i="57"/>
  <c r="Q19" i="57"/>
  <c r="R19" i="57"/>
  <c r="S19" i="57"/>
  <c r="T19" i="57"/>
  <c r="U19" i="57"/>
  <c r="V19" i="57"/>
  <c r="W19" i="57"/>
  <c r="X19" i="57"/>
  <c r="F20" i="57"/>
  <c r="G20" i="57"/>
  <c r="F21" i="57"/>
  <c r="G21" i="57"/>
  <c r="S21" i="57"/>
  <c r="F22" i="57"/>
  <c r="G22" i="57"/>
  <c r="H22" i="57"/>
  <c r="X22" i="57"/>
  <c r="F23" i="57"/>
  <c r="G23" i="57"/>
  <c r="M23" i="57"/>
  <c r="J24" i="57"/>
  <c r="B25" i="57"/>
  <c r="C25" i="57"/>
  <c r="D25" i="57"/>
  <c r="E25" i="57"/>
  <c r="F25" i="57"/>
  <c r="G25" i="57"/>
  <c r="S25" i="57"/>
  <c r="B26" i="57"/>
  <c r="C26" i="57"/>
  <c r="D26" i="57"/>
  <c r="E26" i="57"/>
  <c r="P26" i="57"/>
  <c r="Q27" i="57"/>
  <c r="I28" i="57"/>
  <c r="I29" i="57"/>
  <c r="J29" i="57"/>
  <c r="K29" i="57"/>
  <c r="L29" i="57"/>
  <c r="M29" i="57"/>
  <c r="N29" i="57"/>
  <c r="O29" i="57"/>
  <c r="P29" i="57"/>
  <c r="Q29" i="57"/>
  <c r="R29" i="57"/>
  <c r="U29" i="57"/>
  <c r="B30" i="57"/>
  <c r="C30" i="57"/>
  <c r="D30" i="57"/>
  <c r="E30" i="57"/>
  <c r="F30" i="57"/>
  <c r="G30" i="57"/>
  <c r="N30" i="57"/>
  <c r="F31" i="57"/>
  <c r="G31" i="57"/>
  <c r="W31" i="57"/>
  <c r="F32" i="57"/>
  <c r="G32" i="57"/>
  <c r="B33" i="57"/>
  <c r="C33" i="57"/>
  <c r="D33" i="57"/>
  <c r="E33" i="57"/>
  <c r="F33" i="57"/>
  <c r="G33" i="57"/>
  <c r="Q33" i="57"/>
  <c r="F36" i="57"/>
  <c r="G36" i="57"/>
  <c r="Q36" i="57"/>
  <c r="B3" i="56"/>
  <c r="C3" i="56"/>
  <c r="D3" i="56"/>
  <c r="E3" i="56"/>
  <c r="F3" i="56"/>
  <c r="G3" i="56"/>
  <c r="B4" i="56"/>
  <c r="C4" i="56"/>
  <c r="D4" i="56"/>
  <c r="E4" i="56"/>
  <c r="F4" i="56"/>
  <c r="G4" i="56"/>
  <c r="G5" i="56"/>
  <c r="G6" i="56"/>
  <c r="H6" i="56"/>
  <c r="I6" i="56"/>
  <c r="J6" i="56"/>
  <c r="K6" i="56"/>
  <c r="L6" i="56"/>
  <c r="M6" i="56"/>
  <c r="N6" i="56"/>
  <c r="B7" i="56"/>
  <c r="C7" i="56"/>
  <c r="D7" i="56"/>
  <c r="E7" i="56"/>
  <c r="F7" i="56"/>
  <c r="G7" i="56"/>
  <c r="B8" i="56"/>
  <c r="C8" i="56"/>
  <c r="D8" i="56"/>
  <c r="E8" i="56"/>
  <c r="F8" i="56"/>
  <c r="G8" i="56"/>
  <c r="L8" i="56"/>
  <c r="H13" i="56"/>
  <c r="I13" i="56"/>
  <c r="J13" i="56"/>
  <c r="K13" i="56"/>
  <c r="L13" i="56"/>
  <c r="M13" i="56"/>
  <c r="S13" i="56"/>
  <c r="B14" i="56"/>
  <c r="C14" i="56"/>
  <c r="D14" i="56"/>
  <c r="E14" i="56"/>
  <c r="F14" i="56"/>
  <c r="G14" i="56"/>
  <c r="X14" i="56"/>
  <c r="B17" i="56"/>
  <c r="C17" i="56"/>
  <c r="D17" i="56"/>
  <c r="E17" i="56"/>
  <c r="F17" i="56"/>
  <c r="G17" i="56"/>
  <c r="W17" i="56"/>
  <c r="B18" i="56"/>
  <c r="C18" i="56"/>
  <c r="D18" i="56"/>
  <c r="E18" i="56"/>
  <c r="F18" i="56"/>
  <c r="G18" i="56"/>
  <c r="L18" i="56"/>
  <c r="B19" i="56"/>
  <c r="C19" i="56"/>
  <c r="D19" i="56"/>
  <c r="E19" i="56"/>
  <c r="F19" i="56"/>
  <c r="G19" i="56"/>
  <c r="J19" i="56"/>
  <c r="K19" i="56"/>
  <c r="L19" i="56"/>
  <c r="M19" i="56"/>
  <c r="N19" i="56"/>
  <c r="O19" i="56"/>
  <c r="P19" i="56"/>
  <c r="Q19" i="56"/>
  <c r="R19" i="56"/>
  <c r="S19" i="56"/>
  <c r="T19" i="56"/>
  <c r="U19" i="56"/>
  <c r="V19" i="56"/>
  <c r="W19" i="56"/>
  <c r="X19" i="56"/>
  <c r="F20" i="56"/>
  <c r="G20" i="56"/>
  <c r="F21" i="56"/>
  <c r="G21" i="56"/>
  <c r="S21" i="56"/>
  <c r="F22" i="56"/>
  <c r="G22" i="56"/>
  <c r="H22" i="56"/>
  <c r="X22" i="56"/>
  <c r="F23" i="56"/>
  <c r="G23" i="56"/>
  <c r="J24" i="56"/>
  <c r="B25" i="56"/>
  <c r="C25" i="56"/>
  <c r="D25" i="56"/>
  <c r="E25" i="56"/>
  <c r="F25" i="56"/>
  <c r="G25" i="56"/>
  <c r="S25" i="56"/>
  <c r="B26" i="56"/>
  <c r="C26" i="56"/>
  <c r="D26" i="56"/>
  <c r="E26" i="56"/>
  <c r="P26" i="56"/>
  <c r="Q27" i="56"/>
  <c r="I28" i="56"/>
  <c r="Q28" i="56"/>
  <c r="I29" i="56"/>
  <c r="J29" i="56"/>
  <c r="K29" i="56"/>
  <c r="L29" i="56"/>
  <c r="M29" i="56"/>
  <c r="N29" i="56"/>
  <c r="O29" i="56"/>
  <c r="P29" i="56"/>
  <c r="Q29" i="56"/>
  <c r="R29" i="56"/>
  <c r="U29" i="56"/>
  <c r="B30" i="56"/>
  <c r="C30" i="56"/>
  <c r="D30" i="56"/>
  <c r="E30" i="56"/>
  <c r="F30" i="56"/>
  <c r="G30" i="56"/>
  <c r="N30" i="56"/>
  <c r="F31" i="56"/>
  <c r="G31" i="56"/>
  <c r="F32" i="56"/>
  <c r="G32" i="56"/>
  <c r="L32" i="56"/>
  <c r="B33" i="56"/>
  <c r="C33" i="56"/>
  <c r="D33" i="56"/>
  <c r="E33" i="56"/>
  <c r="F33" i="56"/>
  <c r="G33" i="56"/>
  <c r="Q33" i="56"/>
  <c r="R34" i="56"/>
  <c r="F36" i="56"/>
  <c r="G36" i="56"/>
  <c r="Q36" i="56"/>
  <c r="B37" i="56"/>
  <c r="B3" i="55"/>
  <c r="C3" i="55"/>
  <c r="D3" i="55"/>
  <c r="E3" i="55"/>
  <c r="F3" i="55"/>
  <c r="G3" i="55"/>
  <c r="B4" i="55"/>
  <c r="C4" i="55"/>
  <c r="D4" i="55"/>
  <c r="E4" i="55"/>
  <c r="F4" i="55"/>
  <c r="G4" i="55"/>
  <c r="T4" i="55"/>
  <c r="G5" i="55"/>
  <c r="G6" i="55"/>
  <c r="H6" i="55"/>
  <c r="I6" i="55"/>
  <c r="J6" i="55"/>
  <c r="K6" i="55"/>
  <c r="L6" i="55"/>
  <c r="M6" i="55"/>
  <c r="N6" i="55"/>
  <c r="B7" i="55"/>
  <c r="C7" i="55"/>
  <c r="D7" i="55"/>
  <c r="E7" i="55"/>
  <c r="F7" i="55"/>
  <c r="G7" i="55"/>
  <c r="B8" i="55"/>
  <c r="C8" i="55"/>
  <c r="D8" i="55"/>
  <c r="E8" i="55"/>
  <c r="F8" i="55"/>
  <c r="G8" i="55"/>
  <c r="Q11" i="55"/>
  <c r="H13" i="55"/>
  <c r="I13" i="55"/>
  <c r="J13" i="55"/>
  <c r="K13" i="55"/>
  <c r="L13" i="55"/>
  <c r="M13" i="55"/>
  <c r="B14" i="55"/>
  <c r="C14" i="55"/>
  <c r="D14" i="55"/>
  <c r="E14" i="55"/>
  <c r="F14" i="55"/>
  <c r="G14" i="55"/>
  <c r="B17" i="55"/>
  <c r="C17" i="55"/>
  <c r="D17" i="55"/>
  <c r="E17" i="55"/>
  <c r="F17" i="55"/>
  <c r="G17" i="55"/>
  <c r="B18" i="55"/>
  <c r="C18" i="55"/>
  <c r="D18" i="55"/>
  <c r="E18" i="55"/>
  <c r="F18" i="55"/>
  <c r="G18" i="55"/>
  <c r="B19" i="55"/>
  <c r="C19" i="55"/>
  <c r="D19" i="55"/>
  <c r="E19" i="55"/>
  <c r="F19" i="55"/>
  <c r="G19" i="55"/>
  <c r="I19" i="55"/>
  <c r="J19" i="55"/>
  <c r="K19" i="55"/>
  <c r="L19" i="55"/>
  <c r="M19" i="55"/>
  <c r="N19" i="55"/>
  <c r="O19" i="55"/>
  <c r="P19" i="55"/>
  <c r="Q19" i="55"/>
  <c r="R19" i="55"/>
  <c r="S19" i="55"/>
  <c r="T19" i="55"/>
  <c r="U19" i="55"/>
  <c r="V19" i="55"/>
  <c r="W19" i="55"/>
  <c r="X19" i="55"/>
  <c r="F20" i="55"/>
  <c r="G20" i="55"/>
  <c r="R20" i="55"/>
  <c r="F21" i="55"/>
  <c r="G21" i="55"/>
  <c r="K21" i="55"/>
  <c r="F22" i="55"/>
  <c r="G22" i="55"/>
  <c r="F23" i="55"/>
  <c r="G23" i="55"/>
  <c r="U23" i="55"/>
  <c r="B25" i="55"/>
  <c r="C25" i="55"/>
  <c r="D25" i="55"/>
  <c r="E25" i="55"/>
  <c r="F25" i="55"/>
  <c r="G25" i="55"/>
  <c r="K25" i="55"/>
  <c r="B26" i="55"/>
  <c r="C26" i="55"/>
  <c r="D26" i="55"/>
  <c r="E26" i="55"/>
  <c r="H26" i="55"/>
  <c r="X26" i="55"/>
  <c r="I28" i="55"/>
  <c r="I29" i="55"/>
  <c r="J29" i="55"/>
  <c r="K29" i="55"/>
  <c r="L29" i="55"/>
  <c r="M29" i="55"/>
  <c r="N29" i="55"/>
  <c r="O29" i="55"/>
  <c r="P29" i="55"/>
  <c r="Q29" i="55"/>
  <c r="R29" i="55"/>
  <c r="B30" i="55"/>
  <c r="C30" i="55"/>
  <c r="D30" i="55"/>
  <c r="E30" i="55"/>
  <c r="F30" i="55"/>
  <c r="G30" i="55"/>
  <c r="V30" i="55"/>
  <c r="F31" i="55"/>
  <c r="G31" i="55"/>
  <c r="O31" i="55"/>
  <c r="F32" i="55"/>
  <c r="G32" i="55"/>
  <c r="T32" i="55"/>
  <c r="B33" i="55"/>
  <c r="C33" i="55"/>
  <c r="D33" i="55"/>
  <c r="E33" i="55"/>
  <c r="F33" i="55"/>
  <c r="G33" i="55"/>
  <c r="I33" i="55"/>
  <c r="J34" i="55"/>
  <c r="T35" i="55"/>
  <c r="F36" i="55"/>
  <c r="G36" i="55"/>
  <c r="B37" i="55"/>
  <c r="B3" i="54"/>
  <c r="C3" i="54"/>
  <c r="D3" i="54"/>
  <c r="E3" i="54"/>
  <c r="F3" i="54"/>
  <c r="G3" i="54"/>
  <c r="B4" i="54"/>
  <c r="C4" i="54"/>
  <c r="D4" i="54"/>
  <c r="E4" i="54"/>
  <c r="F4" i="54"/>
  <c r="G4" i="54"/>
  <c r="G5" i="54"/>
  <c r="I5" i="54"/>
  <c r="G6" i="54"/>
  <c r="H6" i="54"/>
  <c r="I6" i="54"/>
  <c r="J6" i="54"/>
  <c r="K6" i="54"/>
  <c r="L6" i="54"/>
  <c r="M6" i="54"/>
  <c r="N6" i="54"/>
  <c r="B7" i="54"/>
  <c r="C7" i="54"/>
  <c r="D7" i="54"/>
  <c r="E7" i="54"/>
  <c r="F7" i="54"/>
  <c r="G7" i="54"/>
  <c r="B8" i="54"/>
  <c r="C8" i="54"/>
  <c r="D8" i="54"/>
  <c r="E8" i="54"/>
  <c r="F8" i="54"/>
  <c r="G8" i="54"/>
  <c r="X8" i="54"/>
  <c r="V10" i="54"/>
  <c r="T12" i="54"/>
  <c r="H13" i="54"/>
  <c r="I13" i="54"/>
  <c r="J13" i="54"/>
  <c r="K13" i="54"/>
  <c r="L13" i="54"/>
  <c r="M13" i="54"/>
  <c r="B14" i="54"/>
  <c r="C14" i="54"/>
  <c r="D14" i="54"/>
  <c r="E14" i="54"/>
  <c r="F14" i="54"/>
  <c r="G14" i="54"/>
  <c r="O14" i="54"/>
  <c r="W14" i="54"/>
  <c r="B17" i="54"/>
  <c r="C17" i="54"/>
  <c r="D17" i="54"/>
  <c r="E17" i="54"/>
  <c r="F17" i="54"/>
  <c r="G17" i="54"/>
  <c r="N17" i="54"/>
  <c r="V17" i="54"/>
  <c r="B18" i="54"/>
  <c r="C18" i="54"/>
  <c r="D18" i="54"/>
  <c r="E18" i="54"/>
  <c r="F18" i="54"/>
  <c r="G18" i="54"/>
  <c r="H18" i="54"/>
  <c r="P18" i="54"/>
  <c r="X18" i="54"/>
  <c r="B19" i="54"/>
  <c r="C19" i="54"/>
  <c r="D19" i="54"/>
  <c r="E19" i="54"/>
  <c r="F19" i="54"/>
  <c r="G19" i="54"/>
  <c r="J19" i="54"/>
  <c r="K19" i="54"/>
  <c r="L19" i="54"/>
  <c r="M19" i="54"/>
  <c r="N19" i="54"/>
  <c r="O19" i="54"/>
  <c r="P19" i="54"/>
  <c r="Q19" i="54"/>
  <c r="R19" i="54"/>
  <c r="S19" i="54"/>
  <c r="T19" i="54"/>
  <c r="U19" i="54"/>
  <c r="V19" i="54"/>
  <c r="W19" i="54"/>
  <c r="X19" i="54"/>
  <c r="F20" i="54"/>
  <c r="G20" i="54"/>
  <c r="U20" i="54"/>
  <c r="F21" i="54"/>
  <c r="G21" i="54"/>
  <c r="R21" i="54"/>
  <c r="F22" i="54"/>
  <c r="G22" i="54"/>
  <c r="L22" i="54"/>
  <c r="T22" i="54"/>
  <c r="F23" i="54"/>
  <c r="G23" i="54"/>
  <c r="M23" i="54"/>
  <c r="U23" i="54"/>
  <c r="J24" i="54"/>
  <c r="R24" i="54"/>
  <c r="B25" i="54"/>
  <c r="C25" i="54"/>
  <c r="D25" i="54"/>
  <c r="E25" i="54"/>
  <c r="F25" i="54"/>
  <c r="G25" i="54"/>
  <c r="B26" i="54"/>
  <c r="C26" i="54"/>
  <c r="D26" i="54"/>
  <c r="E26" i="54"/>
  <c r="T26" i="54"/>
  <c r="M27" i="54"/>
  <c r="U27" i="54"/>
  <c r="I28" i="54"/>
  <c r="M28" i="54"/>
  <c r="U28" i="54"/>
  <c r="I29" i="54"/>
  <c r="J29" i="54"/>
  <c r="K29" i="54"/>
  <c r="L29" i="54"/>
  <c r="M29" i="54"/>
  <c r="N29" i="54"/>
  <c r="O29" i="54"/>
  <c r="P29" i="54"/>
  <c r="Q29" i="54"/>
  <c r="R29" i="54"/>
  <c r="T29" i="54"/>
  <c r="B30" i="54"/>
  <c r="C30" i="54"/>
  <c r="D30" i="54"/>
  <c r="E30" i="54"/>
  <c r="F30" i="54"/>
  <c r="G30" i="54"/>
  <c r="N30" i="54"/>
  <c r="V30" i="54"/>
  <c r="F31" i="54"/>
  <c r="G31" i="54"/>
  <c r="K31" i="54"/>
  <c r="S31" i="54"/>
  <c r="F32" i="54"/>
  <c r="G32" i="54"/>
  <c r="W32" i="54"/>
  <c r="B33" i="54"/>
  <c r="C33" i="54"/>
  <c r="D33" i="54"/>
  <c r="E33" i="54"/>
  <c r="F33" i="54"/>
  <c r="G33" i="54"/>
  <c r="H33" i="54"/>
  <c r="P33" i="54"/>
  <c r="X33" i="54"/>
  <c r="Q34" i="54"/>
  <c r="F36" i="54"/>
  <c r="G36" i="54"/>
  <c r="L36" i="54"/>
  <c r="T36" i="54"/>
  <c r="E37" i="54"/>
  <c r="B4" i="53"/>
  <c r="C4" i="53"/>
  <c r="D4" i="53"/>
  <c r="E4" i="53"/>
  <c r="F4" i="53"/>
  <c r="G4" i="53"/>
  <c r="J6" i="53"/>
  <c r="K6" i="53"/>
  <c r="L6" i="53"/>
  <c r="M6" i="53"/>
  <c r="N6" i="53"/>
  <c r="H13" i="53"/>
  <c r="I13" i="53"/>
  <c r="J13" i="53"/>
  <c r="K13" i="53"/>
  <c r="L13" i="53"/>
  <c r="M13" i="53"/>
  <c r="E14" i="53"/>
  <c r="B17" i="53"/>
  <c r="C17" i="53"/>
  <c r="D17" i="53"/>
  <c r="E17" i="53"/>
  <c r="F17" i="53"/>
  <c r="G17" i="53"/>
  <c r="E18" i="53"/>
  <c r="B19" i="53"/>
  <c r="F19" i="53"/>
  <c r="J19" i="53"/>
  <c r="K19" i="53"/>
  <c r="L19" i="53"/>
  <c r="M19" i="53"/>
  <c r="N19" i="53"/>
  <c r="O19" i="53"/>
  <c r="P19" i="53"/>
  <c r="Q19" i="53"/>
  <c r="R19" i="53"/>
  <c r="S19" i="53"/>
  <c r="T19" i="53"/>
  <c r="U19" i="53"/>
  <c r="V19" i="53"/>
  <c r="W19" i="53"/>
  <c r="X19" i="53"/>
  <c r="G20" i="53"/>
  <c r="F23" i="53"/>
  <c r="D25" i="53"/>
  <c r="T25" i="53"/>
  <c r="E26" i="53"/>
  <c r="I28" i="53"/>
  <c r="I29" i="53"/>
  <c r="J29" i="53"/>
  <c r="K29" i="53"/>
  <c r="L29" i="53"/>
  <c r="M29" i="53"/>
  <c r="N29" i="53"/>
  <c r="O29" i="53"/>
  <c r="P29" i="53"/>
  <c r="Q29" i="53"/>
  <c r="R29" i="53"/>
  <c r="C30" i="53"/>
  <c r="G30" i="53"/>
  <c r="B33" i="53"/>
  <c r="C33" i="53"/>
  <c r="D33" i="53"/>
  <c r="R33" i="53"/>
  <c r="F36" i="53"/>
  <c r="G3" i="52"/>
  <c r="H36" i="66"/>
  <c r="J36" i="66"/>
  <c r="K36" i="66"/>
  <c r="L36" i="66"/>
  <c r="N36" i="66"/>
  <c r="O36" i="66"/>
  <c r="P36" i="66"/>
  <c r="R36" i="66"/>
  <c r="S36" i="66"/>
  <c r="T36" i="66"/>
  <c r="V36" i="66"/>
  <c r="W36" i="66"/>
  <c r="X36" i="66"/>
  <c r="G5" i="52"/>
  <c r="G6" i="52"/>
  <c r="H6" i="52"/>
  <c r="L6" i="52"/>
  <c r="I6" i="52"/>
  <c r="K36" i="54"/>
  <c r="M6" i="52"/>
  <c r="M36" i="54"/>
  <c r="O36" i="54"/>
  <c r="Q6" i="52"/>
  <c r="S36" i="54"/>
  <c r="U6" i="52"/>
  <c r="U36" i="54"/>
  <c r="W36" i="54"/>
  <c r="Y6" i="52"/>
  <c r="H36" i="55"/>
  <c r="J36" i="55"/>
  <c r="K36" i="55"/>
  <c r="L36" i="55"/>
  <c r="N36" i="55"/>
  <c r="O36" i="55"/>
  <c r="P36" i="55"/>
  <c r="R36" i="55"/>
  <c r="S36" i="55"/>
  <c r="T36" i="55"/>
  <c r="V36" i="55"/>
  <c r="W36" i="55"/>
  <c r="X36" i="55"/>
  <c r="I36" i="56"/>
  <c r="J36" i="56"/>
  <c r="K36" i="56"/>
  <c r="M36" i="56"/>
  <c r="N36" i="56"/>
  <c r="O36" i="56"/>
  <c r="R36" i="56"/>
  <c r="S36" i="56"/>
  <c r="U36" i="56"/>
  <c r="V36" i="56"/>
  <c r="W36" i="56"/>
  <c r="H36" i="57"/>
  <c r="I36" i="57"/>
  <c r="J36" i="57"/>
  <c r="L36" i="57"/>
  <c r="M36" i="57"/>
  <c r="N36" i="57"/>
  <c r="P36" i="57"/>
  <c r="R36" i="57"/>
  <c r="T36" i="57"/>
  <c r="U36" i="57"/>
  <c r="V36" i="57"/>
  <c r="X6" i="52"/>
  <c r="X36" i="57"/>
  <c r="H36" i="58"/>
  <c r="I36" i="58"/>
  <c r="K36" i="58"/>
  <c r="L36" i="58"/>
  <c r="M36" i="58"/>
  <c r="O36" i="58"/>
  <c r="P36" i="58"/>
  <c r="Q36" i="58"/>
  <c r="S36" i="58"/>
  <c r="U36" i="58"/>
  <c r="W36" i="58"/>
  <c r="X36" i="58"/>
  <c r="H36" i="59"/>
  <c r="J36" i="59"/>
  <c r="K36" i="59"/>
  <c r="L36" i="59"/>
  <c r="N36" i="59"/>
  <c r="O36" i="59"/>
  <c r="P36" i="59"/>
  <c r="R36" i="59"/>
  <c r="S36" i="59"/>
  <c r="T36" i="59"/>
  <c r="V36" i="59"/>
  <c r="W36" i="59"/>
  <c r="X36" i="59"/>
  <c r="I36" i="60"/>
  <c r="J36" i="60"/>
  <c r="K36" i="60"/>
  <c r="M36" i="60"/>
  <c r="N36" i="60"/>
  <c r="O36" i="60"/>
  <c r="Q36" i="60"/>
  <c r="R36" i="60"/>
  <c r="S36" i="60"/>
  <c r="U36" i="60"/>
  <c r="V36" i="60"/>
  <c r="W36" i="60"/>
  <c r="H36" i="61"/>
  <c r="I36" i="61"/>
  <c r="J36" i="61"/>
  <c r="L36" i="61"/>
  <c r="M36" i="61"/>
  <c r="N36" i="61"/>
  <c r="P36" i="61"/>
  <c r="Q36" i="61"/>
  <c r="R36" i="61"/>
  <c r="T36" i="61"/>
  <c r="U36" i="61"/>
  <c r="V36" i="61"/>
  <c r="X36" i="61"/>
  <c r="H36" i="62"/>
  <c r="I36" i="62"/>
  <c r="K36" i="62"/>
  <c r="L36" i="62"/>
  <c r="M36" i="62"/>
  <c r="O36" i="62"/>
  <c r="P36" i="62"/>
  <c r="Q36" i="62"/>
  <c r="S36" i="62"/>
  <c r="T36" i="62"/>
  <c r="U36" i="62"/>
  <c r="W36" i="62"/>
  <c r="X36" i="62"/>
  <c r="H36" i="64"/>
  <c r="J36" i="64"/>
  <c r="K36" i="64"/>
  <c r="L36" i="64"/>
  <c r="N36" i="64"/>
  <c r="O36" i="64"/>
  <c r="P36" i="64"/>
  <c r="R36" i="64"/>
  <c r="S36" i="64"/>
  <c r="T36" i="64"/>
  <c r="V36" i="64"/>
  <c r="W36" i="64"/>
  <c r="X36" i="64"/>
  <c r="I36" i="63"/>
  <c r="J36" i="63"/>
  <c r="K36" i="63"/>
  <c r="M36" i="63"/>
  <c r="N36" i="63"/>
  <c r="O36" i="63"/>
  <c r="Q36" i="63"/>
  <c r="R36" i="63"/>
  <c r="S36" i="63"/>
  <c r="U36" i="63"/>
  <c r="V36" i="63"/>
  <c r="W36" i="63"/>
  <c r="S35" i="66"/>
  <c r="T35" i="66"/>
  <c r="U35" i="66"/>
  <c r="V35" i="66"/>
  <c r="W35" i="66"/>
  <c r="X35" i="66"/>
  <c r="S35" i="54"/>
  <c r="T35" i="54"/>
  <c r="U35" i="54"/>
  <c r="V35" i="54"/>
  <c r="X35" i="54"/>
  <c r="S35" i="55"/>
  <c r="U6" i="51"/>
  <c r="U35" i="55"/>
  <c r="V35" i="55"/>
  <c r="W35" i="55"/>
  <c r="X35" i="55"/>
  <c r="T35" i="56"/>
  <c r="U35" i="56"/>
  <c r="V35" i="56"/>
  <c r="X35" i="56"/>
  <c r="S35" i="57"/>
  <c r="V35" i="57"/>
  <c r="W35" i="57"/>
  <c r="T35" i="58"/>
  <c r="U35" i="58"/>
  <c r="V35" i="58"/>
  <c r="X35" i="58"/>
  <c r="S35" i="59"/>
  <c r="T35" i="59"/>
  <c r="U35" i="59"/>
  <c r="V35" i="59"/>
  <c r="W35" i="59"/>
  <c r="X35" i="59"/>
  <c r="T35" i="60"/>
  <c r="U35" i="60"/>
  <c r="V35" i="60"/>
  <c r="X35" i="60"/>
  <c r="S35" i="61"/>
  <c r="T35" i="61"/>
  <c r="V35" i="61"/>
  <c r="W35" i="61"/>
  <c r="X35" i="61"/>
  <c r="T35" i="62"/>
  <c r="U35" i="62"/>
  <c r="V35" i="62"/>
  <c r="X35" i="62"/>
  <c r="S35" i="64"/>
  <c r="T35" i="64"/>
  <c r="U35" i="64"/>
  <c r="V35" i="64"/>
  <c r="W35" i="64"/>
  <c r="X35" i="64"/>
  <c r="T35" i="63"/>
  <c r="U35" i="63"/>
  <c r="V35" i="63"/>
  <c r="X35" i="63"/>
  <c r="J34" i="66"/>
  <c r="K34" i="66"/>
  <c r="M34" i="66"/>
  <c r="N34" i="66"/>
  <c r="O34" i="66"/>
  <c r="Q34" i="66"/>
  <c r="R34" i="66"/>
  <c r="S34" i="66"/>
  <c r="U34" i="66"/>
  <c r="V34" i="66"/>
  <c r="W34" i="66"/>
  <c r="W6" i="50"/>
  <c r="J34" i="54"/>
  <c r="L34" i="54"/>
  <c r="M34" i="54"/>
  <c r="N34" i="54"/>
  <c r="P34" i="54"/>
  <c r="R34" i="54"/>
  <c r="T34" i="54"/>
  <c r="U34" i="54"/>
  <c r="V34" i="54"/>
  <c r="X34" i="54"/>
  <c r="K34" i="55"/>
  <c r="L34" i="55"/>
  <c r="M34" i="55"/>
  <c r="N34" i="55"/>
  <c r="O34" i="55"/>
  <c r="P34" i="55"/>
  <c r="Q34" i="55"/>
  <c r="R34" i="55"/>
  <c r="S34" i="55"/>
  <c r="T34" i="55"/>
  <c r="U34" i="55"/>
  <c r="V34" i="55"/>
  <c r="W34" i="55"/>
  <c r="X34" i="55"/>
  <c r="J34" i="56"/>
  <c r="K34" i="56"/>
  <c r="L34" i="56"/>
  <c r="N34" i="56"/>
  <c r="O34" i="56"/>
  <c r="P34" i="56"/>
  <c r="S34" i="56"/>
  <c r="T34" i="56"/>
  <c r="V34" i="56"/>
  <c r="W34" i="56"/>
  <c r="X34" i="56"/>
  <c r="J34" i="57"/>
  <c r="K34" i="57"/>
  <c r="L34" i="57"/>
  <c r="M34" i="57"/>
  <c r="N34" i="57"/>
  <c r="O34" i="57"/>
  <c r="P34" i="57"/>
  <c r="Q34" i="57"/>
  <c r="R34" i="57"/>
  <c r="S34" i="57"/>
  <c r="T34" i="57"/>
  <c r="U34" i="57"/>
  <c r="V34" i="57"/>
  <c r="W34" i="57"/>
  <c r="X34" i="57"/>
  <c r="J34" i="58"/>
  <c r="K34" i="58"/>
  <c r="L34" i="58"/>
  <c r="M34" i="58"/>
  <c r="N34" i="58"/>
  <c r="O34" i="58"/>
  <c r="P34" i="58"/>
  <c r="Q34" i="58"/>
  <c r="R34" i="58"/>
  <c r="S34" i="58"/>
  <c r="T34" i="58"/>
  <c r="U34" i="58"/>
  <c r="V34" i="58"/>
  <c r="W34" i="58"/>
  <c r="J34" i="59"/>
  <c r="K34" i="59"/>
  <c r="L34" i="59"/>
  <c r="M34" i="59"/>
  <c r="N34" i="59"/>
  <c r="O34" i="59"/>
  <c r="P34" i="59"/>
  <c r="Q34" i="59"/>
  <c r="R34" i="59"/>
  <c r="S34" i="59"/>
  <c r="T34" i="59"/>
  <c r="U34" i="59"/>
  <c r="V34" i="59"/>
  <c r="W34" i="59"/>
  <c r="X34" i="59"/>
  <c r="J34" i="60"/>
  <c r="K34" i="60"/>
  <c r="L34" i="60"/>
  <c r="M34" i="60"/>
  <c r="N34" i="60"/>
  <c r="O34" i="60"/>
  <c r="P34" i="60"/>
  <c r="Q34" i="60"/>
  <c r="R34" i="60"/>
  <c r="S34" i="60"/>
  <c r="T34" i="60"/>
  <c r="U34" i="60"/>
  <c r="V34" i="60"/>
  <c r="W34" i="60"/>
  <c r="X34" i="60"/>
  <c r="J34" i="61"/>
  <c r="K34" i="61"/>
  <c r="L34" i="61"/>
  <c r="M34" i="61"/>
  <c r="N34" i="61"/>
  <c r="O34" i="61"/>
  <c r="P34" i="61"/>
  <c r="Q34" i="61"/>
  <c r="R34" i="61"/>
  <c r="S34" i="61"/>
  <c r="T34" i="61"/>
  <c r="U34" i="61"/>
  <c r="V34" i="61"/>
  <c r="W34" i="61"/>
  <c r="J34" i="62"/>
  <c r="K34" i="62"/>
  <c r="L34" i="62"/>
  <c r="M34" i="62"/>
  <c r="N34" i="62"/>
  <c r="O34" i="62"/>
  <c r="P34" i="62"/>
  <c r="Q34" i="62"/>
  <c r="R34" i="62"/>
  <c r="S34" i="62"/>
  <c r="T34" i="62"/>
  <c r="U34" i="62"/>
  <c r="V34" i="62"/>
  <c r="W34" i="62"/>
  <c r="X34" i="62"/>
  <c r="J34" i="64"/>
  <c r="K34" i="64"/>
  <c r="L34" i="64"/>
  <c r="M34" i="64"/>
  <c r="N34" i="64"/>
  <c r="O34" i="64"/>
  <c r="P34" i="64"/>
  <c r="Q34" i="64"/>
  <c r="R34" i="64"/>
  <c r="S34" i="64"/>
  <c r="T34" i="64"/>
  <c r="U34" i="64"/>
  <c r="V34" i="64"/>
  <c r="W34" i="64"/>
  <c r="X34" i="64"/>
  <c r="J34" i="63"/>
  <c r="K34" i="63"/>
  <c r="L34" i="63"/>
  <c r="M34" i="63"/>
  <c r="N34" i="63"/>
  <c r="O34" i="63"/>
  <c r="P34" i="63"/>
  <c r="Q34" i="63"/>
  <c r="R34" i="63"/>
  <c r="S34" i="63"/>
  <c r="T34" i="63"/>
  <c r="U34" i="63"/>
  <c r="V34" i="63"/>
  <c r="W34" i="63"/>
  <c r="X34" i="63"/>
  <c r="C3" i="49"/>
  <c r="D3" i="49"/>
  <c r="C33" i="65" s="1"/>
  <c r="E3" i="49"/>
  <c r="D33" i="65" s="1"/>
  <c r="H33" i="66"/>
  <c r="I33" i="66"/>
  <c r="J33" i="66"/>
  <c r="K33" i="66"/>
  <c r="L33" i="66"/>
  <c r="M33" i="66"/>
  <c r="N33" i="66"/>
  <c r="O33" i="66"/>
  <c r="P33" i="66"/>
  <c r="Q33" i="66"/>
  <c r="R33" i="66"/>
  <c r="S33" i="66"/>
  <c r="T33" i="66"/>
  <c r="U33" i="66"/>
  <c r="V33" i="66"/>
  <c r="W33" i="66"/>
  <c r="X33" i="66"/>
  <c r="C5" i="49"/>
  <c r="D5" i="49"/>
  <c r="E5" i="49"/>
  <c r="G5" i="49"/>
  <c r="F6" i="49"/>
  <c r="G6" i="49"/>
  <c r="H6" i="49"/>
  <c r="G33" i="53" s="1"/>
  <c r="K6" i="49"/>
  <c r="K3" i="49" s="1"/>
  <c r="S6" i="49"/>
  <c r="I6" i="49"/>
  <c r="J33" i="54"/>
  <c r="K33" i="54"/>
  <c r="L33" i="54"/>
  <c r="N33" i="54"/>
  <c r="O33" i="54"/>
  <c r="Q6" i="49"/>
  <c r="R33" i="54"/>
  <c r="S33" i="54"/>
  <c r="T33" i="54"/>
  <c r="V33" i="54"/>
  <c r="W33" i="54"/>
  <c r="Y6" i="49"/>
  <c r="J33" i="55"/>
  <c r="K33" i="55"/>
  <c r="M33" i="55"/>
  <c r="N33" i="55"/>
  <c r="O33" i="55"/>
  <c r="Q33" i="55"/>
  <c r="R33" i="55"/>
  <c r="S33" i="55"/>
  <c r="U33" i="55"/>
  <c r="V33" i="55"/>
  <c r="W33" i="55"/>
  <c r="H33" i="56"/>
  <c r="I33" i="56"/>
  <c r="J33" i="56"/>
  <c r="L33" i="56"/>
  <c r="M33" i="56"/>
  <c r="N33" i="56"/>
  <c r="P33" i="56"/>
  <c r="R33" i="56"/>
  <c r="T33" i="56"/>
  <c r="U33" i="56"/>
  <c r="V33" i="56"/>
  <c r="X33" i="56"/>
  <c r="H33" i="57"/>
  <c r="I33" i="57"/>
  <c r="K33" i="57"/>
  <c r="L33" i="57"/>
  <c r="O33" i="57"/>
  <c r="P33" i="57"/>
  <c r="S33" i="57"/>
  <c r="T33" i="57"/>
  <c r="U33" i="57"/>
  <c r="W6" i="49"/>
  <c r="W5" i="49" s="1"/>
  <c r="W33" i="57"/>
  <c r="X33" i="57"/>
  <c r="H33" i="58"/>
  <c r="J33" i="58"/>
  <c r="K33" i="58"/>
  <c r="L33" i="58"/>
  <c r="N33" i="58"/>
  <c r="O33" i="58"/>
  <c r="P33" i="58"/>
  <c r="R33" i="58"/>
  <c r="S33" i="58"/>
  <c r="T33" i="58"/>
  <c r="V33" i="58"/>
  <c r="W33" i="58"/>
  <c r="X33" i="58"/>
  <c r="I33" i="59"/>
  <c r="J33" i="59"/>
  <c r="K33" i="59"/>
  <c r="M33" i="59"/>
  <c r="N33" i="59"/>
  <c r="O33" i="59"/>
  <c r="R33" i="59"/>
  <c r="S33" i="59"/>
  <c r="U33" i="59"/>
  <c r="V33" i="59"/>
  <c r="W33" i="59"/>
  <c r="H33" i="60"/>
  <c r="I33" i="60"/>
  <c r="J33" i="60"/>
  <c r="L33" i="60"/>
  <c r="M33" i="60"/>
  <c r="N33" i="60"/>
  <c r="P33" i="60"/>
  <c r="Q33" i="60"/>
  <c r="R33" i="60"/>
  <c r="T33" i="60"/>
  <c r="U33" i="60"/>
  <c r="V33" i="60"/>
  <c r="X33" i="60"/>
  <c r="H33" i="61"/>
  <c r="I33" i="61"/>
  <c r="K33" i="61"/>
  <c r="L33" i="61"/>
  <c r="M33" i="61"/>
  <c r="O33" i="61"/>
  <c r="P33" i="61"/>
  <c r="Q33" i="61"/>
  <c r="S33" i="61"/>
  <c r="T33" i="61"/>
  <c r="U33" i="61"/>
  <c r="W33" i="61"/>
  <c r="X33" i="61"/>
  <c r="H33" i="62"/>
  <c r="J33" i="62"/>
  <c r="K33" i="62"/>
  <c r="L33" i="62"/>
  <c r="N33" i="62"/>
  <c r="O33" i="62"/>
  <c r="P33" i="62"/>
  <c r="R33" i="62"/>
  <c r="S33" i="62"/>
  <c r="T33" i="62"/>
  <c r="V33" i="62"/>
  <c r="W33" i="62"/>
  <c r="X33" i="62"/>
  <c r="I33" i="64"/>
  <c r="J33" i="64"/>
  <c r="K33" i="64"/>
  <c r="M33" i="64"/>
  <c r="N33" i="64"/>
  <c r="O33" i="64"/>
  <c r="Q33" i="64"/>
  <c r="R33" i="64"/>
  <c r="S33" i="64"/>
  <c r="U33" i="64"/>
  <c r="V33" i="64"/>
  <c r="W33" i="64"/>
  <c r="H33" i="63"/>
  <c r="I33" i="63"/>
  <c r="J33" i="63"/>
  <c r="L33" i="63"/>
  <c r="M33" i="63"/>
  <c r="N33" i="63"/>
  <c r="P33" i="63"/>
  <c r="Q33" i="63"/>
  <c r="R33" i="63"/>
  <c r="T33" i="63"/>
  <c r="U33" i="63"/>
  <c r="V33" i="63"/>
  <c r="X33" i="63"/>
  <c r="G3" i="48"/>
  <c r="F32" i="65" s="1"/>
  <c r="H3" i="48"/>
  <c r="H32" i="66"/>
  <c r="I32" i="66"/>
  <c r="K32" i="66"/>
  <c r="L32" i="66"/>
  <c r="M32" i="66"/>
  <c r="O32" i="66"/>
  <c r="P32" i="66"/>
  <c r="Q32" i="66"/>
  <c r="S32" i="66"/>
  <c r="T32" i="66"/>
  <c r="U32" i="66"/>
  <c r="W32" i="66"/>
  <c r="X32" i="66"/>
  <c r="G5" i="48"/>
  <c r="H5" i="48"/>
  <c r="G6" i="48"/>
  <c r="F32" i="53" s="1"/>
  <c r="H6" i="48"/>
  <c r="G32" i="53" s="1"/>
  <c r="Q6" i="48"/>
  <c r="H32" i="54"/>
  <c r="I32" i="54"/>
  <c r="J32" i="54"/>
  <c r="L32" i="54"/>
  <c r="M32" i="54"/>
  <c r="N32" i="54"/>
  <c r="O32" i="54"/>
  <c r="P32" i="54"/>
  <c r="Q32" i="54"/>
  <c r="R32" i="54"/>
  <c r="T32" i="54"/>
  <c r="U32" i="54"/>
  <c r="V32" i="54"/>
  <c r="X32" i="54"/>
  <c r="H32" i="55"/>
  <c r="I32" i="55"/>
  <c r="K32" i="55"/>
  <c r="L32" i="55"/>
  <c r="M32" i="55"/>
  <c r="O32" i="55"/>
  <c r="P32" i="55"/>
  <c r="Q32" i="55"/>
  <c r="S32" i="55"/>
  <c r="U32" i="55"/>
  <c r="W32" i="55"/>
  <c r="X32" i="55"/>
  <c r="H32" i="56"/>
  <c r="J32" i="56"/>
  <c r="K32" i="56"/>
  <c r="N32" i="56"/>
  <c r="O32" i="56"/>
  <c r="P32" i="56"/>
  <c r="R32" i="56"/>
  <c r="S32" i="56"/>
  <c r="T32" i="56"/>
  <c r="V32" i="56"/>
  <c r="W32" i="56"/>
  <c r="X32" i="56"/>
  <c r="I32" i="57"/>
  <c r="J32" i="57"/>
  <c r="K32" i="57"/>
  <c r="M32" i="57"/>
  <c r="N32" i="57"/>
  <c r="O32" i="57"/>
  <c r="Q32" i="57"/>
  <c r="R32" i="57"/>
  <c r="S32" i="57"/>
  <c r="U32" i="57"/>
  <c r="V32" i="57"/>
  <c r="W32" i="57"/>
  <c r="H32" i="58"/>
  <c r="I32" i="58"/>
  <c r="J32" i="58"/>
  <c r="L32" i="58"/>
  <c r="M32" i="58"/>
  <c r="N32" i="58"/>
  <c r="P32" i="58"/>
  <c r="Q32" i="58"/>
  <c r="R32" i="58"/>
  <c r="T32" i="58"/>
  <c r="U32" i="58"/>
  <c r="V32" i="58"/>
  <c r="X32" i="58"/>
  <c r="H32" i="59"/>
  <c r="I32" i="59"/>
  <c r="K32" i="59"/>
  <c r="L32" i="59"/>
  <c r="M32" i="59"/>
  <c r="O32" i="59"/>
  <c r="P32" i="59"/>
  <c r="Q32" i="59"/>
  <c r="S32" i="59"/>
  <c r="T32" i="59"/>
  <c r="U32" i="59"/>
  <c r="W32" i="59"/>
  <c r="X32" i="59"/>
  <c r="H32" i="60"/>
  <c r="J32" i="60"/>
  <c r="K32" i="60"/>
  <c r="L32" i="60"/>
  <c r="N32" i="60"/>
  <c r="O32" i="60"/>
  <c r="P32" i="60"/>
  <c r="R32" i="60"/>
  <c r="S32" i="60"/>
  <c r="T32" i="60"/>
  <c r="V32" i="60"/>
  <c r="W32" i="60"/>
  <c r="X32" i="60"/>
  <c r="I32" i="61"/>
  <c r="J32" i="61"/>
  <c r="K32" i="61"/>
  <c r="M32" i="61"/>
  <c r="N32" i="61"/>
  <c r="O32" i="61"/>
  <c r="Q32" i="61"/>
  <c r="R32" i="61"/>
  <c r="S32" i="61"/>
  <c r="U32" i="61"/>
  <c r="V32" i="61"/>
  <c r="W32" i="61"/>
  <c r="H32" i="62"/>
  <c r="I32" i="62"/>
  <c r="J32" i="62"/>
  <c r="L32" i="62"/>
  <c r="M32" i="62"/>
  <c r="N32" i="62"/>
  <c r="P32" i="62"/>
  <c r="Q32" i="62"/>
  <c r="R32" i="62"/>
  <c r="T32" i="62"/>
  <c r="U32" i="62"/>
  <c r="V32" i="62"/>
  <c r="X32" i="62"/>
  <c r="H32" i="64"/>
  <c r="I32" i="64"/>
  <c r="K32" i="64"/>
  <c r="L32" i="64"/>
  <c r="M32" i="64"/>
  <c r="O32" i="64"/>
  <c r="P32" i="64"/>
  <c r="Q32" i="64"/>
  <c r="S32" i="64"/>
  <c r="T32" i="64"/>
  <c r="U32" i="64"/>
  <c r="W32" i="64"/>
  <c r="X32" i="64"/>
  <c r="H32" i="63"/>
  <c r="J32" i="63"/>
  <c r="K32" i="63"/>
  <c r="L32" i="63"/>
  <c r="N32" i="63"/>
  <c r="O32" i="63"/>
  <c r="P32" i="63"/>
  <c r="R32" i="63"/>
  <c r="S32" i="63"/>
  <c r="T32" i="63"/>
  <c r="V32" i="63"/>
  <c r="W32" i="63"/>
  <c r="X32" i="63"/>
  <c r="I31" i="66"/>
  <c r="J31" i="66"/>
  <c r="K31" i="66"/>
  <c r="M31" i="66"/>
  <c r="N31" i="66"/>
  <c r="O31" i="66"/>
  <c r="Q31" i="66"/>
  <c r="R31" i="66"/>
  <c r="S31" i="66"/>
  <c r="U31" i="66"/>
  <c r="V31" i="66"/>
  <c r="W31" i="66"/>
  <c r="G6" i="47"/>
  <c r="H6" i="47"/>
  <c r="H3" i="47" s="1"/>
  <c r="K6" i="47"/>
  <c r="S6" i="47"/>
  <c r="H31" i="54"/>
  <c r="J31" i="54"/>
  <c r="L31" i="54"/>
  <c r="N31" i="54"/>
  <c r="P31" i="54"/>
  <c r="R31" i="54"/>
  <c r="T31" i="54"/>
  <c r="V31" i="54"/>
  <c r="X31" i="54"/>
  <c r="I31" i="55"/>
  <c r="J31" i="55"/>
  <c r="M31" i="55"/>
  <c r="N31" i="55"/>
  <c r="Q31" i="55"/>
  <c r="R31" i="55"/>
  <c r="S31" i="55"/>
  <c r="U31" i="55"/>
  <c r="V31" i="55"/>
  <c r="W31" i="55"/>
  <c r="H31" i="56"/>
  <c r="I31" i="56"/>
  <c r="J31" i="56"/>
  <c r="L31" i="56"/>
  <c r="M31" i="56"/>
  <c r="N31" i="56"/>
  <c r="P31" i="56"/>
  <c r="Q31" i="56"/>
  <c r="R31" i="56"/>
  <c r="T31" i="56"/>
  <c r="U31" i="56"/>
  <c r="V31" i="56"/>
  <c r="X31" i="56"/>
  <c r="H31" i="57"/>
  <c r="I31" i="57"/>
  <c r="K31" i="57"/>
  <c r="L31" i="57"/>
  <c r="M31" i="57"/>
  <c r="O31" i="57"/>
  <c r="P31" i="57"/>
  <c r="Q31" i="57"/>
  <c r="S31" i="57"/>
  <c r="T31" i="57"/>
  <c r="U31" i="57"/>
  <c r="X31" i="57"/>
  <c r="H31" i="58"/>
  <c r="J31" i="58"/>
  <c r="K31" i="58"/>
  <c r="L31" i="58"/>
  <c r="N31" i="58"/>
  <c r="O31" i="58"/>
  <c r="P31" i="58"/>
  <c r="R31" i="58"/>
  <c r="S31" i="58"/>
  <c r="T31" i="58"/>
  <c r="V31" i="58"/>
  <c r="W31" i="58"/>
  <c r="X31" i="58"/>
  <c r="I31" i="59"/>
  <c r="J31" i="59"/>
  <c r="K31" i="59"/>
  <c r="M31" i="59"/>
  <c r="N31" i="59"/>
  <c r="O31" i="59"/>
  <c r="Q31" i="59"/>
  <c r="R31" i="59"/>
  <c r="S31" i="59"/>
  <c r="U31" i="59"/>
  <c r="V31" i="59"/>
  <c r="W31" i="59"/>
  <c r="H31" i="60"/>
  <c r="I31" i="60"/>
  <c r="J31" i="60"/>
  <c r="L31" i="60"/>
  <c r="M31" i="60"/>
  <c r="N31" i="60"/>
  <c r="P31" i="60"/>
  <c r="Q31" i="60"/>
  <c r="R31" i="60"/>
  <c r="T31" i="60"/>
  <c r="U31" i="60"/>
  <c r="V31" i="60"/>
  <c r="X31" i="60"/>
  <c r="H31" i="61"/>
  <c r="I31" i="61"/>
  <c r="K31" i="61"/>
  <c r="L31" i="61"/>
  <c r="M31" i="61"/>
  <c r="O31" i="61"/>
  <c r="P31" i="61"/>
  <c r="Q31" i="61"/>
  <c r="S31" i="61"/>
  <c r="T31" i="61"/>
  <c r="U31" i="61"/>
  <c r="W31" i="61"/>
  <c r="X31" i="61"/>
  <c r="H31" i="62"/>
  <c r="J31" i="62"/>
  <c r="K31" i="62"/>
  <c r="L31" i="62"/>
  <c r="N31" i="62"/>
  <c r="O31" i="62"/>
  <c r="P31" i="62"/>
  <c r="R31" i="62"/>
  <c r="S31" i="62"/>
  <c r="T31" i="62"/>
  <c r="V31" i="62"/>
  <c r="W31" i="62"/>
  <c r="X31" i="62"/>
  <c r="I31" i="64"/>
  <c r="J31" i="64"/>
  <c r="K31" i="64"/>
  <c r="M31" i="64"/>
  <c r="N31" i="64"/>
  <c r="O31" i="64"/>
  <c r="Q31" i="64"/>
  <c r="R31" i="64"/>
  <c r="S31" i="64"/>
  <c r="U31" i="64"/>
  <c r="V31" i="64"/>
  <c r="W31" i="64"/>
  <c r="H31" i="63"/>
  <c r="I31" i="63"/>
  <c r="J31" i="63"/>
  <c r="L31" i="63"/>
  <c r="M31" i="63"/>
  <c r="N31" i="63"/>
  <c r="P31" i="63"/>
  <c r="Q31" i="63"/>
  <c r="R31" i="63"/>
  <c r="T31" i="63"/>
  <c r="U31" i="63"/>
  <c r="V31" i="63"/>
  <c r="X31" i="63"/>
  <c r="C3" i="46"/>
  <c r="B30" i="65" s="1"/>
  <c r="D3" i="46"/>
  <c r="G3" i="46"/>
  <c r="F30" i="65" s="1"/>
  <c r="H3" i="46"/>
  <c r="H30" i="66"/>
  <c r="I30" i="66"/>
  <c r="K30" i="66"/>
  <c r="L30" i="66"/>
  <c r="M30" i="66"/>
  <c r="O30" i="66"/>
  <c r="P30" i="66"/>
  <c r="Q30" i="66"/>
  <c r="S30" i="66"/>
  <c r="T30" i="66"/>
  <c r="U30" i="66"/>
  <c r="W30" i="66"/>
  <c r="X30" i="66"/>
  <c r="C5" i="46"/>
  <c r="D5" i="46"/>
  <c r="G5" i="46"/>
  <c r="H5" i="46"/>
  <c r="C6" i="46"/>
  <c r="B30" i="53" s="1"/>
  <c r="D6" i="46"/>
  <c r="E6" i="46"/>
  <c r="F6" i="46"/>
  <c r="E30" i="53" s="1"/>
  <c r="G6" i="46"/>
  <c r="F30" i="53" s="1"/>
  <c r="H6" i="46"/>
  <c r="M6" i="46"/>
  <c r="U6" i="46"/>
  <c r="H30" i="54"/>
  <c r="I30" i="54"/>
  <c r="J30" i="54"/>
  <c r="L30" i="54"/>
  <c r="O6" i="46"/>
  <c r="P30" i="54"/>
  <c r="Q30" i="54"/>
  <c r="R30" i="54"/>
  <c r="T30" i="54"/>
  <c r="W6" i="46"/>
  <c r="X30" i="54"/>
  <c r="H30" i="55"/>
  <c r="I30" i="55"/>
  <c r="K30" i="55"/>
  <c r="L30" i="55"/>
  <c r="M30" i="55"/>
  <c r="O30" i="55"/>
  <c r="P30" i="55"/>
  <c r="Q30" i="55"/>
  <c r="S30" i="55"/>
  <c r="T30" i="55"/>
  <c r="U30" i="55"/>
  <c r="W30" i="55"/>
  <c r="X30" i="55"/>
  <c r="H30" i="56"/>
  <c r="J30" i="56"/>
  <c r="K30" i="56"/>
  <c r="L30" i="56"/>
  <c r="O30" i="56"/>
  <c r="P30" i="56"/>
  <c r="R30" i="56"/>
  <c r="S30" i="56"/>
  <c r="T30" i="56"/>
  <c r="V30" i="56"/>
  <c r="W30" i="56"/>
  <c r="X30" i="56"/>
  <c r="I30" i="57"/>
  <c r="J30" i="57"/>
  <c r="K30" i="57"/>
  <c r="M30" i="57"/>
  <c r="O30" i="57"/>
  <c r="Q30" i="57"/>
  <c r="R30" i="57"/>
  <c r="S30" i="57"/>
  <c r="U30" i="57"/>
  <c r="V30" i="57"/>
  <c r="W30" i="57"/>
  <c r="H30" i="58"/>
  <c r="I30" i="58"/>
  <c r="J30" i="58"/>
  <c r="L30" i="58"/>
  <c r="M30" i="58"/>
  <c r="N30" i="58"/>
  <c r="P30" i="58"/>
  <c r="Q30" i="58"/>
  <c r="R30" i="58"/>
  <c r="T30" i="58"/>
  <c r="U30" i="58"/>
  <c r="V30" i="58"/>
  <c r="X30" i="58"/>
  <c r="H30" i="59"/>
  <c r="I30" i="59"/>
  <c r="K30" i="59"/>
  <c r="L30" i="59"/>
  <c r="M30" i="59"/>
  <c r="O30" i="59"/>
  <c r="P30" i="59"/>
  <c r="Q30" i="59"/>
  <c r="S30" i="59"/>
  <c r="T30" i="59"/>
  <c r="U30" i="59"/>
  <c r="W30" i="59"/>
  <c r="X30" i="59"/>
  <c r="H30" i="60"/>
  <c r="J30" i="60"/>
  <c r="K30" i="60"/>
  <c r="L30" i="60"/>
  <c r="N30" i="60"/>
  <c r="O30" i="60"/>
  <c r="P30" i="60"/>
  <c r="R30" i="60"/>
  <c r="T30" i="60"/>
  <c r="V30" i="60"/>
  <c r="W30" i="60"/>
  <c r="X30" i="60"/>
  <c r="I30" i="61"/>
  <c r="J30" i="61"/>
  <c r="K30" i="61"/>
  <c r="M30" i="61"/>
  <c r="N30" i="61"/>
  <c r="O30" i="61"/>
  <c r="Q30" i="61"/>
  <c r="R30" i="61"/>
  <c r="S30" i="61"/>
  <c r="U30" i="61"/>
  <c r="V30" i="61"/>
  <c r="W30" i="61"/>
  <c r="H30" i="62"/>
  <c r="I30" i="62"/>
  <c r="J30" i="62"/>
  <c r="L30" i="62"/>
  <c r="M30" i="62"/>
  <c r="N30" i="62"/>
  <c r="P30" i="62"/>
  <c r="Q30" i="62"/>
  <c r="R30" i="62"/>
  <c r="T30" i="62"/>
  <c r="U30" i="62"/>
  <c r="V30" i="62"/>
  <c r="X30" i="62"/>
  <c r="H30" i="64"/>
  <c r="I30" i="64"/>
  <c r="K30" i="64"/>
  <c r="L30" i="64"/>
  <c r="M30" i="64"/>
  <c r="O30" i="64"/>
  <c r="P30" i="64"/>
  <c r="Q30" i="64"/>
  <c r="S30" i="64"/>
  <c r="T30" i="64"/>
  <c r="U30" i="64"/>
  <c r="W30" i="64"/>
  <c r="X30" i="64"/>
  <c r="H30" i="63"/>
  <c r="J30" i="63"/>
  <c r="K30" i="63"/>
  <c r="L30" i="63"/>
  <c r="N30" i="63"/>
  <c r="O30" i="63"/>
  <c r="P30" i="63"/>
  <c r="R30" i="63"/>
  <c r="S30" i="63"/>
  <c r="T30" i="63"/>
  <c r="V30" i="63"/>
  <c r="W30" i="63"/>
  <c r="X30" i="63"/>
  <c r="S29" i="66"/>
  <c r="T29" i="66"/>
  <c r="U29" i="66"/>
  <c r="V29" i="66"/>
  <c r="W29" i="66"/>
  <c r="X29" i="66"/>
  <c r="U6" i="45"/>
  <c r="S29" i="54"/>
  <c r="U29" i="54"/>
  <c r="W29" i="54"/>
  <c r="X29" i="54"/>
  <c r="S29" i="55"/>
  <c r="T29" i="55"/>
  <c r="U29" i="55"/>
  <c r="V29" i="55"/>
  <c r="W29" i="55"/>
  <c r="X29" i="55"/>
  <c r="S29" i="56"/>
  <c r="T29" i="56"/>
  <c r="W29" i="56"/>
  <c r="X29" i="56"/>
  <c r="S29" i="57"/>
  <c r="V29" i="57"/>
  <c r="W29" i="57"/>
  <c r="S29" i="58"/>
  <c r="T29" i="58"/>
  <c r="U29" i="58"/>
  <c r="W29" i="58"/>
  <c r="X29" i="58"/>
  <c r="S29" i="59"/>
  <c r="T29" i="59"/>
  <c r="V29" i="59"/>
  <c r="W29" i="59"/>
  <c r="X29" i="59"/>
  <c r="S29" i="60"/>
  <c r="T29" i="60"/>
  <c r="U29" i="60"/>
  <c r="W29" i="60"/>
  <c r="X29" i="60"/>
  <c r="S29" i="61"/>
  <c r="U29" i="61"/>
  <c r="V29" i="61"/>
  <c r="W29" i="61"/>
  <c r="S29" i="62"/>
  <c r="T29" i="62"/>
  <c r="U29" i="62"/>
  <c r="W29" i="62"/>
  <c r="X29" i="62"/>
  <c r="S29" i="64"/>
  <c r="T29" i="64"/>
  <c r="U29" i="64"/>
  <c r="V29" i="64"/>
  <c r="W29" i="64"/>
  <c r="X29" i="64"/>
  <c r="S29" i="63"/>
  <c r="T29" i="63"/>
  <c r="U29" i="63"/>
  <c r="W29" i="63"/>
  <c r="X29" i="63"/>
  <c r="J28" i="66"/>
  <c r="L28" i="66"/>
  <c r="M28" i="66"/>
  <c r="N28" i="66"/>
  <c r="P28" i="66"/>
  <c r="Q28" i="66"/>
  <c r="R28" i="66"/>
  <c r="T28" i="66"/>
  <c r="U28" i="66"/>
  <c r="V28" i="66"/>
  <c r="X28" i="66"/>
  <c r="K28" i="54"/>
  <c r="L28" i="54"/>
  <c r="O28" i="54"/>
  <c r="P28" i="54"/>
  <c r="Q28" i="54"/>
  <c r="S28" i="54"/>
  <c r="T28" i="54"/>
  <c r="W28" i="54"/>
  <c r="X28" i="54"/>
  <c r="J28" i="55"/>
  <c r="L28" i="55"/>
  <c r="M28" i="55"/>
  <c r="N28" i="55"/>
  <c r="P28" i="55"/>
  <c r="Q28" i="55"/>
  <c r="R28" i="55"/>
  <c r="T28" i="55"/>
  <c r="U28" i="55"/>
  <c r="V28" i="55"/>
  <c r="X28" i="55"/>
  <c r="J28" i="56"/>
  <c r="K28" i="56"/>
  <c r="M28" i="56"/>
  <c r="N28" i="56"/>
  <c r="O28" i="56"/>
  <c r="R28" i="56"/>
  <c r="S28" i="56"/>
  <c r="U28" i="56"/>
  <c r="V28" i="56"/>
  <c r="W28" i="56"/>
  <c r="J28" i="57"/>
  <c r="K28" i="57"/>
  <c r="L28" i="57"/>
  <c r="N28" i="57"/>
  <c r="O28" i="57"/>
  <c r="P28" i="57"/>
  <c r="R28" i="57"/>
  <c r="S28" i="57"/>
  <c r="T28" i="57"/>
  <c r="V28" i="57"/>
  <c r="W28" i="57"/>
  <c r="X28" i="57"/>
  <c r="K28" i="58"/>
  <c r="L28" i="58"/>
  <c r="M28" i="58"/>
  <c r="O28" i="58"/>
  <c r="P28" i="58"/>
  <c r="Q28" i="58"/>
  <c r="S28" i="58"/>
  <c r="T28" i="58"/>
  <c r="U28" i="58"/>
  <c r="W28" i="58"/>
  <c r="X28" i="58"/>
  <c r="J28" i="59"/>
  <c r="L28" i="59"/>
  <c r="M28" i="59"/>
  <c r="N28" i="59"/>
  <c r="P28" i="59"/>
  <c r="Q28" i="59"/>
  <c r="R28" i="59"/>
  <c r="T28" i="59"/>
  <c r="U28" i="59"/>
  <c r="V28" i="59"/>
  <c r="X28" i="59"/>
  <c r="J28" i="60"/>
  <c r="K28" i="60"/>
  <c r="M28" i="60"/>
  <c r="N28" i="60"/>
  <c r="O28" i="60"/>
  <c r="Q28" i="60"/>
  <c r="R28" i="60"/>
  <c r="S28" i="60"/>
  <c r="U28" i="60"/>
  <c r="V28" i="60"/>
  <c r="W28" i="60"/>
  <c r="J28" i="61"/>
  <c r="K28" i="61"/>
  <c r="L28" i="61"/>
  <c r="N28" i="61"/>
  <c r="O28" i="61"/>
  <c r="P28" i="61"/>
  <c r="R28" i="61"/>
  <c r="S28" i="61"/>
  <c r="V28" i="61"/>
  <c r="W28" i="61"/>
  <c r="X28" i="61"/>
  <c r="K28" i="62"/>
  <c r="L28" i="62"/>
  <c r="M28" i="62"/>
  <c r="O28" i="62"/>
  <c r="P28" i="62"/>
  <c r="Q28" i="62"/>
  <c r="S28" i="62"/>
  <c r="T28" i="62"/>
  <c r="U28" i="62"/>
  <c r="W28" i="62"/>
  <c r="X28" i="62"/>
  <c r="J28" i="64"/>
  <c r="L28" i="64"/>
  <c r="M28" i="64"/>
  <c r="N28" i="64"/>
  <c r="P28" i="64"/>
  <c r="Q28" i="64"/>
  <c r="R28" i="64"/>
  <c r="T28" i="64"/>
  <c r="U28" i="64"/>
  <c r="V28" i="64"/>
  <c r="X28" i="64"/>
  <c r="J28" i="63"/>
  <c r="K28" i="63"/>
  <c r="M28" i="63"/>
  <c r="N28" i="63"/>
  <c r="O28" i="63"/>
  <c r="Q28" i="63"/>
  <c r="R28" i="63"/>
  <c r="S28" i="63"/>
  <c r="U28" i="63"/>
  <c r="V28" i="63"/>
  <c r="W28" i="63"/>
  <c r="J27" i="66"/>
  <c r="K27" i="66"/>
  <c r="L27" i="66"/>
  <c r="N27" i="66"/>
  <c r="O27" i="66"/>
  <c r="P27" i="66"/>
  <c r="R27" i="66"/>
  <c r="S27" i="66"/>
  <c r="T27" i="66"/>
  <c r="V27" i="66"/>
  <c r="W27" i="66"/>
  <c r="X27" i="66"/>
  <c r="P6" i="43"/>
  <c r="X6" i="43"/>
  <c r="J27" i="54"/>
  <c r="K27" i="54"/>
  <c r="N6" i="43"/>
  <c r="N27" i="54"/>
  <c r="O27" i="54"/>
  <c r="Q27" i="54"/>
  <c r="R27" i="54"/>
  <c r="S27" i="54"/>
  <c r="V6" i="43"/>
  <c r="V27" i="54"/>
  <c r="W27" i="54"/>
  <c r="J27" i="55"/>
  <c r="K27" i="55"/>
  <c r="L27" i="55"/>
  <c r="M27" i="55"/>
  <c r="N27" i="55"/>
  <c r="O27" i="55"/>
  <c r="P27" i="55"/>
  <c r="Q27" i="55"/>
  <c r="R27" i="55"/>
  <c r="S27" i="55"/>
  <c r="T27" i="55"/>
  <c r="U27" i="55"/>
  <c r="V27" i="55"/>
  <c r="W27" i="55"/>
  <c r="X27" i="55"/>
  <c r="K27" i="56"/>
  <c r="L27" i="56"/>
  <c r="M27" i="56"/>
  <c r="O27" i="56"/>
  <c r="P27" i="56"/>
  <c r="S27" i="56"/>
  <c r="T27" i="56"/>
  <c r="U27" i="56"/>
  <c r="W27" i="56"/>
  <c r="X27" i="56"/>
  <c r="J27" i="57"/>
  <c r="K27" i="57"/>
  <c r="L27" i="57"/>
  <c r="M27" i="57"/>
  <c r="N27" i="57"/>
  <c r="O27" i="57"/>
  <c r="P27" i="57"/>
  <c r="R27" i="57"/>
  <c r="S27" i="57"/>
  <c r="T27" i="57"/>
  <c r="U27" i="57"/>
  <c r="V27" i="57"/>
  <c r="W27" i="57"/>
  <c r="X27" i="57"/>
  <c r="J27" i="58"/>
  <c r="K27" i="58"/>
  <c r="L27" i="58"/>
  <c r="M27" i="58"/>
  <c r="N27" i="58"/>
  <c r="O27" i="58"/>
  <c r="P27" i="58"/>
  <c r="Q27" i="58"/>
  <c r="R27" i="58"/>
  <c r="S27" i="58"/>
  <c r="T27" i="58"/>
  <c r="U27" i="58"/>
  <c r="V27" i="58"/>
  <c r="W27" i="58"/>
  <c r="X27" i="58"/>
  <c r="J27" i="59"/>
  <c r="K27" i="59"/>
  <c r="L27" i="59"/>
  <c r="M27" i="59"/>
  <c r="N27" i="59"/>
  <c r="O27" i="59"/>
  <c r="P27" i="59"/>
  <c r="Q27" i="59"/>
  <c r="R27" i="59"/>
  <c r="S27" i="59"/>
  <c r="T27" i="59"/>
  <c r="U27" i="59"/>
  <c r="V27" i="59"/>
  <c r="W27" i="59"/>
  <c r="X27" i="59"/>
  <c r="J27" i="60"/>
  <c r="K27" i="60"/>
  <c r="L27" i="60"/>
  <c r="M27" i="60"/>
  <c r="N27" i="60"/>
  <c r="O27" i="60"/>
  <c r="P27" i="60"/>
  <c r="Q27" i="60"/>
  <c r="R27" i="60"/>
  <c r="S27" i="60"/>
  <c r="T27" i="60"/>
  <c r="U27" i="60"/>
  <c r="V27" i="60"/>
  <c r="W27" i="60"/>
  <c r="X27" i="60"/>
  <c r="J27" i="61"/>
  <c r="K27" i="61"/>
  <c r="L27" i="61"/>
  <c r="M27" i="61"/>
  <c r="N27" i="61"/>
  <c r="O27" i="61"/>
  <c r="P27" i="61"/>
  <c r="Q27" i="61"/>
  <c r="R27" i="61"/>
  <c r="S27" i="61"/>
  <c r="T27" i="61"/>
  <c r="U27" i="61"/>
  <c r="V27" i="61"/>
  <c r="W27" i="61"/>
  <c r="X27" i="61"/>
  <c r="J27" i="62"/>
  <c r="K27" i="62"/>
  <c r="L27" i="62"/>
  <c r="M27" i="62"/>
  <c r="N27" i="62"/>
  <c r="O27" i="62"/>
  <c r="P27" i="62"/>
  <c r="Q27" i="62"/>
  <c r="R27" i="62"/>
  <c r="S27" i="62"/>
  <c r="T27" i="62"/>
  <c r="U27" i="62"/>
  <c r="V27" i="62"/>
  <c r="W27" i="62"/>
  <c r="X27" i="62"/>
  <c r="J27" i="64"/>
  <c r="K27" i="64"/>
  <c r="L27" i="64"/>
  <c r="M27" i="64"/>
  <c r="N27" i="64"/>
  <c r="O27" i="64"/>
  <c r="P27" i="64"/>
  <c r="Q27" i="64"/>
  <c r="R27" i="64"/>
  <c r="S27" i="64"/>
  <c r="T27" i="64"/>
  <c r="U27" i="64"/>
  <c r="V27" i="64"/>
  <c r="W27" i="64"/>
  <c r="X27" i="64"/>
  <c r="J27" i="63"/>
  <c r="K27" i="63"/>
  <c r="L27" i="63"/>
  <c r="M27" i="63"/>
  <c r="N27" i="63"/>
  <c r="O27" i="63"/>
  <c r="P27" i="63"/>
  <c r="Q27" i="63"/>
  <c r="R27" i="63"/>
  <c r="S27" i="63"/>
  <c r="T27" i="63"/>
  <c r="U27" i="63"/>
  <c r="V27" i="63"/>
  <c r="W27" i="63"/>
  <c r="X27" i="63"/>
  <c r="E3" i="42"/>
  <c r="B26" i="66"/>
  <c r="C26" i="66"/>
  <c r="D26" i="66"/>
  <c r="F26" i="66"/>
  <c r="G26" i="66"/>
  <c r="H26" i="66"/>
  <c r="I26" i="66"/>
  <c r="J26" i="66"/>
  <c r="K26" i="66"/>
  <c r="L26" i="66"/>
  <c r="M26" i="66"/>
  <c r="N26" i="66"/>
  <c r="O26" i="66"/>
  <c r="P26" i="66"/>
  <c r="Q26" i="66"/>
  <c r="R26" i="66"/>
  <c r="S26" i="66"/>
  <c r="T26" i="66"/>
  <c r="U26" i="66"/>
  <c r="V26" i="66"/>
  <c r="W26" i="66"/>
  <c r="X26" i="66"/>
  <c r="C5" i="42"/>
  <c r="B26" i="53"/>
  <c r="E5" i="42"/>
  <c r="L6" i="42"/>
  <c r="F26" i="54"/>
  <c r="G26" i="54"/>
  <c r="I26" i="54"/>
  <c r="J26" i="54"/>
  <c r="K26" i="54"/>
  <c r="L26" i="54"/>
  <c r="M26" i="54"/>
  <c r="N26" i="54"/>
  <c r="O26" i="54"/>
  <c r="Q26" i="54"/>
  <c r="R26" i="54"/>
  <c r="S26" i="54"/>
  <c r="U26" i="54"/>
  <c r="V26" i="54"/>
  <c r="W26" i="54"/>
  <c r="F26" i="55"/>
  <c r="G26" i="55"/>
  <c r="I26" i="55"/>
  <c r="J26" i="55"/>
  <c r="K26" i="55"/>
  <c r="L26" i="55"/>
  <c r="M26" i="55"/>
  <c r="N26" i="55"/>
  <c r="O26" i="55"/>
  <c r="P26" i="55"/>
  <c r="Q26" i="55"/>
  <c r="R26" i="55"/>
  <c r="S26" i="55"/>
  <c r="T26" i="55"/>
  <c r="U26" i="55"/>
  <c r="V26" i="55"/>
  <c r="W26" i="55"/>
  <c r="G26" i="56"/>
  <c r="H26" i="56"/>
  <c r="I26" i="56"/>
  <c r="K26" i="56"/>
  <c r="L26" i="56"/>
  <c r="M26" i="56"/>
  <c r="O26" i="56"/>
  <c r="Q26" i="56"/>
  <c r="S26" i="56"/>
  <c r="T26" i="56"/>
  <c r="U26" i="56"/>
  <c r="W26" i="56"/>
  <c r="X26" i="56"/>
  <c r="F26" i="57"/>
  <c r="G26" i="57"/>
  <c r="H26" i="57"/>
  <c r="I26" i="57"/>
  <c r="J26" i="57"/>
  <c r="K26" i="57"/>
  <c r="L26" i="57"/>
  <c r="M26" i="57"/>
  <c r="N26" i="57"/>
  <c r="O26" i="57"/>
  <c r="Q26" i="57"/>
  <c r="R26" i="57"/>
  <c r="S26" i="57"/>
  <c r="T26" i="57"/>
  <c r="U26" i="57"/>
  <c r="V26" i="57"/>
  <c r="W26" i="57"/>
  <c r="X26" i="57"/>
  <c r="F26" i="58"/>
  <c r="H26" i="58"/>
  <c r="I26" i="58"/>
  <c r="J26" i="58"/>
  <c r="K26" i="58"/>
  <c r="L26" i="58"/>
  <c r="M26" i="58"/>
  <c r="N26" i="58"/>
  <c r="O26" i="58"/>
  <c r="P26" i="58"/>
  <c r="Q26" i="58"/>
  <c r="R26" i="58"/>
  <c r="S26" i="58"/>
  <c r="T26" i="58"/>
  <c r="U26" i="58"/>
  <c r="V26" i="58"/>
  <c r="W26" i="58"/>
  <c r="X26" i="58"/>
  <c r="F26" i="59"/>
  <c r="G26" i="59"/>
  <c r="H26" i="59"/>
  <c r="I26" i="59"/>
  <c r="J26" i="59"/>
  <c r="K26" i="59"/>
  <c r="L26" i="59"/>
  <c r="M26" i="59"/>
  <c r="N26" i="59"/>
  <c r="O26" i="59"/>
  <c r="P26" i="59"/>
  <c r="Q26" i="59"/>
  <c r="R26" i="59"/>
  <c r="S26" i="59"/>
  <c r="T26" i="59"/>
  <c r="U26" i="59"/>
  <c r="V26" i="59"/>
  <c r="W26" i="59"/>
  <c r="X26" i="59"/>
  <c r="F26" i="60"/>
  <c r="G26" i="60"/>
  <c r="H26" i="60"/>
  <c r="I26" i="60"/>
  <c r="J26" i="60"/>
  <c r="K26" i="60"/>
  <c r="L26" i="60"/>
  <c r="M26" i="60"/>
  <c r="N26" i="60"/>
  <c r="O26" i="60"/>
  <c r="P26" i="60"/>
  <c r="Q26" i="60"/>
  <c r="R26" i="60"/>
  <c r="S26" i="60"/>
  <c r="T26" i="60"/>
  <c r="V26" i="60"/>
  <c r="W26" i="60"/>
  <c r="X26" i="60"/>
  <c r="F26" i="61"/>
  <c r="G26" i="61"/>
  <c r="H26" i="61"/>
  <c r="I26" i="61"/>
  <c r="J26" i="61"/>
  <c r="K26" i="61"/>
  <c r="L26" i="61"/>
  <c r="M26" i="61"/>
  <c r="N26" i="61"/>
  <c r="O26" i="61"/>
  <c r="P26" i="61"/>
  <c r="Q26" i="61"/>
  <c r="R26" i="61"/>
  <c r="S26" i="61"/>
  <c r="T26" i="61"/>
  <c r="U26" i="61"/>
  <c r="V26" i="61"/>
  <c r="W26" i="61"/>
  <c r="X26" i="61"/>
  <c r="F26" i="62"/>
  <c r="G26" i="62"/>
  <c r="H26" i="62"/>
  <c r="I26" i="62"/>
  <c r="J26" i="62"/>
  <c r="K26" i="62"/>
  <c r="L26" i="62"/>
  <c r="M26" i="62"/>
  <c r="N26" i="62"/>
  <c r="O26" i="62"/>
  <c r="P26" i="62"/>
  <c r="Q26" i="62"/>
  <c r="R26" i="62"/>
  <c r="S26" i="62"/>
  <c r="T26" i="62"/>
  <c r="U26" i="62"/>
  <c r="V26" i="62"/>
  <c r="W26" i="62"/>
  <c r="X26" i="62"/>
  <c r="B26" i="64"/>
  <c r="C26" i="64"/>
  <c r="D26" i="64"/>
  <c r="F26" i="64"/>
  <c r="G26" i="64"/>
  <c r="H26" i="64"/>
  <c r="I26" i="64"/>
  <c r="J26" i="64"/>
  <c r="K26" i="64"/>
  <c r="L26" i="64"/>
  <c r="M26" i="64"/>
  <c r="N26" i="64"/>
  <c r="O26" i="64"/>
  <c r="P26" i="64"/>
  <c r="Q26" i="64"/>
  <c r="R26" i="64"/>
  <c r="S26" i="64"/>
  <c r="T26" i="64"/>
  <c r="U26" i="64"/>
  <c r="V26" i="64"/>
  <c r="W26" i="64"/>
  <c r="X26" i="64"/>
  <c r="B26" i="63"/>
  <c r="C26" i="63"/>
  <c r="D26" i="63"/>
  <c r="E26" i="63"/>
  <c r="F26" i="63"/>
  <c r="G26" i="63"/>
  <c r="H26" i="63"/>
  <c r="I26" i="63"/>
  <c r="J26" i="63"/>
  <c r="K26" i="63"/>
  <c r="L26" i="63"/>
  <c r="M26" i="63"/>
  <c r="N26" i="63"/>
  <c r="O26" i="63"/>
  <c r="P26" i="63"/>
  <c r="Q26" i="63"/>
  <c r="R26" i="63"/>
  <c r="S26" i="63"/>
  <c r="T26" i="63"/>
  <c r="U26" i="63"/>
  <c r="V26" i="63"/>
  <c r="W26" i="63"/>
  <c r="X26" i="63"/>
  <c r="C3" i="41"/>
  <c r="B25" i="65" s="1"/>
  <c r="D3" i="41"/>
  <c r="G3" i="41"/>
  <c r="F25" i="65" s="1"/>
  <c r="H3" i="41"/>
  <c r="H25" i="66"/>
  <c r="I25" i="66"/>
  <c r="K25" i="66"/>
  <c r="L25" i="66"/>
  <c r="M25" i="66"/>
  <c r="O25" i="66"/>
  <c r="P25" i="66"/>
  <c r="Q25" i="66"/>
  <c r="S25" i="66"/>
  <c r="T25" i="66"/>
  <c r="U25" i="66"/>
  <c r="W25" i="66"/>
  <c r="X25" i="66"/>
  <c r="C5" i="41"/>
  <c r="D5" i="41"/>
  <c r="G5" i="41"/>
  <c r="H5" i="41"/>
  <c r="C6" i="41"/>
  <c r="B25" i="53" s="1"/>
  <c r="D6" i="41"/>
  <c r="E6" i="41"/>
  <c r="F6" i="41"/>
  <c r="E25" i="53" s="1"/>
  <c r="G6" i="41"/>
  <c r="F25" i="53" s="1"/>
  <c r="H6" i="41"/>
  <c r="M6" i="41"/>
  <c r="U6" i="41"/>
  <c r="H25" i="54"/>
  <c r="I25" i="54"/>
  <c r="J25" i="54"/>
  <c r="L25" i="54"/>
  <c r="M25" i="54"/>
  <c r="O6" i="41"/>
  <c r="P25" i="54"/>
  <c r="Q25" i="54"/>
  <c r="R25" i="54"/>
  <c r="T25" i="54"/>
  <c r="U25" i="54"/>
  <c r="W6" i="41"/>
  <c r="X25" i="54"/>
  <c r="H25" i="55"/>
  <c r="I25" i="55"/>
  <c r="L25" i="55"/>
  <c r="M25" i="55"/>
  <c r="O25" i="55"/>
  <c r="P25" i="55"/>
  <c r="Q25" i="55"/>
  <c r="S25" i="55"/>
  <c r="T25" i="55"/>
  <c r="U25" i="55"/>
  <c r="W25" i="55"/>
  <c r="X25" i="55"/>
  <c r="H25" i="56"/>
  <c r="J25" i="56"/>
  <c r="K25" i="56"/>
  <c r="L25" i="56"/>
  <c r="N25" i="56"/>
  <c r="O25" i="56"/>
  <c r="P25" i="56"/>
  <c r="R25" i="56"/>
  <c r="T25" i="56"/>
  <c r="V25" i="56"/>
  <c r="W25" i="56"/>
  <c r="X25" i="56"/>
  <c r="I25" i="57"/>
  <c r="J25" i="57"/>
  <c r="K25" i="57"/>
  <c r="M25" i="57"/>
  <c r="N25" i="57"/>
  <c r="Q25" i="57"/>
  <c r="R25" i="57"/>
  <c r="U25" i="57"/>
  <c r="V25" i="57"/>
  <c r="W25" i="57"/>
  <c r="H25" i="58"/>
  <c r="I25" i="58"/>
  <c r="J25" i="58"/>
  <c r="L25" i="58"/>
  <c r="M25" i="58"/>
  <c r="N25" i="58"/>
  <c r="P25" i="58"/>
  <c r="Q25" i="58"/>
  <c r="R25" i="58"/>
  <c r="T25" i="58"/>
  <c r="U25" i="58"/>
  <c r="V25" i="58"/>
  <c r="X25" i="58"/>
  <c r="H25" i="59"/>
  <c r="I25" i="59"/>
  <c r="K25" i="59"/>
  <c r="L25" i="59"/>
  <c r="M25" i="59"/>
  <c r="O25" i="59"/>
  <c r="P25" i="59"/>
  <c r="Q25" i="59"/>
  <c r="S25" i="59"/>
  <c r="T25" i="59"/>
  <c r="U25" i="59"/>
  <c r="W25" i="59"/>
  <c r="X25" i="59"/>
  <c r="H25" i="60"/>
  <c r="J25" i="60"/>
  <c r="K25" i="60"/>
  <c r="L25" i="60"/>
  <c r="N25" i="60"/>
  <c r="O25" i="60"/>
  <c r="P25" i="60"/>
  <c r="R25" i="60"/>
  <c r="S25" i="60"/>
  <c r="T25" i="60"/>
  <c r="V25" i="60"/>
  <c r="W25" i="60"/>
  <c r="X25" i="60"/>
  <c r="I25" i="61"/>
  <c r="J25" i="61"/>
  <c r="K25" i="61"/>
  <c r="M25" i="61"/>
  <c r="N25" i="61"/>
  <c r="O25" i="61"/>
  <c r="Q25" i="61"/>
  <c r="R25" i="61"/>
  <c r="S25" i="61"/>
  <c r="U25" i="61"/>
  <c r="V25" i="61"/>
  <c r="W25" i="61"/>
  <c r="H25" i="62"/>
  <c r="I25" i="62"/>
  <c r="J25" i="62"/>
  <c r="L25" i="62"/>
  <c r="M25" i="62"/>
  <c r="N25" i="62"/>
  <c r="P25" i="62"/>
  <c r="Q25" i="62"/>
  <c r="R25" i="62"/>
  <c r="T25" i="62"/>
  <c r="U25" i="62"/>
  <c r="V25" i="62"/>
  <c r="X25" i="62"/>
  <c r="H25" i="64"/>
  <c r="I25" i="64"/>
  <c r="K25" i="64"/>
  <c r="L25" i="64"/>
  <c r="M25" i="64"/>
  <c r="O25" i="64"/>
  <c r="P25" i="64"/>
  <c r="Q25" i="64"/>
  <c r="S25" i="64"/>
  <c r="T25" i="64"/>
  <c r="U25" i="64"/>
  <c r="W25" i="64"/>
  <c r="X25" i="64"/>
  <c r="H25" i="63"/>
  <c r="J25" i="63"/>
  <c r="K25" i="63"/>
  <c r="L25" i="63"/>
  <c r="N25" i="63"/>
  <c r="O25" i="63"/>
  <c r="P25" i="63"/>
  <c r="R25" i="63"/>
  <c r="S25" i="63"/>
  <c r="T25" i="63"/>
  <c r="V25" i="63"/>
  <c r="W25" i="63"/>
  <c r="X25" i="63"/>
  <c r="G24" i="66"/>
  <c r="H24" i="66"/>
  <c r="I24" i="66"/>
  <c r="K24" i="66"/>
  <c r="L24" i="66"/>
  <c r="M24" i="66"/>
  <c r="O24" i="66"/>
  <c r="P24" i="66"/>
  <c r="Q24" i="66"/>
  <c r="S24" i="66"/>
  <c r="T24" i="66"/>
  <c r="U24" i="66"/>
  <c r="W24" i="66"/>
  <c r="X24" i="66"/>
  <c r="I6" i="40"/>
  <c r="F24" i="54"/>
  <c r="G24" i="54"/>
  <c r="H24" i="54"/>
  <c r="K24" i="54"/>
  <c r="L24" i="54"/>
  <c r="N24" i="54"/>
  <c r="O24" i="54"/>
  <c r="P24" i="54"/>
  <c r="S24" i="54"/>
  <c r="T24" i="54"/>
  <c r="V24" i="54"/>
  <c r="W24" i="54"/>
  <c r="X24" i="54"/>
  <c r="G24" i="55"/>
  <c r="H24" i="55"/>
  <c r="I24" i="55"/>
  <c r="K24" i="55"/>
  <c r="L24" i="55"/>
  <c r="M24" i="55"/>
  <c r="O24" i="55"/>
  <c r="P24" i="55"/>
  <c r="Q24" i="55"/>
  <c r="S24" i="55"/>
  <c r="T24" i="55"/>
  <c r="U24" i="55"/>
  <c r="W24" i="55"/>
  <c r="X24" i="55"/>
  <c r="F24" i="56"/>
  <c r="H24" i="56"/>
  <c r="I24" i="56"/>
  <c r="L24" i="56"/>
  <c r="M24" i="56"/>
  <c r="N24" i="56"/>
  <c r="P24" i="56"/>
  <c r="Q24" i="56"/>
  <c r="R24" i="56"/>
  <c r="T24" i="56"/>
  <c r="U24" i="56"/>
  <c r="V24" i="56"/>
  <c r="X24" i="56"/>
  <c r="F24" i="57"/>
  <c r="G24" i="57"/>
  <c r="I24" i="57"/>
  <c r="K24" i="57"/>
  <c r="M24" i="57"/>
  <c r="N24" i="57"/>
  <c r="O24" i="57"/>
  <c r="Q24" i="57"/>
  <c r="R24" i="57"/>
  <c r="S24" i="57"/>
  <c r="U24" i="57"/>
  <c r="V24" i="57"/>
  <c r="W24" i="57"/>
  <c r="F24" i="58"/>
  <c r="G24" i="58"/>
  <c r="H24" i="58"/>
  <c r="J24" i="58"/>
  <c r="K24" i="58"/>
  <c r="L24" i="58"/>
  <c r="N24" i="58"/>
  <c r="O24" i="58"/>
  <c r="P24" i="58"/>
  <c r="R24" i="58"/>
  <c r="S24" i="58"/>
  <c r="T24" i="58"/>
  <c r="V24" i="58"/>
  <c r="W24" i="58"/>
  <c r="X24" i="58"/>
  <c r="G24" i="59"/>
  <c r="H24" i="59"/>
  <c r="I24" i="59"/>
  <c r="K24" i="59"/>
  <c r="L24" i="59"/>
  <c r="M24" i="59"/>
  <c r="O24" i="59"/>
  <c r="P24" i="59"/>
  <c r="Q24" i="59"/>
  <c r="S24" i="59"/>
  <c r="T24" i="59"/>
  <c r="U24" i="59"/>
  <c r="W24" i="59"/>
  <c r="X24" i="59"/>
  <c r="F24" i="60"/>
  <c r="H24" i="60"/>
  <c r="I24" i="60"/>
  <c r="J24" i="60"/>
  <c r="L24" i="60"/>
  <c r="M24" i="60"/>
  <c r="P24" i="60"/>
  <c r="Q24" i="60"/>
  <c r="R24" i="60"/>
  <c r="T24" i="60"/>
  <c r="U24" i="60"/>
  <c r="V24" i="60"/>
  <c r="X24" i="60"/>
  <c r="F24" i="61"/>
  <c r="G24" i="61"/>
  <c r="I24" i="61"/>
  <c r="J24" i="61"/>
  <c r="K24" i="61"/>
  <c r="M24" i="61"/>
  <c r="N24" i="61"/>
  <c r="O24" i="61"/>
  <c r="Q24" i="61"/>
  <c r="R24" i="61"/>
  <c r="S24" i="61"/>
  <c r="U24" i="61"/>
  <c r="V24" i="61"/>
  <c r="W24" i="61"/>
  <c r="F24" i="62"/>
  <c r="G24" i="62"/>
  <c r="H24" i="62"/>
  <c r="J24" i="62"/>
  <c r="K24" i="62"/>
  <c r="L24" i="62"/>
  <c r="N24" i="62"/>
  <c r="O24" i="62"/>
  <c r="P24" i="62"/>
  <c r="R24" i="62"/>
  <c r="S24" i="62"/>
  <c r="T24" i="62"/>
  <c r="V24" i="62"/>
  <c r="W24" i="62"/>
  <c r="X24" i="62"/>
  <c r="G24" i="64"/>
  <c r="H24" i="64"/>
  <c r="I24" i="64"/>
  <c r="K24" i="64"/>
  <c r="L24" i="64"/>
  <c r="M24" i="64"/>
  <c r="O24" i="64"/>
  <c r="P24" i="64"/>
  <c r="Q24" i="64"/>
  <c r="S24" i="64"/>
  <c r="T24" i="64"/>
  <c r="U24" i="64"/>
  <c r="W24" i="64"/>
  <c r="X24" i="64"/>
  <c r="F24" i="63"/>
  <c r="H24" i="63"/>
  <c r="I24" i="63"/>
  <c r="J24" i="63"/>
  <c r="L24" i="63"/>
  <c r="M24" i="63"/>
  <c r="N24" i="63"/>
  <c r="P24" i="63"/>
  <c r="Q24" i="63"/>
  <c r="R24" i="63"/>
  <c r="T24" i="63"/>
  <c r="U24" i="63"/>
  <c r="V24" i="63"/>
  <c r="X24" i="63"/>
  <c r="G3" i="39"/>
  <c r="F23" i="65" s="1"/>
  <c r="H3" i="39"/>
  <c r="H23" i="66"/>
  <c r="I23" i="66"/>
  <c r="K23" i="66"/>
  <c r="L23" i="66"/>
  <c r="M23" i="66"/>
  <c r="O23" i="66"/>
  <c r="P23" i="66"/>
  <c r="Q23" i="66"/>
  <c r="S23" i="66"/>
  <c r="T23" i="66"/>
  <c r="U23" i="66"/>
  <c r="W23" i="66"/>
  <c r="X23" i="66"/>
  <c r="G5" i="39"/>
  <c r="H5" i="39"/>
  <c r="G6" i="39"/>
  <c r="H6" i="39"/>
  <c r="G23" i="53" s="1"/>
  <c r="M6" i="39"/>
  <c r="U6" i="39"/>
  <c r="H23" i="54"/>
  <c r="J23" i="54"/>
  <c r="L23" i="54"/>
  <c r="N23" i="54"/>
  <c r="P23" i="54"/>
  <c r="R23" i="54"/>
  <c r="T23" i="54"/>
  <c r="V23" i="54"/>
  <c r="X23" i="54"/>
  <c r="H23" i="55"/>
  <c r="I23" i="55"/>
  <c r="K23" i="55"/>
  <c r="L23" i="55"/>
  <c r="M23" i="55"/>
  <c r="O23" i="55"/>
  <c r="P23" i="55"/>
  <c r="S23" i="55"/>
  <c r="T23" i="55"/>
  <c r="W23" i="55"/>
  <c r="X23" i="55"/>
  <c r="H23" i="56"/>
  <c r="J23" i="56"/>
  <c r="K23" i="56"/>
  <c r="L23" i="56"/>
  <c r="N23" i="56"/>
  <c r="O23" i="56"/>
  <c r="P23" i="56"/>
  <c r="R23" i="56"/>
  <c r="S23" i="56"/>
  <c r="T23" i="56"/>
  <c r="V23" i="56"/>
  <c r="W23" i="56"/>
  <c r="X23" i="56"/>
  <c r="I23" i="57"/>
  <c r="J23" i="57"/>
  <c r="K23" i="57"/>
  <c r="N23" i="57"/>
  <c r="O23" i="57"/>
  <c r="Q23" i="57"/>
  <c r="R23" i="57"/>
  <c r="S23" i="57"/>
  <c r="U23" i="57"/>
  <c r="V23" i="57"/>
  <c r="W23" i="57"/>
  <c r="H23" i="58"/>
  <c r="I23" i="58"/>
  <c r="J23" i="58"/>
  <c r="L23" i="58"/>
  <c r="M23" i="58"/>
  <c r="N23" i="58"/>
  <c r="P23" i="58"/>
  <c r="Q23" i="58"/>
  <c r="R23" i="58"/>
  <c r="T23" i="58"/>
  <c r="U23" i="58"/>
  <c r="V23" i="58"/>
  <c r="X23" i="58"/>
  <c r="H23" i="59"/>
  <c r="I23" i="59"/>
  <c r="K23" i="59"/>
  <c r="L23" i="59"/>
  <c r="M23" i="59"/>
  <c r="O23" i="59"/>
  <c r="P23" i="59"/>
  <c r="Q23" i="59"/>
  <c r="S23" i="59"/>
  <c r="T23" i="59"/>
  <c r="U23" i="59"/>
  <c r="W23" i="59"/>
  <c r="X23" i="59"/>
  <c r="H23" i="60"/>
  <c r="J23" i="60"/>
  <c r="K23" i="60"/>
  <c r="L23" i="60"/>
  <c r="N23" i="60"/>
  <c r="O23" i="60"/>
  <c r="P23" i="60"/>
  <c r="R23" i="60"/>
  <c r="S23" i="60"/>
  <c r="T23" i="60"/>
  <c r="V23" i="60"/>
  <c r="W23" i="60"/>
  <c r="X23" i="60"/>
  <c r="I23" i="61"/>
  <c r="J23" i="61"/>
  <c r="K23" i="61"/>
  <c r="M23" i="61"/>
  <c r="N23" i="61"/>
  <c r="O23" i="61"/>
  <c r="Q23" i="61"/>
  <c r="R23" i="61"/>
  <c r="S23" i="61"/>
  <c r="U23" i="61"/>
  <c r="V23" i="61"/>
  <c r="W23" i="61"/>
  <c r="H23" i="62"/>
  <c r="I23" i="62"/>
  <c r="J23" i="62"/>
  <c r="L23" i="62"/>
  <c r="M23" i="62"/>
  <c r="N23" i="62"/>
  <c r="P23" i="62"/>
  <c r="Q23" i="62"/>
  <c r="R23" i="62"/>
  <c r="T23" i="62"/>
  <c r="U23" i="62"/>
  <c r="V23" i="62"/>
  <c r="X23" i="62"/>
  <c r="H23" i="64"/>
  <c r="I23" i="64"/>
  <c r="K23" i="64"/>
  <c r="L23" i="64"/>
  <c r="M23" i="64"/>
  <c r="O23" i="64"/>
  <c r="P23" i="64"/>
  <c r="Q23" i="64"/>
  <c r="S23" i="64"/>
  <c r="T23" i="64"/>
  <c r="U23" i="64"/>
  <c r="W23" i="64"/>
  <c r="X23" i="64"/>
  <c r="H23" i="63"/>
  <c r="J23" i="63"/>
  <c r="K23" i="63"/>
  <c r="L23" i="63"/>
  <c r="N23" i="63"/>
  <c r="O23" i="63"/>
  <c r="P23" i="63"/>
  <c r="R23" i="63"/>
  <c r="S23" i="63"/>
  <c r="T23" i="63"/>
  <c r="V23" i="63"/>
  <c r="W23" i="63"/>
  <c r="X23" i="63"/>
  <c r="I22" i="66"/>
  <c r="J22" i="66"/>
  <c r="K22" i="66"/>
  <c r="M22" i="66"/>
  <c r="N22" i="66"/>
  <c r="O22" i="66"/>
  <c r="Q22" i="66"/>
  <c r="R22" i="66"/>
  <c r="S22" i="66"/>
  <c r="U22" i="66"/>
  <c r="V22" i="66"/>
  <c r="W22" i="66"/>
  <c r="G6" i="38"/>
  <c r="H6" i="38"/>
  <c r="G22" i="53" s="1"/>
  <c r="H22" i="54"/>
  <c r="J22" i="54"/>
  <c r="N22" i="54"/>
  <c r="O22" i="54"/>
  <c r="P22" i="54"/>
  <c r="R22" i="54"/>
  <c r="V22" i="54"/>
  <c r="W22" i="54"/>
  <c r="X22" i="54"/>
  <c r="I22" i="55"/>
  <c r="J22" i="55"/>
  <c r="K22" i="55"/>
  <c r="M22" i="55"/>
  <c r="N22" i="55"/>
  <c r="O22" i="55"/>
  <c r="Q22" i="55"/>
  <c r="R22" i="55"/>
  <c r="S22" i="55"/>
  <c r="U22" i="55"/>
  <c r="V22" i="55"/>
  <c r="W22" i="55"/>
  <c r="I22" i="56"/>
  <c r="J22" i="56"/>
  <c r="L22" i="56"/>
  <c r="M22" i="56"/>
  <c r="N22" i="56"/>
  <c r="P22" i="56"/>
  <c r="Q22" i="56"/>
  <c r="R22" i="56"/>
  <c r="T22" i="56"/>
  <c r="U22" i="56"/>
  <c r="V22" i="56"/>
  <c r="I22" i="57"/>
  <c r="K22" i="57"/>
  <c r="L22" i="57"/>
  <c r="M22" i="57"/>
  <c r="O22" i="57"/>
  <c r="P22" i="57"/>
  <c r="Q22" i="57"/>
  <c r="S22" i="57"/>
  <c r="T22" i="57"/>
  <c r="U22" i="57"/>
  <c r="W22" i="57"/>
  <c r="H22" i="58"/>
  <c r="J22" i="58"/>
  <c r="K22" i="58"/>
  <c r="L22" i="58"/>
  <c r="N22" i="58"/>
  <c r="O22" i="58"/>
  <c r="P22" i="58"/>
  <c r="R22" i="58"/>
  <c r="S22" i="58"/>
  <c r="T22" i="58"/>
  <c r="V22" i="58"/>
  <c r="X22" i="58"/>
  <c r="I22" i="59"/>
  <c r="J22" i="59"/>
  <c r="K22" i="59"/>
  <c r="M22" i="59"/>
  <c r="N22" i="59"/>
  <c r="O22" i="59"/>
  <c r="Q22" i="59"/>
  <c r="R22" i="59"/>
  <c r="S22" i="59"/>
  <c r="U22" i="59"/>
  <c r="V22" i="59"/>
  <c r="W22" i="59"/>
  <c r="H22" i="60"/>
  <c r="I22" i="60"/>
  <c r="J22" i="60"/>
  <c r="L22" i="60"/>
  <c r="M22" i="60"/>
  <c r="N22" i="60"/>
  <c r="P22" i="60"/>
  <c r="Q22" i="60"/>
  <c r="R22" i="60"/>
  <c r="T22" i="60"/>
  <c r="U22" i="60"/>
  <c r="V22" i="60"/>
  <c r="X22" i="60"/>
  <c r="H22" i="61"/>
  <c r="I22" i="61"/>
  <c r="K22" i="61"/>
  <c r="L22" i="61"/>
  <c r="M22" i="61"/>
  <c r="O22" i="61"/>
  <c r="P22" i="61"/>
  <c r="Q22" i="61"/>
  <c r="S22" i="61"/>
  <c r="T22" i="61"/>
  <c r="U22" i="61"/>
  <c r="W22" i="61"/>
  <c r="X22" i="61"/>
  <c r="H22" i="62"/>
  <c r="J22" i="62"/>
  <c r="K22" i="62"/>
  <c r="L22" i="62"/>
  <c r="N22" i="62"/>
  <c r="O22" i="62"/>
  <c r="P22" i="62"/>
  <c r="R22" i="62"/>
  <c r="S22" i="62"/>
  <c r="T22" i="62"/>
  <c r="V22" i="62"/>
  <c r="W22" i="62"/>
  <c r="X22" i="62"/>
  <c r="I22" i="64"/>
  <c r="J22" i="64"/>
  <c r="K22" i="64"/>
  <c r="M22" i="64"/>
  <c r="N22" i="64"/>
  <c r="O22" i="64"/>
  <c r="Q22" i="64"/>
  <c r="R22" i="64"/>
  <c r="S22" i="64"/>
  <c r="U22" i="64"/>
  <c r="V22" i="64"/>
  <c r="W22" i="64"/>
  <c r="H22" i="63"/>
  <c r="I22" i="63"/>
  <c r="J22" i="63"/>
  <c r="L22" i="63"/>
  <c r="M22" i="63"/>
  <c r="N22" i="63"/>
  <c r="P22" i="63"/>
  <c r="Q22" i="63"/>
  <c r="R22" i="63"/>
  <c r="T22" i="63"/>
  <c r="U22" i="63"/>
  <c r="V22" i="63"/>
  <c r="X22" i="63"/>
  <c r="G3" i="37"/>
  <c r="F21" i="65" s="1"/>
  <c r="H3" i="37"/>
  <c r="H21" i="66"/>
  <c r="I21" i="66"/>
  <c r="J21" i="66"/>
  <c r="K21" i="66"/>
  <c r="L21" i="66"/>
  <c r="M21" i="66"/>
  <c r="N21" i="66"/>
  <c r="O21" i="66"/>
  <c r="P21" i="66"/>
  <c r="Q21" i="66"/>
  <c r="R21" i="66"/>
  <c r="S21" i="66"/>
  <c r="T21" i="66"/>
  <c r="U21" i="66"/>
  <c r="V21" i="66"/>
  <c r="W21" i="66"/>
  <c r="X21" i="66"/>
  <c r="G5" i="37"/>
  <c r="H5" i="37"/>
  <c r="G6" i="37"/>
  <c r="F21" i="53" s="1"/>
  <c r="H6" i="37"/>
  <c r="I6" i="37"/>
  <c r="U6" i="37"/>
  <c r="H21" i="54"/>
  <c r="I21" i="54"/>
  <c r="J21" i="54"/>
  <c r="L21" i="54"/>
  <c r="M21" i="54"/>
  <c r="P21" i="54"/>
  <c r="Q21" i="54"/>
  <c r="T6" i="37"/>
  <c r="T21" i="54"/>
  <c r="U21" i="54"/>
  <c r="X21" i="54"/>
  <c r="H21" i="55"/>
  <c r="J21" i="55"/>
  <c r="L21" i="55"/>
  <c r="N21" i="55"/>
  <c r="O21" i="55"/>
  <c r="P21" i="55"/>
  <c r="R21" i="55"/>
  <c r="S21" i="55"/>
  <c r="T21" i="55"/>
  <c r="V21" i="55"/>
  <c r="W21" i="55"/>
  <c r="X21" i="55"/>
  <c r="H21" i="56"/>
  <c r="J21" i="56"/>
  <c r="K21" i="56"/>
  <c r="L21" i="56"/>
  <c r="N21" i="56"/>
  <c r="O21" i="56"/>
  <c r="P21" i="56"/>
  <c r="R21" i="56"/>
  <c r="T21" i="56"/>
  <c r="V21" i="56"/>
  <c r="W21" i="56"/>
  <c r="X21" i="56"/>
  <c r="H21" i="57"/>
  <c r="I21" i="57"/>
  <c r="J21" i="57"/>
  <c r="L21" i="57"/>
  <c r="M21" i="57"/>
  <c r="N21" i="57"/>
  <c r="P21" i="57"/>
  <c r="Q21" i="57"/>
  <c r="R21" i="57"/>
  <c r="T21" i="57"/>
  <c r="U21" i="57"/>
  <c r="V21" i="57"/>
  <c r="X21" i="57"/>
  <c r="H21" i="58"/>
  <c r="I21" i="58"/>
  <c r="J21" i="58"/>
  <c r="L21" i="58"/>
  <c r="M21" i="58"/>
  <c r="N21" i="58"/>
  <c r="P21" i="58"/>
  <c r="Q21" i="58"/>
  <c r="R21" i="58"/>
  <c r="T21" i="58"/>
  <c r="U21" i="58"/>
  <c r="V21" i="58"/>
  <c r="X21" i="58"/>
  <c r="H21" i="59"/>
  <c r="J21" i="59"/>
  <c r="K21" i="59"/>
  <c r="L21" i="59"/>
  <c r="N21" i="59"/>
  <c r="O21" i="59"/>
  <c r="P21" i="59"/>
  <c r="R21" i="59"/>
  <c r="S21" i="59"/>
  <c r="T21" i="59"/>
  <c r="V21" i="59"/>
  <c r="W21" i="59"/>
  <c r="X21" i="59"/>
  <c r="H21" i="60"/>
  <c r="J21" i="60"/>
  <c r="K21" i="60"/>
  <c r="L21" i="60"/>
  <c r="N21" i="60"/>
  <c r="O21" i="60"/>
  <c r="P21" i="60"/>
  <c r="R21" i="60"/>
  <c r="S21" i="60"/>
  <c r="T21" i="60"/>
  <c r="V21" i="60"/>
  <c r="W21" i="60"/>
  <c r="X21" i="60"/>
  <c r="H21" i="61"/>
  <c r="I21" i="61"/>
  <c r="J21" i="61"/>
  <c r="L21" i="61"/>
  <c r="M21" i="61"/>
  <c r="N21" i="61"/>
  <c r="P21" i="61"/>
  <c r="Q21" i="61"/>
  <c r="R21" i="61"/>
  <c r="T21" i="61"/>
  <c r="U21" i="61"/>
  <c r="V21" i="61"/>
  <c r="X21" i="61"/>
  <c r="H21" i="62"/>
  <c r="I21" i="62"/>
  <c r="J21" i="62"/>
  <c r="L21" i="62"/>
  <c r="M21" i="62"/>
  <c r="N21" i="62"/>
  <c r="P21" i="62"/>
  <c r="Q21" i="62"/>
  <c r="R21" i="62"/>
  <c r="T21" i="62"/>
  <c r="U21" i="62"/>
  <c r="V21" i="62"/>
  <c r="X21" i="62"/>
  <c r="H21" i="64"/>
  <c r="J21" i="64"/>
  <c r="K21" i="64"/>
  <c r="L21" i="64"/>
  <c r="N21" i="64"/>
  <c r="O21" i="64"/>
  <c r="P21" i="64"/>
  <c r="R21" i="64"/>
  <c r="S21" i="64"/>
  <c r="T21" i="64"/>
  <c r="V21" i="64"/>
  <c r="W21" i="64"/>
  <c r="X21" i="64"/>
  <c r="H21" i="63"/>
  <c r="J21" i="63"/>
  <c r="K21" i="63"/>
  <c r="L21" i="63"/>
  <c r="N21" i="63"/>
  <c r="O21" i="63"/>
  <c r="P21" i="63"/>
  <c r="R21" i="63"/>
  <c r="S21" i="63"/>
  <c r="T21" i="63"/>
  <c r="V21" i="63"/>
  <c r="W21" i="63"/>
  <c r="X21" i="63"/>
  <c r="X20" i="65"/>
  <c r="I20" i="66"/>
  <c r="J20" i="66"/>
  <c r="M20" i="66"/>
  <c r="N20" i="66"/>
  <c r="Q20" i="66"/>
  <c r="R20" i="66"/>
  <c r="U20" i="66"/>
  <c r="V20" i="66"/>
  <c r="W20" i="66"/>
  <c r="X20" i="66"/>
  <c r="G6" i="36"/>
  <c r="H6" i="36"/>
  <c r="H3" i="36" s="1"/>
  <c r="G20" i="65" s="1"/>
  <c r="J20" i="54"/>
  <c r="K20" i="54"/>
  <c r="N20" i="54"/>
  <c r="O20" i="54"/>
  <c r="R20" i="54"/>
  <c r="S20" i="54"/>
  <c r="V20" i="54"/>
  <c r="W20" i="54"/>
  <c r="H20" i="55"/>
  <c r="I20" i="55"/>
  <c r="J20" i="55"/>
  <c r="K20" i="55"/>
  <c r="L20" i="55"/>
  <c r="M20" i="55"/>
  <c r="N20" i="55"/>
  <c r="P20" i="55"/>
  <c r="Q20" i="55"/>
  <c r="T20" i="55"/>
  <c r="U20" i="55"/>
  <c r="V20" i="55"/>
  <c r="X20" i="55"/>
  <c r="H20" i="56"/>
  <c r="I20" i="56"/>
  <c r="L20" i="56"/>
  <c r="M20" i="56"/>
  <c r="P20" i="56"/>
  <c r="Q20" i="56"/>
  <c r="T20" i="56"/>
  <c r="U20" i="56"/>
  <c r="X20" i="56"/>
  <c r="H20" i="57"/>
  <c r="I20" i="57"/>
  <c r="J20" i="57"/>
  <c r="K20" i="57"/>
  <c r="L20" i="57"/>
  <c r="N20" i="57"/>
  <c r="O20" i="57"/>
  <c r="P20" i="57"/>
  <c r="R20" i="57"/>
  <c r="S20" i="57"/>
  <c r="T20" i="57"/>
  <c r="V20" i="57"/>
  <c r="W20" i="57"/>
  <c r="X20" i="57"/>
  <c r="J20" i="58"/>
  <c r="K20" i="58"/>
  <c r="N20" i="58"/>
  <c r="O20" i="58"/>
  <c r="R20" i="58"/>
  <c r="S20" i="58"/>
  <c r="V20" i="58"/>
  <c r="W20" i="58"/>
  <c r="H20" i="59"/>
  <c r="I20" i="59"/>
  <c r="J20" i="59"/>
  <c r="L20" i="59"/>
  <c r="M20" i="59"/>
  <c r="N20" i="59"/>
  <c r="P20" i="59"/>
  <c r="Q20" i="59"/>
  <c r="R20" i="59"/>
  <c r="T20" i="59"/>
  <c r="U20" i="59"/>
  <c r="V20" i="59"/>
  <c r="X20" i="59"/>
  <c r="H20" i="60"/>
  <c r="I20" i="60"/>
  <c r="L20" i="60"/>
  <c r="M20" i="60"/>
  <c r="P20" i="60"/>
  <c r="Q20" i="60"/>
  <c r="T20" i="60"/>
  <c r="U20" i="60"/>
  <c r="X20" i="60"/>
  <c r="H20" i="61"/>
  <c r="J20" i="61"/>
  <c r="K20" i="61"/>
  <c r="L20" i="61"/>
  <c r="N20" i="61"/>
  <c r="O20" i="61"/>
  <c r="P20" i="61"/>
  <c r="R20" i="61"/>
  <c r="S20" i="61"/>
  <c r="T20" i="61"/>
  <c r="V20" i="61"/>
  <c r="W20" i="61"/>
  <c r="X20" i="61"/>
  <c r="J20" i="62"/>
  <c r="K20" i="62"/>
  <c r="N20" i="62"/>
  <c r="O20" i="62"/>
  <c r="R20" i="62"/>
  <c r="S20" i="62"/>
  <c r="V20" i="62"/>
  <c r="W20" i="62"/>
  <c r="H20" i="64"/>
  <c r="I20" i="64"/>
  <c r="J20" i="64"/>
  <c r="L20" i="64"/>
  <c r="M20" i="64"/>
  <c r="N20" i="64"/>
  <c r="P20" i="64"/>
  <c r="Q20" i="64"/>
  <c r="R20" i="64"/>
  <c r="T20" i="64"/>
  <c r="U20" i="64"/>
  <c r="V20" i="64"/>
  <c r="X20" i="64"/>
  <c r="H20" i="63"/>
  <c r="I20" i="63"/>
  <c r="L20" i="63"/>
  <c r="M20" i="63"/>
  <c r="P20" i="63"/>
  <c r="Q20" i="63"/>
  <c r="T20" i="63"/>
  <c r="U20" i="63"/>
  <c r="X20" i="63"/>
  <c r="C3" i="35"/>
  <c r="B19" i="65" s="1"/>
  <c r="F3" i="35"/>
  <c r="G3" i="35"/>
  <c r="F19" i="65" s="1"/>
  <c r="I19" i="66"/>
  <c r="E5" i="35"/>
  <c r="I5" i="35"/>
  <c r="C6" i="35"/>
  <c r="C5" i="35" s="1"/>
  <c r="D6" i="35"/>
  <c r="E6" i="35"/>
  <c r="F6" i="35"/>
  <c r="F5" i="35" s="1"/>
  <c r="G6" i="35"/>
  <c r="G5" i="35" s="1"/>
  <c r="H6" i="35"/>
  <c r="H5" i="35" s="1"/>
  <c r="H19" i="54"/>
  <c r="I6" i="35"/>
  <c r="H19" i="56"/>
  <c r="I19" i="56"/>
  <c r="I19" i="57"/>
  <c r="H19" i="58"/>
  <c r="I19" i="58"/>
  <c r="I19" i="59"/>
  <c r="H19" i="60"/>
  <c r="I19" i="60"/>
  <c r="I19" i="61"/>
  <c r="H19" i="62"/>
  <c r="I19" i="62"/>
  <c r="I19" i="64"/>
  <c r="H19" i="63"/>
  <c r="I19" i="63"/>
  <c r="C3" i="34"/>
  <c r="F3" i="34"/>
  <c r="E18" i="65" s="1"/>
  <c r="G3" i="34"/>
  <c r="J18" i="66"/>
  <c r="K18" i="66"/>
  <c r="N18" i="66"/>
  <c r="O18" i="66"/>
  <c r="R18" i="66"/>
  <c r="S18" i="66"/>
  <c r="V18" i="66"/>
  <c r="W18" i="66"/>
  <c r="C5" i="34"/>
  <c r="F5" i="34"/>
  <c r="G5" i="34"/>
  <c r="C6" i="34"/>
  <c r="D6" i="34"/>
  <c r="E6" i="34"/>
  <c r="E3" i="34" s="1"/>
  <c r="D18" i="65" s="1"/>
  <c r="F6" i="34"/>
  <c r="G6" i="34"/>
  <c r="H6" i="34"/>
  <c r="P6" i="34"/>
  <c r="X6" i="34"/>
  <c r="K18" i="54"/>
  <c r="O18" i="54"/>
  <c r="S18" i="54"/>
  <c r="W18" i="54"/>
  <c r="I18" i="55"/>
  <c r="J18" i="55"/>
  <c r="K18" i="55"/>
  <c r="M18" i="55"/>
  <c r="N18" i="55"/>
  <c r="O18" i="55"/>
  <c r="Q18" i="55"/>
  <c r="R18" i="55"/>
  <c r="S18" i="55"/>
  <c r="U18" i="55"/>
  <c r="V18" i="55"/>
  <c r="W18" i="55"/>
  <c r="I18" i="56"/>
  <c r="J18" i="56"/>
  <c r="K18" i="56"/>
  <c r="M18" i="56"/>
  <c r="N18" i="56"/>
  <c r="O18" i="56"/>
  <c r="Q18" i="56"/>
  <c r="R18" i="56"/>
  <c r="S18" i="56"/>
  <c r="U18" i="56"/>
  <c r="V18" i="56"/>
  <c r="W18" i="56"/>
  <c r="H18" i="57"/>
  <c r="I18" i="57"/>
  <c r="K18" i="57"/>
  <c r="M18" i="57"/>
  <c r="O18" i="57"/>
  <c r="P18" i="57"/>
  <c r="Q18" i="57"/>
  <c r="S18" i="57"/>
  <c r="T18" i="57"/>
  <c r="U18" i="57"/>
  <c r="W18" i="57"/>
  <c r="X18" i="57"/>
  <c r="H18" i="58"/>
  <c r="I18" i="58"/>
  <c r="K18" i="58"/>
  <c r="L18" i="58"/>
  <c r="M18" i="58"/>
  <c r="O18" i="58"/>
  <c r="P18" i="58"/>
  <c r="Q18" i="58"/>
  <c r="S18" i="58"/>
  <c r="T18" i="58"/>
  <c r="U18" i="58"/>
  <c r="W18" i="58"/>
  <c r="X18" i="58"/>
  <c r="I18" i="59"/>
  <c r="J18" i="59"/>
  <c r="K18" i="59"/>
  <c r="M18" i="59"/>
  <c r="N18" i="59"/>
  <c r="O18" i="59"/>
  <c r="Q18" i="59"/>
  <c r="R18" i="59"/>
  <c r="S18" i="59"/>
  <c r="U18" i="59"/>
  <c r="V18" i="59"/>
  <c r="W18" i="59"/>
  <c r="I18" i="60"/>
  <c r="J18" i="60"/>
  <c r="K18" i="60"/>
  <c r="M18" i="60"/>
  <c r="N18" i="60"/>
  <c r="O18" i="60"/>
  <c r="Q18" i="60"/>
  <c r="R18" i="60"/>
  <c r="S18" i="60"/>
  <c r="U18" i="60"/>
  <c r="V18" i="60"/>
  <c r="W18" i="60"/>
  <c r="H18" i="61"/>
  <c r="I18" i="61"/>
  <c r="K18" i="61"/>
  <c r="L18" i="61"/>
  <c r="M18" i="61"/>
  <c r="O18" i="61"/>
  <c r="P18" i="61"/>
  <c r="Q18" i="61"/>
  <c r="S18" i="61"/>
  <c r="T18" i="61"/>
  <c r="U18" i="61"/>
  <c r="W18" i="61"/>
  <c r="X18" i="61"/>
  <c r="H18" i="62"/>
  <c r="I18" i="62"/>
  <c r="K18" i="62"/>
  <c r="L18" i="62"/>
  <c r="M18" i="62"/>
  <c r="O18" i="62"/>
  <c r="P18" i="62"/>
  <c r="Q18" i="62"/>
  <c r="S18" i="62"/>
  <c r="T18" i="62"/>
  <c r="U18" i="62"/>
  <c r="W18" i="62"/>
  <c r="X18" i="62"/>
  <c r="I18" i="64"/>
  <c r="J18" i="64"/>
  <c r="K18" i="64"/>
  <c r="M18" i="64"/>
  <c r="N18" i="64"/>
  <c r="O18" i="64"/>
  <c r="Q18" i="64"/>
  <c r="R18" i="64"/>
  <c r="S18" i="64"/>
  <c r="U18" i="64"/>
  <c r="V18" i="64"/>
  <c r="W18" i="64"/>
  <c r="I18" i="63"/>
  <c r="J18" i="63"/>
  <c r="K18" i="63"/>
  <c r="M18" i="63"/>
  <c r="N18" i="63"/>
  <c r="O18" i="63"/>
  <c r="Q18" i="63"/>
  <c r="R18" i="63"/>
  <c r="S18" i="63"/>
  <c r="U18" i="63"/>
  <c r="V18" i="63"/>
  <c r="W18" i="63"/>
  <c r="C3" i="33"/>
  <c r="B17" i="65" s="1"/>
  <c r="D3" i="33"/>
  <c r="C17" i="65" s="1"/>
  <c r="E3" i="33"/>
  <c r="F3" i="33"/>
  <c r="E17" i="65" s="1"/>
  <c r="G3" i="33"/>
  <c r="F17" i="65" s="1"/>
  <c r="H3" i="33"/>
  <c r="G17" i="65" s="1"/>
  <c r="H17" i="66"/>
  <c r="I17" i="66"/>
  <c r="K17" i="66"/>
  <c r="L17" i="66"/>
  <c r="M17" i="66"/>
  <c r="O17" i="66"/>
  <c r="P17" i="66"/>
  <c r="Q17" i="66"/>
  <c r="S17" i="66"/>
  <c r="T17" i="66"/>
  <c r="U17" i="66"/>
  <c r="W17" i="66"/>
  <c r="X17" i="66"/>
  <c r="O5" i="33"/>
  <c r="W5" i="33"/>
  <c r="N6" i="33"/>
  <c r="V6" i="33"/>
  <c r="I17" i="54"/>
  <c r="K6" i="33"/>
  <c r="M6" i="33"/>
  <c r="M17" i="54"/>
  <c r="O6" i="33"/>
  <c r="Q17" i="54"/>
  <c r="S6" i="33"/>
  <c r="U6" i="33"/>
  <c r="U17" i="54"/>
  <c r="W6" i="33"/>
  <c r="H17" i="55"/>
  <c r="I17" i="55"/>
  <c r="K17" i="55"/>
  <c r="L17" i="55"/>
  <c r="M17" i="55"/>
  <c r="O17" i="55"/>
  <c r="P17" i="55"/>
  <c r="Q17" i="55"/>
  <c r="S17" i="55"/>
  <c r="T17" i="55"/>
  <c r="U17" i="55"/>
  <c r="W17" i="55"/>
  <c r="X17" i="55"/>
  <c r="H17" i="56"/>
  <c r="I17" i="56"/>
  <c r="K17" i="56"/>
  <c r="L17" i="56"/>
  <c r="M17" i="56"/>
  <c r="O17" i="56"/>
  <c r="P17" i="56"/>
  <c r="Q17" i="56"/>
  <c r="S17" i="56"/>
  <c r="T17" i="56"/>
  <c r="U17" i="56"/>
  <c r="X17" i="56"/>
  <c r="I17" i="57"/>
  <c r="J17" i="57"/>
  <c r="K17" i="57"/>
  <c r="M17" i="57"/>
  <c r="N17" i="57"/>
  <c r="O17" i="57"/>
  <c r="Q17" i="57"/>
  <c r="R17" i="57"/>
  <c r="S17" i="57"/>
  <c r="U17" i="57"/>
  <c r="V17" i="57"/>
  <c r="I17" i="58"/>
  <c r="J17" i="58"/>
  <c r="K17" i="58"/>
  <c r="M17" i="58"/>
  <c r="N17" i="58"/>
  <c r="O17" i="58"/>
  <c r="Q17" i="58"/>
  <c r="R17" i="58"/>
  <c r="S17" i="58"/>
  <c r="U17" i="58"/>
  <c r="V17" i="58"/>
  <c r="W17" i="58"/>
  <c r="H17" i="59"/>
  <c r="I17" i="59"/>
  <c r="K17" i="59"/>
  <c r="L17" i="59"/>
  <c r="M17" i="59"/>
  <c r="O17" i="59"/>
  <c r="P17" i="59"/>
  <c r="Q17" i="59"/>
  <c r="S17" i="59"/>
  <c r="T17" i="59"/>
  <c r="U17" i="59"/>
  <c r="W17" i="59"/>
  <c r="X17" i="59"/>
  <c r="H17" i="60"/>
  <c r="I17" i="60"/>
  <c r="K17" i="60"/>
  <c r="L17" i="60"/>
  <c r="M17" i="60"/>
  <c r="O17" i="60"/>
  <c r="P17" i="60"/>
  <c r="Q17" i="60"/>
  <c r="S17" i="60"/>
  <c r="T17" i="60"/>
  <c r="U17" i="60"/>
  <c r="W17" i="60"/>
  <c r="X17" i="60"/>
  <c r="I17" i="61"/>
  <c r="J17" i="61"/>
  <c r="K17" i="61"/>
  <c r="M17" i="61"/>
  <c r="N17" i="61"/>
  <c r="O17" i="61"/>
  <c r="Q17" i="61"/>
  <c r="R17" i="61"/>
  <c r="S17" i="61"/>
  <c r="U17" i="61"/>
  <c r="V17" i="61"/>
  <c r="W17" i="61"/>
  <c r="I17" i="62"/>
  <c r="J17" i="62"/>
  <c r="K17" i="62"/>
  <c r="M17" i="62"/>
  <c r="N17" i="62"/>
  <c r="O17" i="62"/>
  <c r="Q17" i="62"/>
  <c r="R17" i="62"/>
  <c r="S17" i="62"/>
  <c r="U17" i="62"/>
  <c r="V17" i="62"/>
  <c r="W17" i="62"/>
  <c r="H17" i="64"/>
  <c r="I17" i="64"/>
  <c r="K17" i="64"/>
  <c r="L17" i="64"/>
  <c r="M17" i="64"/>
  <c r="O17" i="64"/>
  <c r="P17" i="64"/>
  <c r="Q17" i="64"/>
  <c r="S17" i="64"/>
  <c r="T17" i="64"/>
  <c r="U17" i="64"/>
  <c r="W17" i="64"/>
  <c r="X17" i="64"/>
  <c r="H17" i="63"/>
  <c r="I17" i="63"/>
  <c r="K17" i="63"/>
  <c r="L17" i="63"/>
  <c r="M17" i="63"/>
  <c r="O17" i="63"/>
  <c r="P17" i="63"/>
  <c r="Q17" i="63"/>
  <c r="S17" i="63"/>
  <c r="T17" i="63"/>
  <c r="U17" i="63"/>
  <c r="W17" i="63"/>
  <c r="X17" i="63"/>
  <c r="C3" i="32"/>
  <c r="F3" i="32"/>
  <c r="E14" i="65" s="1"/>
  <c r="G3" i="32"/>
  <c r="H14" i="66"/>
  <c r="I14" i="66"/>
  <c r="J14" i="66"/>
  <c r="K14" i="66"/>
  <c r="L14" i="66"/>
  <c r="M14" i="66"/>
  <c r="N14" i="66"/>
  <c r="O14" i="66"/>
  <c r="P14" i="66"/>
  <c r="Q14" i="66"/>
  <c r="R14" i="66"/>
  <c r="S14" i="66"/>
  <c r="T14" i="66"/>
  <c r="U14" i="66"/>
  <c r="V14" i="66"/>
  <c r="W14" i="66"/>
  <c r="X14" i="66"/>
  <c r="C5" i="32"/>
  <c r="F5" i="32"/>
  <c r="G5" i="32"/>
  <c r="C6" i="32"/>
  <c r="B14" i="53" s="1"/>
  <c r="D6" i="32"/>
  <c r="E6" i="32"/>
  <c r="E3" i="32" s="1"/>
  <c r="D14" i="65" s="1"/>
  <c r="F6" i="32"/>
  <c r="G6" i="32"/>
  <c r="F14" i="53" s="1"/>
  <c r="H6" i="32"/>
  <c r="L6" i="32"/>
  <c r="H14" i="54"/>
  <c r="K6" i="32"/>
  <c r="K14" i="54"/>
  <c r="P14" i="54"/>
  <c r="S6" i="32"/>
  <c r="S14" i="54"/>
  <c r="X14" i="54"/>
  <c r="I14" i="55"/>
  <c r="J14" i="55"/>
  <c r="K14" i="55"/>
  <c r="M14" i="55"/>
  <c r="N14" i="55"/>
  <c r="O14" i="55"/>
  <c r="Q14" i="55"/>
  <c r="R14" i="55"/>
  <c r="S14" i="55"/>
  <c r="U14" i="55"/>
  <c r="V14" i="55"/>
  <c r="W14" i="55"/>
  <c r="I14" i="56"/>
  <c r="J14" i="56"/>
  <c r="M14" i="56"/>
  <c r="N14" i="56"/>
  <c r="Q14" i="56"/>
  <c r="R14" i="56"/>
  <c r="U14" i="56"/>
  <c r="V14" i="56"/>
  <c r="I14" i="57"/>
  <c r="K14" i="57"/>
  <c r="L14" i="57"/>
  <c r="M14" i="57"/>
  <c r="O14" i="57"/>
  <c r="P14" i="57"/>
  <c r="Q14" i="57"/>
  <c r="S14" i="57"/>
  <c r="T14" i="57"/>
  <c r="U14" i="57"/>
  <c r="W14" i="57"/>
  <c r="H14" i="58"/>
  <c r="K14" i="58"/>
  <c r="L14" i="58"/>
  <c r="O14" i="58"/>
  <c r="P14" i="58"/>
  <c r="S14" i="58"/>
  <c r="T14" i="58"/>
  <c r="W14" i="58"/>
  <c r="X14" i="58"/>
  <c r="I14" i="59"/>
  <c r="J14" i="59"/>
  <c r="K14" i="59"/>
  <c r="M14" i="59"/>
  <c r="N14" i="59"/>
  <c r="O14" i="59"/>
  <c r="Q14" i="59"/>
  <c r="R14" i="59"/>
  <c r="S14" i="59"/>
  <c r="U14" i="59"/>
  <c r="V14" i="59"/>
  <c r="W14" i="59"/>
  <c r="I14" i="60"/>
  <c r="J14" i="60"/>
  <c r="M14" i="60"/>
  <c r="N14" i="60"/>
  <c r="Q14" i="60"/>
  <c r="R14" i="60"/>
  <c r="U14" i="60"/>
  <c r="V14" i="60"/>
  <c r="H14" i="61"/>
  <c r="I14" i="61"/>
  <c r="K14" i="61"/>
  <c r="L14" i="61"/>
  <c r="M14" i="61"/>
  <c r="O14" i="61"/>
  <c r="P14" i="61"/>
  <c r="Q14" i="61"/>
  <c r="S14" i="61"/>
  <c r="T14" i="61"/>
  <c r="U14" i="61"/>
  <c r="W14" i="61"/>
  <c r="X14" i="61"/>
  <c r="H14" i="62"/>
  <c r="K14" i="62"/>
  <c r="L14" i="62"/>
  <c r="O14" i="62"/>
  <c r="P14" i="62"/>
  <c r="S14" i="62"/>
  <c r="T14" i="62"/>
  <c r="W14" i="62"/>
  <c r="X14" i="62"/>
  <c r="I14" i="64"/>
  <c r="J14" i="64"/>
  <c r="K14" i="64"/>
  <c r="M14" i="64"/>
  <c r="N14" i="64"/>
  <c r="O14" i="64"/>
  <c r="Q14" i="64"/>
  <c r="R14" i="64"/>
  <c r="S14" i="64"/>
  <c r="U14" i="64"/>
  <c r="V14" i="64"/>
  <c r="W14" i="64"/>
  <c r="I14" i="63"/>
  <c r="J14" i="63"/>
  <c r="M14" i="63"/>
  <c r="N14" i="63"/>
  <c r="Q14" i="63"/>
  <c r="R14" i="63"/>
  <c r="U14" i="63"/>
  <c r="V14" i="63"/>
  <c r="N13" i="66"/>
  <c r="O13" i="66"/>
  <c r="Q13" i="66"/>
  <c r="R13" i="66"/>
  <c r="S13" i="66"/>
  <c r="U13" i="66"/>
  <c r="V13" i="66"/>
  <c r="W13" i="66"/>
  <c r="S6" i="31"/>
  <c r="N13" i="54"/>
  <c r="P13" i="54"/>
  <c r="Q13" i="54"/>
  <c r="R13" i="54"/>
  <c r="T13" i="54"/>
  <c r="U13" i="54"/>
  <c r="V13" i="54"/>
  <c r="X13" i="54"/>
  <c r="N13" i="55"/>
  <c r="O13" i="55"/>
  <c r="Q13" i="55"/>
  <c r="R13" i="55"/>
  <c r="S13" i="55"/>
  <c r="U13" i="55"/>
  <c r="V13" i="55"/>
  <c r="W13" i="55"/>
  <c r="N13" i="56"/>
  <c r="O13" i="56"/>
  <c r="P13" i="56"/>
  <c r="R13" i="56"/>
  <c r="T13" i="56"/>
  <c r="V13" i="56"/>
  <c r="W13" i="56"/>
  <c r="X13" i="56"/>
  <c r="O13" i="57"/>
  <c r="P13" i="57"/>
  <c r="Q13" i="57"/>
  <c r="T13" i="57"/>
  <c r="U13" i="57"/>
  <c r="W13" i="57"/>
  <c r="X13" i="57"/>
  <c r="N13" i="58"/>
  <c r="P13" i="58"/>
  <c r="R13" i="58"/>
  <c r="T13" i="58"/>
  <c r="U13" i="58"/>
  <c r="V13" i="58"/>
  <c r="X13" i="58"/>
  <c r="N13" i="59"/>
  <c r="O13" i="59"/>
  <c r="Q13" i="59"/>
  <c r="R13" i="59"/>
  <c r="S13" i="59"/>
  <c r="U13" i="59"/>
  <c r="V13" i="59"/>
  <c r="W13" i="59"/>
  <c r="N13" i="60"/>
  <c r="O13" i="60"/>
  <c r="P13" i="60"/>
  <c r="R13" i="60"/>
  <c r="S13" i="60"/>
  <c r="T13" i="60"/>
  <c r="V13" i="60"/>
  <c r="W13" i="60"/>
  <c r="X13" i="60"/>
  <c r="O13" i="61"/>
  <c r="P13" i="61"/>
  <c r="Q13" i="61"/>
  <c r="S13" i="61"/>
  <c r="T13" i="61"/>
  <c r="U13" i="61"/>
  <c r="W13" i="61"/>
  <c r="X13" i="61"/>
  <c r="N13" i="62"/>
  <c r="P13" i="62"/>
  <c r="Q13" i="62"/>
  <c r="R13" i="62"/>
  <c r="T13" i="62"/>
  <c r="U13" i="62"/>
  <c r="V13" i="62"/>
  <c r="X13" i="62"/>
  <c r="N13" i="64"/>
  <c r="O13" i="64"/>
  <c r="Q13" i="64"/>
  <c r="R13" i="64"/>
  <c r="S13" i="64"/>
  <c r="U13" i="64"/>
  <c r="V13" i="64"/>
  <c r="W13" i="64"/>
  <c r="N13" i="63"/>
  <c r="O13" i="63"/>
  <c r="P13" i="63"/>
  <c r="R13" i="63"/>
  <c r="S13" i="63"/>
  <c r="T13" i="63"/>
  <c r="V13" i="63"/>
  <c r="W13" i="63"/>
  <c r="X13" i="63"/>
  <c r="H12" i="66"/>
  <c r="I12" i="66"/>
  <c r="J12" i="66"/>
  <c r="K12" i="66"/>
  <c r="L12" i="66"/>
  <c r="N12" i="66"/>
  <c r="O12" i="66"/>
  <c r="P12" i="66"/>
  <c r="R12" i="66"/>
  <c r="S12" i="66"/>
  <c r="T12" i="66"/>
  <c r="V12" i="66"/>
  <c r="W12" i="66"/>
  <c r="X12" i="66"/>
  <c r="H12" i="54"/>
  <c r="I12" i="54"/>
  <c r="K12" i="54"/>
  <c r="M12" i="54"/>
  <c r="O12" i="54"/>
  <c r="P12" i="54"/>
  <c r="Q12" i="54"/>
  <c r="S12" i="54"/>
  <c r="U12" i="54"/>
  <c r="W12" i="54"/>
  <c r="X12" i="54"/>
  <c r="H12" i="55"/>
  <c r="J12" i="55"/>
  <c r="K12" i="55"/>
  <c r="L12" i="55"/>
  <c r="N12" i="55"/>
  <c r="O12" i="55"/>
  <c r="P12" i="55"/>
  <c r="R12" i="55"/>
  <c r="S12" i="55"/>
  <c r="T12" i="55"/>
  <c r="V12" i="55"/>
  <c r="W12" i="55"/>
  <c r="X12" i="55"/>
  <c r="I12" i="56"/>
  <c r="J12" i="56"/>
  <c r="K12" i="56"/>
  <c r="M12" i="56"/>
  <c r="N12" i="56"/>
  <c r="O12" i="56"/>
  <c r="Q12" i="56"/>
  <c r="R12" i="56"/>
  <c r="S12" i="56"/>
  <c r="U12" i="56"/>
  <c r="V12" i="56"/>
  <c r="W12" i="56"/>
  <c r="H12" i="57"/>
  <c r="I12" i="57"/>
  <c r="J12" i="57"/>
  <c r="L6" i="30"/>
  <c r="L12" i="57"/>
  <c r="M12" i="57"/>
  <c r="P12" i="57"/>
  <c r="Q12" i="57"/>
  <c r="R12" i="57"/>
  <c r="S12" i="57"/>
  <c r="T12" i="57"/>
  <c r="U12" i="57"/>
  <c r="V12" i="57"/>
  <c r="W12" i="57"/>
  <c r="X12" i="57"/>
  <c r="H12" i="58"/>
  <c r="I12" i="58"/>
  <c r="K12" i="58"/>
  <c r="L12" i="58"/>
  <c r="M12" i="58"/>
  <c r="O12" i="58"/>
  <c r="P12" i="58"/>
  <c r="Q12" i="58"/>
  <c r="S12" i="58"/>
  <c r="T12" i="58"/>
  <c r="U12" i="58"/>
  <c r="W12" i="58"/>
  <c r="X12" i="58"/>
  <c r="H12" i="59"/>
  <c r="I12" i="59"/>
  <c r="J12" i="59"/>
  <c r="K12" i="59"/>
  <c r="L12" i="59"/>
  <c r="N12" i="59"/>
  <c r="O12" i="59"/>
  <c r="P12" i="59"/>
  <c r="R12" i="59"/>
  <c r="S12" i="59"/>
  <c r="T12" i="59"/>
  <c r="V12" i="59"/>
  <c r="W12" i="59"/>
  <c r="X12" i="59"/>
  <c r="I12" i="60"/>
  <c r="J12" i="60"/>
  <c r="K12" i="60"/>
  <c r="M12" i="60"/>
  <c r="N12" i="60"/>
  <c r="O12" i="60"/>
  <c r="Q12" i="60"/>
  <c r="R12" i="60"/>
  <c r="S12" i="60"/>
  <c r="U12" i="60"/>
  <c r="V12" i="60"/>
  <c r="W12" i="60"/>
  <c r="H12" i="61"/>
  <c r="I12" i="61"/>
  <c r="J12" i="61"/>
  <c r="L12" i="61"/>
  <c r="M12" i="61"/>
  <c r="N12" i="61"/>
  <c r="P12" i="61"/>
  <c r="Q12" i="61"/>
  <c r="R12" i="61"/>
  <c r="S12" i="61"/>
  <c r="T12" i="61"/>
  <c r="U12" i="61"/>
  <c r="V12" i="61"/>
  <c r="W12" i="61"/>
  <c r="X12" i="61"/>
  <c r="H12" i="62"/>
  <c r="I12" i="62"/>
  <c r="K12" i="62"/>
  <c r="L12" i="62"/>
  <c r="M12" i="62"/>
  <c r="O12" i="62"/>
  <c r="P12" i="62"/>
  <c r="Q12" i="62"/>
  <c r="S12" i="62"/>
  <c r="T12" i="62"/>
  <c r="U12" i="62"/>
  <c r="W12" i="62"/>
  <c r="X12" i="62"/>
  <c r="H12" i="64"/>
  <c r="I12" i="64"/>
  <c r="J12" i="64"/>
  <c r="K12" i="64"/>
  <c r="L12" i="64"/>
  <c r="N12" i="64"/>
  <c r="O12" i="64"/>
  <c r="P12" i="64"/>
  <c r="R12" i="64"/>
  <c r="S12" i="64"/>
  <c r="T12" i="64"/>
  <c r="V12" i="64"/>
  <c r="W12" i="64"/>
  <c r="X12" i="64"/>
  <c r="I12" i="63"/>
  <c r="J12" i="63"/>
  <c r="K12" i="63"/>
  <c r="M12" i="63"/>
  <c r="N12" i="63"/>
  <c r="O12" i="63"/>
  <c r="Q12" i="63"/>
  <c r="R12" i="63"/>
  <c r="S12" i="63"/>
  <c r="U12" i="63"/>
  <c r="V12" i="63"/>
  <c r="W12" i="63"/>
  <c r="I11" i="66"/>
  <c r="J11" i="66"/>
  <c r="K11" i="66"/>
  <c r="M11" i="66"/>
  <c r="N11" i="66"/>
  <c r="O11" i="66"/>
  <c r="Q11" i="66"/>
  <c r="R11" i="66"/>
  <c r="S11" i="66"/>
  <c r="U11" i="66"/>
  <c r="V11" i="66"/>
  <c r="W11" i="66"/>
  <c r="H11" i="54"/>
  <c r="J11" i="54"/>
  <c r="K11" i="54"/>
  <c r="L11" i="54"/>
  <c r="N11" i="54"/>
  <c r="O11" i="54"/>
  <c r="P11" i="54"/>
  <c r="R11" i="54"/>
  <c r="S11" i="54"/>
  <c r="T11" i="54"/>
  <c r="V11" i="54"/>
  <c r="W11" i="54"/>
  <c r="X11" i="54"/>
  <c r="I11" i="55"/>
  <c r="J11" i="55"/>
  <c r="K11" i="55"/>
  <c r="M11" i="55"/>
  <c r="N11" i="55"/>
  <c r="O11" i="55"/>
  <c r="R11" i="55"/>
  <c r="S11" i="55"/>
  <c r="U11" i="55"/>
  <c r="V11" i="55"/>
  <c r="W11" i="55"/>
  <c r="H11" i="56"/>
  <c r="I11" i="56"/>
  <c r="J11" i="56"/>
  <c r="L11" i="56"/>
  <c r="M11" i="56"/>
  <c r="N11" i="56"/>
  <c r="P11" i="56"/>
  <c r="Q11" i="56"/>
  <c r="R11" i="56"/>
  <c r="T11" i="56"/>
  <c r="U11" i="56"/>
  <c r="V11" i="56"/>
  <c r="X11" i="56"/>
  <c r="H11" i="57"/>
  <c r="I11" i="57"/>
  <c r="K6" i="29"/>
  <c r="K11" i="57"/>
  <c r="L11" i="57"/>
  <c r="M11" i="57"/>
  <c r="O11" i="57"/>
  <c r="P11" i="57"/>
  <c r="Q11" i="57"/>
  <c r="S11" i="57"/>
  <c r="T11" i="57"/>
  <c r="U11" i="57"/>
  <c r="W6" i="29"/>
  <c r="W11" i="57"/>
  <c r="X11" i="57"/>
  <c r="H11" i="58"/>
  <c r="J11" i="58"/>
  <c r="K11" i="58"/>
  <c r="L11" i="58"/>
  <c r="N11" i="58"/>
  <c r="O11" i="58"/>
  <c r="P11" i="58"/>
  <c r="R11" i="58"/>
  <c r="S11" i="58"/>
  <c r="T11" i="58"/>
  <c r="V11" i="58"/>
  <c r="W11" i="58"/>
  <c r="X11" i="58"/>
  <c r="I11" i="59"/>
  <c r="J11" i="59"/>
  <c r="K11" i="59"/>
  <c r="M11" i="59"/>
  <c r="N11" i="59"/>
  <c r="O11" i="59"/>
  <c r="Q11" i="59"/>
  <c r="R11" i="59"/>
  <c r="S11" i="59"/>
  <c r="U11" i="59"/>
  <c r="V11" i="59"/>
  <c r="W11" i="59"/>
  <c r="H11" i="60"/>
  <c r="I11" i="60"/>
  <c r="J11" i="60"/>
  <c r="L11" i="60"/>
  <c r="M11" i="60"/>
  <c r="N11" i="60"/>
  <c r="P11" i="60"/>
  <c r="Q11" i="60"/>
  <c r="R11" i="60"/>
  <c r="T11" i="60"/>
  <c r="U11" i="60"/>
  <c r="V11" i="60"/>
  <c r="X11" i="60"/>
  <c r="H11" i="61"/>
  <c r="I11" i="61"/>
  <c r="K11" i="61"/>
  <c r="L11" i="61"/>
  <c r="M11" i="61"/>
  <c r="O11" i="61"/>
  <c r="P11" i="61"/>
  <c r="Q11" i="61"/>
  <c r="S6" i="29"/>
  <c r="S11" i="61"/>
  <c r="T11" i="61"/>
  <c r="U11" i="61"/>
  <c r="W11" i="61"/>
  <c r="X11" i="61"/>
  <c r="H11" i="62"/>
  <c r="J11" i="62"/>
  <c r="K11" i="62"/>
  <c r="L11" i="62"/>
  <c r="N11" i="62"/>
  <c r="O11" i="62"/>
  <c r="P11" i="62"/>
  <c r="R11" i="62"/>
  <c r="S11" i="62"/>
  <c r="T11" i="62"/>
  <c r="V11" i="62"/>
  <c r="W11" i="62"/>
  <c r="X11" i="62"/>
  <c r="I11" i="64"/>
  <c r="J11" i="64"/>
  <c r="K11" i="64"/>
  <c r="M11" i="64"/>
  <c r="N11" i="64"/>
  <c r="O11" i="64"/>
  <c r="Q11" i="64"/>
  <c r="R11" i="64"/>
  <c r="S11" i="64"/>
  <c r="U11" i="64"/>
  <c r="V11" i="64"/>
  <c r="W11" i="64"/>
  <c r="H11" i="63"/>
  <c r="I11" i="63"/>
  <c r="J11" i="63"/>
  <c r="L11" i="63"/>
  <c r="M11" i="63"/>
  <c r="N11" i="63"/>
  <c r="P11" i="63"/>
  <c r="Q11" i="63"/>
  <c r="R11" i="63"/>
  <c r="T11" i="63"/>
  <c r="U11" i="63"/>
  <c r="V11" i="63"/>
  <c r="X11" i="63"/>
  <c r="I10" i="66"/>
  <c r="J10" i="66"/>
  <c r="K10" i="66"/>
  <c r="M10" i="66"/>
  <c r="N10" i="66"/>
  <c r="O10" i="66"/>
  <c r="Q10" i="66"/>
  <c r="R10" i="66"/>
  <c r="S10" i="66"/>
  <c r="U10" i="66"/>
  <c r="V10" i="66"/>
  <c r="W10" i="66"/>
  <c r="H10" i="54"/>
  <c r="J10" i="54"/>
  <c r="K10" i="54"/>
  <c r="L10" i="54"/>
  <c r="N10" i="54"/>
  <c r="O10" i="54"/>
  <c r="P10" i="54"/>
  <c r="R10" i="54"/>
  <c r="S10" i="54"/>
  <c r="T10" i="54"/>
  <c r="W10" i="54"/>
  <c r="X10" i="54"/>
  <c r="I10" i="55"/>
  <c r="J10" i="55"/>
  <c r="K10" i="55"/>
  <c r="M10" i="55"/>
  <c r="N10" i="55"/>
  <c r="O10" i="55"/>
  <c r="Q10" i="55"/>
  <c r="S10" i="55"/>
  <c r="U10" i="55"/>
  <c r="V10" i="55"/>
  <c r="W10" i="55"/>
  <c r="H10" i="56"/>
  <c r="I10" i="56"/>
  <c r="J10" i="56"/>
  <c r="L10" i="56"/>
  <c r="M10" i="56"/>
  <c r="N10" i="56"/>
  <c r="P10" i="56"/>
  <c r="Q10" i="56"/>
  <c r="R10" i="56"/>
  <c r="T10" i="56"/>
  <c r="U10" i="56"/>
  <c r="V10" i="56"/>
  <c r="X10" i="56"/>
  <c r="H10" i="57"/>
  <c r="I10" i="57"/>
  <c r="K10" i="57"/>
  <c r="L10" i="57"/>
  <c r="M10" i="57"/>
  <c r="O10" i="57"/>
  <c r="Q10" i="57"/>
  <c r="S6" i="28"/>
  <c r="S10" i="57"/>
  <c r="T10" i="57"/>
  <c r="U10" i="57"/>
  <c r="W6" i="28"/>
  <c r="W10" i="57"/>
  <c r="X10" i="57"/>
  <c r="H10" i="58"/>
  <c r="J10" i="58"/>
  <c r="K10" i="58"/>
  <c r="L10" i="58"/>
  <c r="N10" i="58"/>
  <c r="O10" i="58"/>
  <c r="P10" i="58"/>
  <c r="R10" i="58"/>
  <c r="S10" i="58"/>
  <c r="T10" i="58"/>
  <c r="V10" i="58"/>
  <c r="W10" i="58"/>
  <c r="X10" i="58"/>
  <c r="I10" i="59"/>
  <c r="J10" i="59"/>
  <c r="K10" i="59"/>
  <c r="M10" i="59"/>
  <c r="N10" i="59"/>
  <c r="O10" i="59"/>
  <c r="Q10" i="59"/>
  <c r="R10" i="59"/>
  <c r="S10" i="59"/>
  <c r="U10" i="59"/>
  <c r="V10" i="59"/>
  <c r="W10" i="59"/>
  <c r="H10" i="60"/>
  <c r="I10" i="60"/>
  <c r="J10" i="60"/>
  <c r="L10" i="60"/>
  <c r="M10" i="60"/>
  <c r="N10" i="60"/>
  <c r="P10" i="60"/>
  <c r="Q10" i="60"/>
  <c r="R10" i="60"/>
  <c r="T10" i="60"/>
  <c r="U10" i="60"/>
  <c r="V10" i="60"/>
  <c r="X10" i="60"/>
  <c r="H10" i="61"/>
  <c r="I10" i="61"/>
  <c r="K10" i="61"/>
  <c r="L10" i="61"/>
  <c r="M10" i="61"/>
  <c r="O10" i="61"/>
  <c r="P10" i="61"/>
  <c r="Q10" i="61"/>
  <c r="S10" i="61"/>
  <c r="T10" i="61"/>
  <c r="U10" i="61"/>
  <c r="W10" i="61"/>
  <c r="X10" i="61"/>
  <c r="H10" i="62"/>
  <c r="J10" i="62"/>
  <c r="K10" i="62"/>
  <c r="L10" i="62"/>
  <c r="N10" i="62"/>
  <c r="O10" i="62"/>
  <c r="P10" i="62"/>
  <c r="R10" i="62"/>
  <c r="S10" i="62"/>
  <c r="T10" i="62"/>
  <c r="V10" i="62"/>
  <c r="W10" i="62"/>
  <c r="X10" i="62"/>
  <c r="I10" i="64"/>
  <c r="J10" i="64"/>
  <c r="K10" i="64"/>
  <c r="M10" i="64"/>
  <c r="N10" i="64"/>
  <c r="O10" i="64"/>
  <c r="Q10" i="64"/>
  <c r="R10" i="64"/>
  <c r="S10" i="64"/>
  <c r="U10" i="64"/>
  <c r="V10" i="64"/>
  <c r="W10" i="64"/>
  <c r="H10" i="63"/>
  <c r="I10" i="63"/>
  <c r="J10" i="63"/>
  <c r="L10" i="63"/>
  <c r="M10" i="63"/>
  <c r="N10" i="63"/>
  <c r="P10" i="63"/>
  <c r="Q10" i="63"/>
  <c r="R10" i="63"/>
  <c r="T10" i="63"/>
  <c r="U10" i="63"/>
  <c r="V10" i="63"/>
  <c r="X10" i="63"/>
  <c r="I9" i="66"/>
  <c r="J9" i="66"/>
  <c r="K9" i="66"/>
  <c r="M9" i="66"/>
  <c r="N9" i="66"/>
  <c r="O9" i="66"/>
  <c r="Q9" i="66"/>
  <c r="R9" i="66"/>
  <c r="S9" i="66"/>
  <c r="U9" i="66"/>
  <c r="V9" i="66"/>
  <c r="W9" i="66"/>
  <c r="H9" i="54"/>
  <c r="J9" i="54"/>
  <c r="K9" i="54"/>
  <c r="L9" i="54"/>
  <c r="N9" i="54"/>
  <c r="O9" i="54"/>
  <c r="P9" i="54"/>
  <c r="R9" i="54"/>
  <c r="S9" i="54"/>
  <c r="T9" i="54"/>
  <c r="V9" i="54"/>
  <c r="X9" i="54"/>
  <c r="I9" i="55"/>
  <c r="J9" i="55"/>
  <c r="K9" i="55"/>
  <c r="M9" i="55"/>
  <c r="N9" i="55"/>
  <c r="O9" i="55"/>
  <c r="Q9" i="55"/>
  <c r="R9" i="55"/>
  <c r="S9" i="55"/>
  <c r="U9" i="55"/>
  <c r="V9" i="55"/>
  <c r="W9" i="55"/>
  <c r="H9" i="56"/>
  <c r="I9" i="56"/>
  <c r="J9" i="56"/>
  <c r="L9" i="56"/>
  <c r="M9" i="56"/>
  <c r="N9" i="56"/>
  <c r="P9" i="56"/>
  <c r="Q9" i="56"/>
  <c r="R9" i="56"/>
  <c r="T9" i="56"/>
  <c r="U9" i="56"/>
  <c r="V9" i="56"/>
  <c r="X9" i="56"/>
  <c r="H9" i="57"/>
  <c r="I9" i="57"/>
  <c r="K9" i="57"/>
  <c r="L9" i="57"/>
  <c r="M9" i="57"/>
  <c r="O9" i="57"/>
  <c r="P9" i="57"/>
  <c r="Q9" i="57"/>
  <c r="S6" i="27"/>
  <c r="S9" i="57"/>
  <c r="T9" i="57"/>
  <c r="U9" i="57"/>
  <c r="W9" i="57"/>
  <c r="X9" i="57"/>
  <c r="H9" i="58"/>
  <c r="J9" i="58"/>
  <c r="K9" i="58"/>
  <c r="L9" i="58"/>
  <c r="N9" i="58"/>
  <c r="O9" i="58"/>
  <c r="P9" i="58"/>
  <c r="R9" i="58"/>
  <c r="S9" i="58"/>
  <c r="T9" i="58"/>
  <c r="V9" i="58"/>
  <c r="W9" i="58"/>
  <c r="X9" i="58"/>
  <c r="I9" i="59"/>
  <c r="J9" i="59"/>
  <c r="K9" i="59"/>
  <c r="M9" i="59"/>
  <c r="N9" i="59"/>
  <c r="O9" i="59"/>
  <c r="Q9" i="59"/>
  <c r="R9" i="59"/>
  <c r="S9" i="59"/>
  <c r="U9" i="59"/>
  <c r="V9" i="59"/>
  <c r="W9" i="59"/>
  <c r="H9" i="60"/>
  <c r="I9" i="60"/>
  <c r="J9" i="60"/>
  <c r="L9" i="60"/>
  <c r="M9" i="60"/>
  <c r="N9" i="60"/>
  <c r="P9" i="60"/>
  <c r="Q9" i="60"/>
  <c r="R9" i="60"/>
  <c r="T9" i="60"/>
  <c r="U9" i="60"/>
  <c r="V9" i="60"/>
  <c r="X9" i="60"/>
  <c r="H9" i="61"/>
  <c r="I9" i="61"/>
  <c r="K9" i="61"/>
  <c r="L9" i="61"/>
  <c r="M9" i="61"/>
  <c r="O9" i="61"/>
  <c r="P9" i="61"/>
  <c r="Q9" i="61"/>
  <c r="S9" i="61"/>
  <c r="T9" i="61"/>
  <c r="U9" i="61"/>
  <c r="W9" i="61"/>
  <c r="X9" i="61"/>
  <c r="H9" i="62"/>
  <c r="J9" i="62"/>
  <c r="K9" i="62"/>
  <c r="L9" i="62"/>
  <c r="N9" i="62"/>
  <c r="O9" i="62"/>
  <c r="P9" i="62"/>
  <c r="R9" i="62"/>
  <c r="S9" i="62"/>
  <c r="T9" i="62"/>
  <c r="V9" i="62"/>
  <c r="W9" i="62"/>
  <c r="X9" i="62"/>
  <c r="I9" i="64"/>
  <c r="J9" i="64"/>
  <c r="K9" i="64"/>
  <c r="M9" i="64"/>
  <c r="N9" i="64"/>
  <c r="O9" i="64"/>
  <c r="Q9" i="64"/>
  <c r="R9" i="64"/>
  <c r="S9" i="64"/>
  <c r="U9" i="64"/>
  <c r="V9" i="64"/>
  <c r="W9" i="64"/>
  <c r="H9" i="63"/>
  <c r="I9" i="63"/>
  <c r="J9" i="63"/>
  <c r="L9" i="63"/>
  <c r="M9" i="63"/>
  <c r="N9" i="63"/>
  <c r="P9" i="63"/>
  <c r="Q9" i="63"/>
  <c r="R9" i="63"/>
  <c r="T9" i="63"/>
  <c r="U9" i="63"/>
  <c r="V9" i="63"/>
  <c r="X9" i="63"/>
  <c r="D3" i="26"/>
  <c r="F3" i="26"/>
  <c r="E8" i="65" s="1"/>
  <c r="H3" i="26"/>
  <c r="H8" i="66"/>
  <c r="I8" i="66"/>
  <c r="K8" i="66"/>
  <c r="L8" i="66"/>
  <c r="M8" i="66"/>
  <c r="O8" i="66"/>
  <c r="P8" i="66"/>
  <c r="Q8" i="66"/>
  <c r="S8" i="66"/>
  <c r="T8" i="66"/>
  <c r="U8" i="66"/>
  <c r="W8" i="66"/>
  <c r="X8" i="66"/>
  <c r="D5" i="26"/>
  <c r="F5" i="26"/>
  <c r="H5" i="26"/>
  <c r="C6" i="26"/>
  <c r="B8" i="53" s="1"/>
  <c r="D6" i="26"/>
  <c r="C8" i="53" s="1"/>
  <c r="E6" i="26"/>
  <c r="F6" i="26"/>
  <c r="E8" i="53" s="1"/>
  <c r="G6" i="26"/>
  <c r="F8" i="53" s="1"/>
  <c r="H6" i="26"/>
  <c r="G8" i="53" s="1"/>
  <c r="H8" i="54"/>
  <c r="I8" i="54"/>
  <c r="J8" i="54"/>
  <c r="L8" i="54"/>
  <c r="M8" i="54"/>
  <c r="N8" i="54"/>
  <c r="P8" i="54"/>
  <c r="Q8" i="54"/>
  <c r="R8" i="54"/>
  <c r="T8" i="54"/>
  <c r="U8" i="54"/>
  <c r="V8" i="54"/>
  <c r="H8" i="55"/>
  <c r="I8" i="55"/>
  <c r="K8" i="55"/>
  <c r="L8" i="55"/>
  <c r="M8" i="55"/>
  <c r="O8" i="55"/>
  <c r="P8" i="55"/>
  <c r="Q8" i="55"/>
  <c r="S8" i="55"/>
  <c r="T8" i="55"/>
  <c r="U8" i="55"/>
  <c r="W8" i="55"/>
  <c r="X8" i="55"/>
  <c r="H8" i="56"/>
  <c r="J8" i="56"/>
  <c r="K8" i="56"/>
  <c r="N8" i="56"/>
  <c r="O8" i="56"/>
  <c r="P8" i="56"/>
  <c r="R8" i="56"/>
  <c r="S8" i="56"/>
  <c r="T8" i="56"/>
  <c r="V8" i="56"/>
  <c r="W8" i="56"/>
  <c r="X8" i="56"/>
  <c r="I8" i="57"/>
  <c r="J8" i="57"/>
  <c r="K8" i="57"/>
  <c r="M6" i="26"/>
  <c r="M8" i="57"/>
  <c r="N8" i="57"/>
  <c r="O8" i="57"/>
  <c r="Q8" i="57"/>
  <c r="S8" i="57"/>
  <c r="U8" i="57"/>
  <c r="V8" i="57"/>
  <c r="W8" i="57"/>
  <c r="H8" i="58"/>
  <c r="I8" i="58"/>
  <c r="J8" i="58"/>
  <c r="L8" i="58"/>
  <c r="M8" i="58"/>
  <c r="N8" i="58"/>
  <c r="P8" i="58"/>
  <c r="Q8" i="58"/>
  <c r="R8" i="58"/>
  <c r="T8" i="58"/>
  <c r="U8" i="58"/>
  <c r="V8" i="58"/>
  <c r="X8" i="58"/>
  <c r="H8" i="59"/>
  <c r="I8" i="59"/>
  <c r="K8" i="59"/>
  <c r="L8" i="59"/>
  <c r="M8" i="59"/>
  <c r="O8" i="59"/>
  <c r="P8" i="59"/>
  <c r="Q8" i="59"/>
  <c r="S8" i="59"/>
  <c r="T8" i="59"/>
  <c r="U8" i="59"/>
  <c r="W8" i="59"/>
  <c r="X8" i="59"/>
  <c r="H8" i="60"/>
  <c r="J8" i="60"/>
  <c r="K8" i="60"/>
  <c r="L8" i="60"/>
  <c r="N8" i="60"/>
  <c r="O8" i="60"/>
  <c r="P8" i="60"/>
  <c r="R8" i="60"/>
  <c r="S8" i="60"/>
  <c r="T8" i="60"/>
  <c r="V8" i="60"/>
  <c r="W8" i="60"/>
  <c r="X8" i="60"/>
  <c r="I8" i="61"/>
  <c r="J8" i="61"/>
  <c r="K8" i="61"/>
  <c r="M8" i="61"/>
  <c r="N8" i="61"/>
  <c r="O8" i="61"/>
  <c r="Q8" i="61"/>
  <c r="R8" i="61"/>
  <c r="S8" i="61"/>
  <c r="U8" i="61"/>
  <c r="V8" i="61"/>
  <c r="W8" i="61"/>
  <c r="H8" i="62"/>
  <c r="I8" i="62"/>
  <c r="J8" i="62"/>
  <c r="L8" i="62"/>
  <c r="M8" i="62"/>
  <c r="N8" i="62"/>
  <c r="P8" i="62"/>
  <c r="Q8" i="62"/>
  <c r="R8" i="62"/>
  <c r="T8" i="62"/>
  <c r="U8" i="62"/>
  <c r="V8" i="62"/>
  <c r="X8" i="62"/>
  <c r="H8" i="64"/>
  <c r="I8" i="64"/>
  <c r="K8" i="64"/>
  <c r="L8" i="64"/>
  <c r="M8" i="64"/>
  <c r="O8" i="64"/>
  <c r="P8" i="64"/>
  <c r="Q8" i="64"/>
  <c r="S8" i="64"/>
  <c r="T8" i="64"/>
  <c r="U8" i="64"/>
  <c r="W8" i="64"/>
  <c r="X8" i="64"/>
  <c r="H8" i="63"/>
  <c r="J8" i="63"/>
  <c r="K8" i="63"/>
  <c r="L8" i="63"/>
  <c r="N8" i="63"/>
  <c r="O8" i="63"/>
  <c r="P8" i="63"/>
  <c r="R8" i="63"/>
  <c r="S8" i="63"/>
  <c r="T8" i="63"/>
  <c r="V8" i="63"/>
  <c r="W8" i="63"/>
  <c r="X8" i="63"/>
  <c r="D3" i="25"/>
  <c r="F3" i="25"/>
  <c r="E7" i="65" s="1"/>
  <c r="H3" i="25"/>
  <c r="I7" i="66"/>
  <c r="J7" i="66"/>
  <c r="K7" i="66"/>
  <c r="L7" i="66"/>
  <c r="M7" i="66"/>
  <c r="N7" i="66"/>
  <c r="O7" i="66"/>
  <c r="P7" i="66"/>
  <c r="Q7" i="66"/>
  <c r="R7" i="66"/>
  <c r="D5" i="25"/>
  <c r="F5" i="25"/>
  <c r="H5" i="25"/>
  <c r="C6" i="25"/>
  <c r="D6" i="25"/>
  <c r="C7" i="53" s="1"/>
  <c r="E6" i="25"/>
  <c r="D7" i="53" s="1"/>
  <c r="F6" i="25"/>
  <c r="E7" i="53" s="1"/>
  <c r="G6" i="25"/>
  <c r="H6" i="25"/>
  <c r="G7" i="53" s="1"/>
  <c r="H7" i="54"/>
  <c r="I7" i="54"/>
  <c r="J7" i="54"/>
  <c r="L7" i="54"/>
  <c r="M7" i="54"/>
  <c r="N7" i="54"/>
  <c r="P7" i="54"/>
  <c r="Q7" i="54"/>
  <c r="R7" i="54"/>
  <c r="I7" i="55"/>
  <c r="J7" i="55"/>
  <c r="K7" i="55"/>
  <c r="M7" i="55"/>
  <c r="N7" i="55"/>
  <c r="O7" i="55"/>
  <c r="Q7" i="55"/>
  <c r="R7" i="55"/>
  <c r="H7" i="56"/>
  <c r="J7" i="56"/>
  <c r="K7" i="56"/>
  <c r="L7" i="56"/>
  <c r="N7" i="56"/>
  <c r="O7" i="56"/>
  <c r="P7" i="56"/>
  <c r="R7" i="56"/>
  <c r="H7" i="57"/>
  <c r="I7" i="57"/>
  <c r="K7" i="57"/>
  <c r="L7" i="57"/>
  <c r="M7" i="57"/>
  <c r="O7" i="57"/>
  <c r="P7" i="57"/>
  <c r="Q7" i="57"/>
  <c r="H7" i="58"/>
  <c r="I7" i="58"/>
  <c r="J7" i="58"/>
  <c r="L7" i="58"/>
  <c r="M7" i="58"/>
  <c r="N7" i="58"/>
  <c r="P7" i="58"/>
  <c r="Q7" i="58"/>
  <c r="R7" i="58"/>
  <c r="I7" i="59"/>
  <c r="J7" i="59"/>
  <c r="K7" i="59"/>
  <c r="L7" i="59"/>
  <c r="M7" i="59"/>
  <c r="N7" i="59"/>
  <c r="O7" i="59"/>
  <c r="P7" i="59"/>
  <c r="Q7" i="59"/>
  <c r="R7" i="59"/>
  <c r="H7" i="60"/>
  <c r="J7" i="60"/>
  <c r="K7" i="60"/>
  <c r="L7" i="60"/>
  <c r="N7" i="60"/>
  <c r="O7" i="60"/>
  <c r="P7" i="60"/>
  <c r="R7" i="60"/>
  <c r="H7" i="61"/>
  <c r="I7" i="61"/>
  <c r="K7" i="61"/>
  <c r="L7" i="61"/>
  <c r="M7" i="61"/>
  <c r="O7" i="61"/>
  <c r="P7" i="61"/>
  <c r="Q7" i="61"/>
  <c r="H7" i="62"/>
  <c r="I7" i="62"/>
  <c r="J7" i="62"/>
  <c r="L7" i="62"/>
  <c r="M7" i="62"/>
  <c r="N7" i="62"/>
  <c r="P7" i="62"/>
  <c r="Q7" i="62"/>
  <c r="R7" i="62"/>
  <c r="I7" i="64"/>
  <c r="J7" i="64"/>
  <c r="K7" i="64"/>
  <c r="L7" i="64"/>
  <c r="M7" i="64"/>
  <c r="N7" i="64"/>
  <c r="O7" i="64"/>
  <c r="P7" i="64"/>
  <c r="Q7" i="64"/>
  <c r="R7" i="64"/>
  <c r="H7" i="63"/>
  <c r="J7" i="63"/>
  <c r="K7" i="63"/>
  <c r="L7" i="63"/>
  <c r="N7" i="63"/>
  <c r="O7" i="63"/>
  <c r="P7" i="63"/>
  <c r="R7" i="63"/>
  <c r="O6" i="54"/>
  <c r="P6" i="54"/>
  <c r="R6" i="54"/>
  <c r="S6" i="54"/>
  <c r="T6" i="54"/>
  <c r="V6" i="54"/>
  <c r="W6" i="54"/>
  <c r="X6" i="54"/>
  <c r="P6" i="24"/>
  <c r="P6" i="55"/>
  <c r="Q6" i="55"/>
  <c r="R6" i="55"/>
  <c r="T6" i="55"/>
  <c r="U6" i="55"/>
  <c r="V6" i="55"/>
  <c r="X6" i="24"/>
  <c r="X6" i="55"/>
  <c r="O6" i="56"/>
  <c r="P6" i="56"/>
  <c r="R6" i="56"/>
  <c r="S6" i="56"/>
  <c r="T6" i="56"/>
  <c r="V6" i="56"/>
  <c r="W6" i="56"/>
  <c r="X6" i="56"/>
  <c r="P6" i="57"/>
  <c r="Q6" i="57"/>
  <c r="R6" i="57"/>
  <c r="T6" i="57"/>
  <c r="U6" i="57"/>
  <c r="V6" i="57"/>
  <c r="X6" i="57"/>
  <c r="O6" i="58"/>
  <c r="P6" i="58"/>
  <c r="R6" i="58"/>
  <c r="S6" i="58"/>
  <c r="T6" i="58"/>
  <c r="V6" i="58"/>
  <c r="W6" i="58"/>
  <c r="X6" i="58"/>
  <c r="P6" i="59"/>
  <c r="Q6" i="59"/>
  <c r="R6" i="59"/>
  <c r="T6" i="59"/>
  <c r="U6" i="59"/>
  <c r="V6" i="59"/>
  <c r="X6" i="59"/>
  <c r="O6" i="60"/>
  <c r="P6" i="60"/>
  <c r="R6" i="60"/>
  <c r="S6" i="60"/>
  <c r="T6" i="60"/>
  <c r="V6" i="60"/>
  <c r="W6" i="60"/>
  <c r="X6" i="60"/>
  <c r="P6" i="61"/>
  <c r="Q6" i="61"/>
  <c r="R6" i="61"/>
  <c r="T6" i="61"/>
  <c r="U6" i="61"/>
  <c r="V6" i="61"/>
  <c r="X6" i="61"/>
  <c r="O6" i="62"/>
  <c r="P6" i="62"/>
  <c r="R6" i="62"/>
  <c r="S6" i="62"/>
  <c r="T6" i="62"/>
  <c r="V6" i="62"/>
  <c r="W6" i="62"/>
  <c r="X6" i="62"/>
  <c r="P6" i="64"/>
  <c r="Q6" i="64"/>
  <c r="R6" i="64"/>
  <c r="T6" i="64"/>
  <c r="U6" i="64"/>
  <c r="V6" i="64"/>
  <c r="X6" i="64"/>
  <c r="O6" i="63"/>
  <c r="P6" i="63"/>
  <c r="R6" i="63"/>
  <c r="S6" i="63"/>
  <c r="T6" i="63"/>
  <c r="V6" i="63"/>
  <c r="W6" i="63"/>
  <c r="X6" i="63"/>
  <c r="H5" i="66"/>
  <c r="I5" i="66"/>
  <c r="J5" i="66"/>
  <c r="L5" i="66"/>
  <c r="M5" i="66"/>
  <c r="N5" i="66"/>
  <c r="P5" i="66"/>
  <c r="Q5" i="66"/>
  <c r="R5" i="66"/>
  <c r="T5" i="66"/>
  <c r="U5" i="66"/>
  <c r="V5" i="66"/>
  <c r="X5" i="66"/>
  <c r="H6" i="23"/>
  <c r="H5" i="54"/>
  <c r="K5" i="54"/>
  <c r="L5" i="54"/>
  <c r="M5" i="54"/>
  <c r="O5" i="54"/>
  <c r="P5" i="54"/>
  <c r="Q5" i="54"/>
  <c r="S5" i="54"/>
  <c r="T5" i="54"/>
  <c r="U5" i="54"/>
  <c r="W5" i="54"/>
  <c r="X5" i="54"/>
  <c r="H5" i="55"/>
  <c r="J5" i="55"/>
  <c r="K5" i="55"/>
  <c r="L5" i="55"/>
  <c r="N5" i="55"/>
  <c r="O5" i="55"/>
  <c r="P5" i="55"/>
  <c r="R5" i="55"/>
  <c r="S5" i="55"/>
  <c r="T5" i="55"/>
  <c r="V5" i="55"/>
  <c r="W5" i="55"/>
  <c r="X5" i="55"/>
  <c r="I5" i="56"/>
  <c r="J5" i="56"/>
  <c r="K5" i="56"/>
  <c r="M5" i="56"/>
  <c r="N5" i="56"/>
  <c r="O5" i="56"/>
  <c r="Q5" i="56"/>
  <c r="R5" i="56"/>
  <c r="S5" i="56"/>
  <c r="U5" i="56"/>
  <c r="F9" i="18"/>
  <c r="W5" i="56"/>
  <c r="H5" i="57"/>
  <c r="I5" i="57"/>
  <c r="J5" i="57"/>
  <c r="L5" i="57"/>
  <c r="M5" i="57"/>
  <c r="N5" i="57"/>
  <c r="P5" i="57"/>
  <c r="Q5" i="57"/>
  <c r="R5" i="57"/>
  <c r="T5" i="57"/>
  <c r="U5" i="57"/>
  <c r="V5" i="57"/>
  <c r="X6" i="23"/>
  <c r="X5" i="57"/>
  <c r="H5" i="58"/>
  <c r="I5" i="58"/>
  <c r="K5" i="58"/>
  <c r="L5" i="58"/>
  <c r="M5" i="58"/>
  <c r="O5" i="58"/>
  <c r="P5" i="58"/>
  <c r="Q5" i="58"/>
  <c r="S5" i="58"/>
  <c r="T5" i="58"/>
  <c r="U5" i="58"/>
  <c r="W5" i="58"/>
  <c r="X5" i="58"/>
  <c r="H5" i="59"/>
  <c r="J5" i="59"/>
  <c r="K5" i="59"/>
  <c r="L5" i="59"/>
  <c r="N5" i="59"/>
  <c r="O5" i="59"/>
  <c r="P5" i="59"/>
  <c r="R5" i="59"/>
  <c r="S5" i="59"/>
  <c r="T5" i="59"/>
  <c r="V5" i="59"/>
  <c r="W5" i="59"/>
  <c r="X5" i="59"/>
  <c r="I5" i="60"/>
  <c r="J5" i="60"/>
  <c r="K5" i="60"/>
  <c r="M5" i="60"/>
  <c r="N5" i="60"/>
  <c r="O5" i="60"/>
  <c r="Q5" i="60"/>
  <c r="R5" i="60"/>
  <c r="S5" i="60"/>
  <c r="U5" i="60"/>
  <c r="V5" i="60"/>
  <c r="W5" i="60"/>
  <c r="H5" i="61"/>
  <c r="I5" i="61"/>
  <c r="J5" i="61"/>
  <c r="L5" i="61"/>
  <c r="M5" i="61"/>
  <c r="N5" i="61"/>
  <c r="P5" i="61"/>
  <c r="Q5" i="61"/>
  <c r="R5" i="61"/>
  <c r="T5" i="61"/>
  <c r="U5" i="61"/>
  <c r="V5" i="61"/>
  <c r="X5" i="61"/>
  <c r="H5" i="62"/>
  <c r="I5" i="62"/>
  <c r="K5" i="62"/>
  <c r="L5" i="62"/>
  <c r="M5" i="62"/>
  <c r="O5" i="62"/>
  <c r="P5" i="62"/>
  <c r="Q5" i="62"/>
  <c r="S5" i="62"/>
  <c r="T5" i="62"/>
  <c r="U5" i="62"/>
  <c r="W5" i="62"/>
  <c r="X5" i="62"/>
  <c r="H5" i="64"/>
  <c r="J5" i="64"/>
  <c r="K5" i="64"/>
  <c r="L5" i="64"/>
  <c r="N5" i="64"/>
  <c r="O5" i="64"/>
  <c r="P5" i="64"/>
  <c r="R5" i="64"/>
  <c r="S5" i="64"/>
  <c r="T5" i="64"/>
  <c r="V5" i="64"/>
  <c r="W5" i="64"/>
  <c r="X5" i="64"/>
  <c r="I5" i="63"/>
  <c r="J5" i="63"/>
  <c r="K5" i="63"/>
  <c r="M5" i="63"/>
  <c r="N5" i="63"/>
  <c r="O5" i="63"/>
  <c r="Q5" i="63"/>
  <c r="R5" i="63"/>
  <c r="S5" i="63"/>
  <c r="U5" i="63"/>
  <c r="V5" i="63"/>
  <c r="W5" i="63"/>
  <c r="C3" i="22"/>
  <c r="B4" i="65" s="1"/>
  <c r="D3" i="22"/>
  <c r="C4" i="65" s="1"/>
  <c r="E3" i="22"/>
  <c r="F3" i="22"/>
  <c r="E4" i="65" s="1"/>
  <c r="G3" i="22"/>
  <c r="F4" i="65" s="1"/>
  <c r="H3" i="22"/>
  <c r="G4" i="65" s="1"/>
  <c r="H4" i="66"/>
  <c r="I4" i="66"/>
  <c r="J4" i="66"/>
  <c r="L4" i="66"/>
  <c r="M4" i="66"/>
  <c r="N4" i="66"/>
  <c r="P4" i="66"/>
  <c r="Q4" i="66"/>
  <c r="R4" i="66"/>
  <c r="T4" i="66"/>
  <c r="U4" i="66"/>
  <c r="V4" i="66"/>
  <c r="X4" i="66"/>
  <c r="C5" i="22"/>
  <c r="D5" i="22"/>
  <c r="E5" i="22"/>
  <c r="F5" i="22"/>
  <c r="G5" i="22"/>
  <c r="H5" i="22"/>
  <c r="P6" i="22"/>
  <c r="X6" i="22"/>
  <c r="H4" i="54"/>
  <c r="I4" i="54"/>
  <c r="K4" i="54"/>
  <c r="L4" i="54"/>
  <c r="M4" i="54"/>
  <c r="O4" i="54"/>
  <c r="P4" i="54"/>
  <c r="Q4" i="54"/>
  <c r="S4" i="54"/>
  <c r="U4" i="54"/>
  <c r="W4" i="54"/>
  <c r="X4" i="54"/>
  <c r="H4" i="55"/>
  <c r="J4" i="55"/>
  <c r="K4" i="55"/>
  <c r="L4" i="55"/>
  <c r="N4" i="55"/>
  <c r="O4" i="55"/>
  <c r="P4" i="55"/>
  <c r="R4" i="55"/>
  <c r="S4" i="55"/>
  <c r="V4" i="55"/>
  <c r="W4" i="55"/>
  <c r="X4" i="55"/>
  <c r="I4" i="56"/>
  <c r="J4" i="56"/>
  <c r="K4" i="56"/>
  <c r="M4" i="56"/>
  <c r="N4" i="56"/>
  <c r="O4" i="56"/>
  <c r="Q4" i="56"/>
  <c r="R4" i="56"/>
  <c r="S4" i="56"/>
  <c r="U4" i="56"/>
  <c r="V4" i="56"/>
  <c r="W4" i="56"/>
  <c r="H4" i="57"/>
  <c r="I4" i="57"/>
  <c r="J4" i="57"/>
  <c r="L4" i="57"/>
  <c r="M4" i="57"/>
  <c r="N4" i="57"/>
  <c r="P4" i="57"/>
  <c r="Q4" i="57"/>
  <c r="R4" i="57"/>
  <c r="T4" i="57"/>
  <c r="U4" i="57"/>
  <c r="V4" i="57"/>
  <c r="X4" i="57"/>
  <c r="H4" i="58"/>
  <c r="I4" i="58"/>
  <c r="K4" i="58"/>
  <c r="L4" i="58"/>
  <c r="M4" i="58"/>
  <c r="O4" i="58"/>
  <c r="P4" i="58"/>
  <c r="Q4" i="58"/>
  <c r="S4" i="58"/>
  <c r="T4" i="58"/>
  <c r="U4" i="58"/>
  <c r="W4" i="58"/>
  <c r="X4" i="58"/>
  <c r="H4" i="59"/>
  <c r="J4" i="59"/>
  <c r="K4" i="59"/>
  <c r="L4" i="59"/>
  <c r="N4" i="59"/>
  <c r="O4" i="59"/>
  <c r="P4" i="59"/>
  <c r="R4" i="59"/>
  <c r="S4" i="59"/>
  <c r="T4" i="59"/>
  <c r="V4" i="59"/>
  <c r="W4" i="59"/>
  <c r="X4" i="59"/>
  <c r="I4" i="60"/>
  <c r="J4" i="60"/>
  <c r="K4" i="60"/>
  <c r="M4" i="60"/>
  <c r="N4" i="60"/>
  <c r="O4" i="60"/>
  <c r="Q4" i="60"/>
  <c r="R4" i="60"/>
  <c r="S4" i="60"/>
  <c r="U4" i="60"/>
  <c r="V4" i="60"/>
  <c r="W4" i="60"/>
  <c r="H4" i="61"/>
  <c r="I4" i="61"/>
  <c r="J4" i="61"/>
  <c r="L4" i="61"/>
  <c r="M4" i="61"/>
  <c r="N4" i="61"/>
  <c r="P4" i="61"/>
  <c r="Q4" i="61"/>
  <c r="R4" i="61"/>
  <c r="T4" i="61"/>
  <c r="U4" i="61"/>
  <c r="V4" i="61"/>
  <c r="X4" i="61"/>
  <c r="H4" i="62"/>
  <c r="I4" i="62"/>
  <c r="K4" i="62"/>
  <c r="L4" i="62"/>
  <c r="M4" i="62"/>
  <c r="O4" i="62"/>
  <c r="P4" i="62"/>
  <c r="Q4" i="62"/>
  <c r="S4" i="62"/>
  <c r="T4" i="62"/>
  <c r="U4" i="62"/>
  <c r="W4" i="62"/>
  <c r="X4" i="62"/>
  <c r="H4" i="64"/>
  <c r="I4" i="64"/>
  <c r="J4" i="64"/>
  <c r="K4" i="64"/>
  <c r="L4" i="64"/>
  <c r="N4" i="64"/>
  <c r="O4" i="64"/>
  <c r="P4" i="64"/>
  <c r="R4" i="64"/>
  <c r="S4" i="64"/>
  <c r="T4" i="64"/>
  <c r="V4" i="64"/>
  <c r="W4" i="64"/>
  <c r="X4" i="64"/>
  <c r="I4" i="63"/>
  <c r="J4" i="63"/>
  <c r="K4" i="63"/>
  <c r="M4" i="63"/>
  <c r="N4" i="63"/>
  <c r="O4" i="63"/>
  <c r="Q4" i="63"/>
  <c r="R4" i="63"/>
  <c r="S4" i="63"/>
  <c r="U4" i="63"/>
  <c r="V4" i="63"/>
  <c r="W4" i="63"/>
  <c r="D3" i="21"/>
  <c r="F3" i="21"/>
  <c r="E3" i="65" s="1"/>
  <c r="H3" i="21"/>
  <c r="H3" i="66"/>
  <c r="I3" i="66"/>
  <c r="K3" i="66"/>
  <c r="L3" i="66"/>
  <c r="M3" i="66"/>
  <c r="O3" i="66"/>
  <c r="P3" i="66"/>
  <c r="Q3" i="66"/>
  <c r="S3" i="66"/>
  <c r="T3" i="66"/>
  <c r="U3" i="66"/>
  <c r="W3" i="66"/>
  <c r="X3" i="66"/>
  <c r="D5" i="21"/>
  <c r="F5" i="21"/>
  <c r="H5" i="21"/>
  <c r="C6" i="21"/>
  <c r="B3" i="53" s="1"/>
  <c r="D6" i="21"/>
  <c r="C3" i="53" s="1"/>
  <c r="E6" i="21"/>
  <c r="F6" i="21"/>
  <c r="E3" i="53" s="1"/>
  <c r="G6" i="21"/>
  <c r="F3" i="53" s="1"/>
  <c r="H6" i="21"/>
  <c r="G3" i="53" s="1"/>
  <c r="U6" i="21"/>
  <c r="H3" i="54"/>
  <c r="I3" i="54"/>
  <c r="J3" i="54"/>
  <c r="L3" i="54"/>
  <c r="M3" i="54"/>
  <c r="N3" i="54"/>
  <c r="P3" i="54"/>
  <c r="Q3" i="54"/>
  <c r="R3" i="54"/>
  <c r="T3" i="54"/>
  <c r="U3" i="54"/>
  <c r="V3" i="54"/>
  <c r="X3" i="54"/>
  <c r="H3" i="55"/>
  <c r="I3" i="55"/>
  <c r="K3" i="55"/>
  <c r="L3" i="55"/>
  <c r="M3" i="55"/>
  <c r="O3" i="55"/>
  <c r="P3" i="55"/>
  <c r="Q3" i="55"/>
  <c r="S3" i="55"/>
  <c r="T3" i="55"/>
  <c r="U3" i="55"/>
  <c r="W3" i="55"/>
  <c r="X3" i="55"/>
  <c r="H3" i="56"/>
  <c r="J3" i="56"/>
  <c r="K3" i="56"/>
  <c r="L3" i="56"/>
  <c r="N3" i="56"/>
  <c r="O3" i="56"/>
  <c r="P3" i="56"/>
  <c r="R3" i="56"/>
  <c r="S3" i="56"/>
  <c r="T3" i="56"/>
  <c r="V3" i="56"/>
  <c r="W3" i="56"/>
  <c r="X3" i="56"/>
  <c r="I3" i="57"/>
  <c r="J3" i="57"/>
  <c r="K3" i="57"/>
  <c r="M6" i="21"/>
  <c r="M3" i="57"/>
  <c r="N3" i="57"/>
  <c r="O3" i="57"/>
  <c r="Q6" i="21"/>
  <c r="Q3" i="57"/>
  <c r="R3" i="57"/>
  <c r="S3" i="57"/>
  <c r="U3" i="57"/>
  <c r="V3" i="57"/>
  <c r="W3" i="57"/>
  <c r="H3" i="58"/>
  <c r="I3" i="58"/>
  <c r="J3" i="58"/>
  <c r="L3" i="58"/>
  <c r="M3" i="58"/>
  <c r="N3" i="58"/>
  <c r="P3" i="58"/>
  <c r="Q3" i="58"/>
  <c r="R3" i="58"/>
  <c r="T3" i="58"/>
  <c r="U3" i="58"/>
  <c r="V3" i="58"/>
  <c r="X3" i="58"/>
  <c r="H3" i="59"/>
  <c r="I3" i="59"/>
  <c r="K3" i="59"/>
  <c r="L3" i="59"/>
  <c r="M3" i="59"/>
  <c r="O3" i="59"/>
  <c r="P3" i="59"/>
  <c r="Q3" i="59"/>
  <c r="S3" i="59"/>
  <c r="T3" i="59"/>
  <c r="U3" i="59"/>
  <c r="W3" i="59"/>
  <c r="X3" i="59"/>
  <c r="H3" i="60"/>
  <c r="J3" i="60"/>
  <c r="K3" i="60"/>
  <c r="L3" i="60"/>
  <c r="N3" i="60"/>
  <c r="O3" i="60"/>
  <c r="P3" i="60"/>
  <c r="R3" i="60"/>
  <c r="S3" i="60"/>
  <c r="T3" i="60"/>
  <c r="V3" i="60"/>
  <c r="W3" i="60"/>
  <c r="X3" i="60"/>
  <c r="I3" i="61"/>
  <c r="J3" i="61"/>
  <c r="K3" i="61"/>
  <c r="M3" i="61"/>
  <c r="N3" i="61"/>
  <c r="O3" i="61"/>
  <c r="Q3" i="61"/>
  <c r="R3" i="61"/>
  <c r="S3" i="61"/>
  <c r="U3" i="61"/>
  <c r="V3" i="61"/>
  <c r="W3" i="61"/>
  <c r="H3" i="62"/>
  <c r="I3" i="62"/>
  <c r="J3" i="62"/>
  <c r="L3" i="62"/>
  <c r="M3" i="62"/>
  <c r="N3" i="62"/>
  <c r="P3" i="62"/>
  <c r="Q3" i="62"/>
  <c r="R3" i="62"/>
  <c r="T3" i="62"/>
  <c r="U3" i="62"/>
  <c r="V3" i="62"/>
  <c r="X3" i="62"/>
  <c r="H3" i="64"/>
  <c r="I3" i="64"/>
  <c r="K3" i="64"/>
  <c r="L3" i="64"/>
  <c r="M3" i="64"/>
  <c r="O3" i="64"/>
  <c r="P3" i="64"/>
  <c r="Q3" i="64"/>
  <c r="S3" i="64"/>
  <c r="T3" i="64"/>
  <c r="U3" i="64"/>
  <c r="W3" i="64"/>
  <c r="X3" i="64"/>
  <c r="H3" i="63"/>
  <c r="J3" i="63"/>
  <c r="K3" i="63"/>
  <c r="L3" i="63"/>
  <c r="N3" i="63"/>
  <c r="O3" i="63"/>
  <c r="P3" i="63"/>
  <c r="R3" i="63"/>
  <c r="S3" i="63"/>
  <c r="T3" i="63"/>
  <c r="V3" i="63"/>
  <c r="W3" i="63"/>
  <c r="X3" i="63"/>
  <c r="P3" i="20"/>
  <c r="S3" i="20"/>
  <c r="E4" i="20"/>
  <c r="F4" i="20"/>
  <c r="G4" i="20"/>
  <c r="J4" i="20"/>
  <c r="M4" i="20"/>
  <c r="N4" i="20"/>
  <c r="O4" i="20"/>
  <c r="P4" i="20"/>
  <c r="Q4" i="20"/>
  <c r="S4" i="20"/>
  <c r="T4" i="20"/>
  <c r="V4" i="20"/>
  <c r="W4" i="20"/>
  <c r="X4" i="20"/>
  <c r="Y4" i="20"/>
  <c r="Z4" i="20"/>
  <c r="AA4" i="20"/>
  <c r="AB4" i="20"/>
  <c r="AC4" i="20"/>
  <c r="AD4" i="20"/>
  <c r="AE4" i="20"/>
  <c r="AF4" i="20"/>
  <c r="AL4" i="20"/>
  <c r="AM4" i="20"/>
  <c r="AN4" i="20"/>
  <c r="P6" i="20"/>
  <c r="P5" i="20" s="1"/>
  <c r="AC6" i="20"/>
  <c r="D7" i="20"/>
  <c r="F7" i="20"/>
  <c r="G7" i="20"/>
  <c r="I7" i="20"/>
  <c r="J7" i="20"/>
  <c r="K7" i="20"/>
  <c r="L7" i="20"/>
  <c r="M7" i="20"/>
  <c r="N7" i="20"/>
  <c r="O7" i="20"/>
  <c r="P7" i="20"/>
  <c r="Q7" i="20"/>
  <c r="T7" i="20"/>
  <c r="U7" i="20"/>
  <c r="V7" i="20"/>
  <c r="V6" i="20" s="1"/>
  <c r="V5" i="20" s="1"/>
  <c r="W7" i="20"/>
  <c r="X7" i="20"/>
  <c r="Y7" i="20"/>
  <c r="Z7" i="20"/>
  <c r="Z6" i="20" s="1"/>
  <c r="Z5" i="20" s="1"/>
  <c r="AA7" i="20"/>
  <c r="AB7" i="20"/>
  <c r="AC7" i="20"/>
  <c r="AD7" i="20"/>
  <c r="AD6" i="20" s="1"/>
  <c r="AD5" i="20" s="1"/>
  <c r="AE7" i="20"/>
  <c r="AF7" i="20"/>
  <c r="AL7" i="20"/>
  <c r="AM7" i="20"/>
  <c r="AM6" i="20" s="1"/>
  <c r="AM5" i="20" s="1"/>
  <c r="AN7" i="20"/>
  <c r="E8" i="20"/>
  <c r="F8" i="20"/>
  <c r="G8" i="20"/>
  <c r="J8" i="20"/>
  <c r="M8" i="20"/>
  <c r="N8" i="20"/>
  <c r="P8" i="20"/>
  <c r="Q8" i="20"/>
  <c r="S8" i="20"/>
  <c r="T8" i="20"/>
  <c r="V8" i="20"/>
  <c r="W8" i="20"/>
  <c r="X8" i="20"/>
  <c r="Y8" i="20"/>
  <c r="Z8" i="20"/>
  <c r="AA8" i="20"/>
  <c r="AB8" i="20"/>
  <c r="AC8" i="20"/>
  <c r="AD8" i="20"/>
  <c r="AE8" i="20"/>
  <c r="AF8" i="20"/>
  <c r="AL8" i="20"/>
  <c r="AM8" i="20"/>
  <c r="AN8" i="20"/>
  <c r="D9" i="20"/>
  <c r="F9" i="20"/>
  <c r="G9" i="20"/>
  <c r="I9" i="20"/>
  <c r="J9" i="20"/>
  <c r="K9" i="20"/>
  <c r="L9" i="20"/>
  <c r="N9" i="20"/>
  <c r="O9" i="20"/>
  <c r="P9" i="20"/>
  <c r="Q9" i="20"/>
  <c r="S9" i="20"/>
  <c r="T9" i="20"/>
  <c r="U9" i="20"/>
  <c r="V9" i="20"/>
  <c r="W9" i="20"/>
  <c r="X9" i="20"/>
  <c r="Y9" i="20"/>
  <c r="Z9" i="20"/>
  <c r="AB9" i="20"/>
  <c r="AC9" i="20"/>
  <c r="AD9" i="20"/>
  <c r="AE9" i="20"/>
  <c r="AF9" i="20"/>
  <c r="AL9" i="20"/>
  <c r="AM9" i="20"/>
  <c r="AN9" i="20"/>
  <c r="E10" i="20"/>
  <c r="F10" i="20"/>
  <c r="G10" i="20"/>
  <c r="G6" i="20" s="1"/>
  <c r="J10" i="20"/>
  <c r="K10" i="20"/>
  <c r="L10" i="20"/>
  <c r="M10" i="20"/>
  <c r="N10" i="20"/>
  <c r="O10" i="20"/>
  <c r="P10" i="20"/>
  <c r="Q10" i="20"/>
  <c r="S10" i="20"/>
  <c r="T10" i="20"/>
  <c r="U10" i="20"/>
  <c r="V10" i="20"/>
  <c r="X10" i="20"/>
  <c r="Y10" i="20"/>
  <c r="Y6" i="20" s="1"/>
  <c r="Z10" i="20"/>
  <c r="AA10" i="20"/>
  <c r="AB10" i="20"/>
  <c r="AC10" i="20"/>
  <c r="AD10" i="20"/>
  <c r="AE10" i="20"/>
  <c r="AF10" i="20"/>
  <c r="AL10" i="20"/>
  <c r="AM10" i="20"/>
  <c r="AN10" i="20"/>
  <c r="D11" i="20"/>
  <c r="F11" i="20"/>
  <c r="G11" i="20"/>
  <c r="I11" i="20"/>
  <c r="J11" i="20"/>
  <c r="K11" i="20"/>
  <c r="L11" i="20"/>
  <c r="M11" i="20"/>
  <c r="N11" i="20"/>
  <c r="O11" i="20"/>
  <c r="P11" i="20"/>
  <c r="Q11" i="20"/>
  <c r="T11" i="20"/>
  <c r="U11" i="20"/>
  <c r="V11" i="20"/>
  <c r="W11" i="20"/>
  <c r="X11" i="20"/>
  <c r="Y11" i="20"/>
  <c r="Z11" i="20"/>
  <c r="AA11" i="20"/>
  <c r="AB11" i="20"/>
  <c r="AC11" i="20"/>
  <c r="AD11" i="20"/>
  <c r="AE11" i="20"/>
  <c r="AF11" i="20"/>
  <c r="AL11" i="20"/>
  <c r="AM11" i="20"/>
  <c r="AN11" i="20"/>
  <c r="E12" i="20"/>
  <c r="F12" i="20"/>
  <c r="G12" i="20"/>
  <c r="J12" i="20"/>
  <c r="M12" i="20"/>
  <c r="N12" i="20"/>
  <c r="P12" i="20"/>
  <c r="Q12" i="20"/>
  <c r="S12" i="20"/>
  <c r="T12" i="20"/>
  <c r="V12" i="20"/>
  <c r="W12" i="20"/>
  <c r="X12" i="20"/>
  <c r="Y12" i="20"/>
  <c r="Z12" i="20"/>
  <c r="AA12" i="20"/>
  <c r="AB12" i="20"/>
  <c r="AC12" i="20"/>
  <c r="AD12" i="20"/>
  <c r="AE12" i="20"/>
  <c r="AF12" i="20"/>
  <c r="AL12" i="20"/>
  <c r="AM12" i="20"/>
  <c r="AN12" i="20"/>
  <c r="D13" i="20"/>
  <c r="F13" i="20"/>
  <c r="G13" i="20"/>
  <c r="I13" i="20"/>
  <c r="J13" i="20"/>
  <c r="K13" i="20"/>
  <c r="L13" i="20"/>
  <c r="N13" i="20"/>
  <c r="O13" i="20"/>
  <c r="P13" i="20"/>
  <c r="Q13" i="20"/>
  <c r="S13" i="20"/>
  <c r="T13" i="20"/>
  <c r="U13" i="20"/>
  <c r="V13" i="20"/>
  <c r="W13" i="20"/>
  <c r="X13" i="20"/>
  <c r="Y13" i="20"/>
  <c r="Z13" i="20"/>
  <c r="AB13" i="20"/>
  <c r="AC13" i="20"/>
  <c r="AD13" i="20"/>
  <c r="AE13" i="20"/>
  <c r="AF13" i="20"/>
  <c r="AL13" i="20"/>
  <c r="AM13" i="20"/>
  <c r="AN13" i="20"/>
  <c r="E14" i="20"/>
  <c r="F14" i="20"/>
  <c r="G14" i="20"/>
  <c r="J14" i="20"/>
  <c r="K14" i="20"/>
  <c r="L14" i="20"/>
  <c r="M14" i="20"/>
  <c r="N14" i="20"/>
  <c r="O14" i="20"/>
  <c r="P14" i="20"/>
  <c r="Q14" i="20"/>
  <c r="S14" i="20"/>
  <c r="T14" i="20"/>
  <c r="U14" i="20"/>
  <c r="V14" i="20"/>
  <c r="X14" i="20"/>
  <c r="Y14" i="20"/>
  <c r="Z14" i="20"/>
  <c r="AA14" i="20"/>
  <c r="AB14" i="20"/>
  <c r="AC14" i="20"/>
  <c r="AD14" i="20"/>
  <c r="AE14" i="20"/>
  <c r="AF14" i="20"/>
  <c r="AL14" i="20"/>
  <c r="AL6" i="20" s="1"/>
  <c r="AM14" i="20"/>
  <c r="AN14" i="20"/>
  <c r="D15" i="20"/>
  <c r="F15" i="20"/>
  <c r="G15" i="20"/>
  <c r="I15" i="20"/>
  <c r="J15" i="20"/>
  <c r="K15" i="20"/>
  <c r="L15" i="20"/>
  <c r="M15" i="20"/>
  <c r="N15" i="20"/>
  <c r="O15" i="20"/>
  <c r="P15" i="20"/>
  <c r="Q15" i="20"/>
  <c r="T15" i="20"/>
  <c r="U15" i="20"/>
  <c r="V15" i="20"/>
  <c r="W15" i="20"/>
  <c r="X15" i="20"/>
  <c r="Y15" i="20"/>
  <c r="Z15" i="20"/>
  <c r="AA15" i="20"/>
  <c r="AB15" i="20"/>
  <c r="AC15" i="20"/>
  <c r="AD15" i="20"/>
  <c r="AE15" i="20"/>
  <c r="AF15" i="20"/>
  <c r="AL15" i="20"/>
  <c r="AM15" i="20"/>
  <c r="AN15" i="20"/>
  <c r="E16" i="20"/>
  <c r="F16" i="20"/>
  <c r="G16" i="20"/>
  <c r="J16" i="20"/>
  <c r="M16" i="20"/>
  <c r="N16" i="20"/>
  <c r="P16" i="20"/>
  <c r="Q16" i="20"/>
  <c r="S16" i="20"/>
  <c r="T16" i="20"/>
  <c r="V16" i="20"/>
  <c r="W16" i="20"/>
  <c r="X16" i="20"/>
  <c r="Y16" i="20"/>
  <c r="Z16" i="20"/>
  <c r="AA16" i="20"/>
  <c r="AB16" i="20"/>
  <c r="AC16" i="20"/>
  <c r="AD16" i="20"/>
  <c r="AE16" i="20"/>
  <c r="AF16" i="20"/>
  <c r="AL16" i="20"/>
  <c r="AM16" i="20"/>
  <c r="AN16" i="20"/>
  <c r="D17" i="20"/>
  <c r="F17" i="20"/>
  <c r="G17" i="20"/>
  <c r="I17" i="20"/>
  <c r="J17" i="20"/>
  <c r="K17" i="20"/>
  <c r="L17" i="20"/>
  <c r="N17" i="20"/>
  <c r="O17" i="20"/>
  <c r="P17" i="20"/>
  <c r="Q17" i="20"/>
  <c r="S17" i="20"/>
  <c r="T17" i="20"/>
  <c r="U17" i="20"/>
  <c r="V17" i="20"/>
  <c r="W17" i="20"/>
  <c r="X17" i="20"/>
  <c r="Y17" i="20"/>
  <c r="Z17" i="20"/>
  <c r="AB17" i="20"/>
  <c r="AC17" i="20"/>
  <c r="AD17" i="20"/>
  <c r="AE17" i="20"/>
  <c r="AF17" i="20"/>
  <c r="AL17" i="20"/>
  <c r="AM17" i="20"/>
  <c r="AN17" i="20"/>
  <c r="C18" i="20"/>
  <c r="Z18" i="20"/>
  <c r="C19" i="20"/>
  <c r="D4" i="19"/>
  <c r="G4" i="19"/>
  <c r="I4" i="19"/>
  <c r="J4" i="19"/>
  <c r="K4" i="19"/>
  <c r="L4" i="19"/>
  <c r="M4" i="19"/>
  <c r="N4" i="19"/>
  <c r="O4" i="19"/>
  <c r="P4" i="19"/>
  <c r="Q4" i="19"/>
  <c r="S4" i="19"/>
  <c r="T4" i="19"/>
  <c r="U4" i="19"/>
  <c r="V4" i="19"/>
  <c r="W4" i="19"/>
  <c r="X4" i="19"/>
  <c r="Y4" i="19"/>
  <c r="Z4" i="19"/>
  <c r="AA4" i="19"/>
  <c r="AB4" i="19"/>
  <c r="AC4" i="19"/>
  <c r="AD4" i="19"/>
  <c r="AE4" i="19"/>
  <c r="AF4" i="19"/>
  <c r="AL4" i="19"/>
  <c r="AM4" i="19"/>
  <c r="AN4" i="19"/>
  <c r="Y6" i="19"/>
  <c r="Y3" i="19" s="1"/>
  <c r="D7" i="19"/>
  <c r="E7" i="19"/>
  <c r="F7" i="19"/>
  <c r="I7" i="19"/>
  <c r="J7" i="19"/>
  <c r="K7" i="19"/>
  <c r="L7" i="19"/>
  <c r="M7" i="19"/>
  <c r="O7" i="19"/>
  <c r="P7" i="19"/>
  <c r="P6" i="19" s="1"/>
  <c r="Q7" i="19"/>
  <c r="Q6" i="19" s="1"/>
  <c r="S7" i="19"/>
  <c r="T7" i="19"/>
  <c r="T6" i="19" s="1"/>
  <c r="U7" i="19"/>
  <c r="U6" i="19" s="1"/>
  <c r="V7" i="19"/>
  <c r="V6" i="19" s="1"/>
  <c r="W7" i="19"/>
  <c r="X7" i="19"/>
  <c r="X6" i="19" s="1"/>
  <c r="Y7" i="19"/>
  <c r="Z7" i="19"/>
  <c r="Z6" i="19" s="1"/>
  <c r="AA7" i="19"/>
  <c r="AB7" i="19"/>
  <c r="AB6" i="19" s="1"/>
  <c r="AC7" i="19"/>
  <c r="AC6" i="19" s="1"/>
  <c r="AD7" i="19"/>
  <c r="AD6" i="19" s="1"/>
  <c r="AE7" i="19"/>
  <c r="AE6" i="19" s="1"/>
  <c r="AF7" i="19"/>
  <c r="AF6" i="19" s="1"/>
  <c r="AL7" i="19"/>
  <c r="AL6" i="19" s="1"/>
  <c r="AM7" i="19"/>
  <c r="AM6" i="19" s="1"/>
  <c r="AN7" i="19"/>
  <c r="AN6" i="19" s="1"/>
  <c r="D8" i="19"/>
  <c r="F8" i="19"/>
  <c r="I8" i="19"/>
  <c r="J8" i="19"/>
  <c r="K8" i="19"/>
  <c r="L8" i="19"/>
  <c r="M8" i="19"/>
  <c r="N8" i="19"/>
  <c r="O8" i="19"/>
  <c r="P8" i="19"/>
  <c r="Q8" i="19"/>
  <c r="T8" i="19"/>
  <c r="U8" i="19"/>
  <c r="V8" i="19"/>
  <c r="W8" i="19"/>
  <c r="X8" i="19"/>
  <c r="Y8" i="19"/>
  <c r="Z8" i="19"/>
  <c r="AB8" i="19"/>
  <c r="AC8" i="19"/>
  <c r="AD8" i="19"/>
  <c r="AE8" i="19"/>
  <c r="AF8" i="19"/>
  <c r="AL8" i="19"/>
  <c r="AM8" i="19"/>
  <c r="AN8" i="19"/>
  <c r="D9" i="19"/>
  <c r="E9" i="19"/>
  <c r="F9" i="19"/>
  <c r="I9" i="19"/>
  <c r="M9" i="19"/>
  <c r="N9" i="19"/>
  <c r="P9" i="19"/>
  <c r="Q9" i="19"/>
  <c r="S9" i="19"/>
  <c r="T9" i="19"/>
  <c r="U9" i="19"/>
  <c r="V9" i="19"/>
  <c r="X9" i="19"/>
  <c r="Y9" i="19"/>
  <c r="Z9" i="19"/>
  <c r="AA9" i="19"/>
  <c r="AB9" i="19"/>
  <c r="AC9" i="19"/>
  <c r="AD9" i="19"/>
  <c r="AE9" i="19"/>
  <c r="AF9" i="19"/>
  <c r="AL9" i="19"/>
  <c r="AM9" i="19"/>
  <c r="AN9" i="19"/>
  <c r="D10" i="19"/>
  <c r="I10" i="19"/>
  <c r="J10" i="19"/>
  <c r="K10" i="19"/>
  <c r="L10" i="19"/>
  <c r="M10" i="19"/>
  <c r="M6" i="19" s="1"/>
  <c r="N10" i="19"/>
  <c r="O10" i="19"/>
  <c r="P10" i="19"/>
  <c r="Q10" i="19"/>
  <c r="S10" i="19"/>
  <c r="T10" i="19"/>
  <c r="U10" i="19"/>
  <c r="V10" i="19"/>
  <c r="W10" i="19"/>
  <c r="X10" i="19"/>
  <c r="Y10" i="19"/>
  <c r="Z10" i="19"/>
  <c r="AA10" i="19"/>
  <c r="AB10" i="19"/>
  <c r="AC10" i="19"/>
  <c r="AD10" i="19"/>
  <c r="AE10" i="19"/>
  <c r="AF10" i="19"/>
  <c r="AL10" i="19"/>
  <c r="AM10" i="19"/>
  <c r="AN10" i="19"/>
  <c r="D11" i="19"/>
  <c r="E11" i="19"/>
  <c r="F11" i="19"/>
  <c r="I11" i="19"/>
  <c r="J11" i="19"/>
  <c r="K11" i="19"/>
  <c r="L11" i="19"/>
  <c r="M11" i="19"/>
  <c r="O11" i="19"/>
  <c r="P11" i="19"/>
  <c r="Q11" i="19"/>
  <c r="S11" i="19"/>
  <c r="T11" i="19"/>
  <c r="U11" i="19"/>
  <c r="V11" i="19"/>
  <c r="W11" i="19"/>
  <c r="X11" i="19"/>
  <c r="Y11" i="19"/>
  <c r="Z11" i="19"/>
  <c r="AA11" i="19"/>
  <c r="AB11" i="19"/>
  <c r="AC11" i="19"/>
  <c r="AD11" i="19"/>
  <c r="AE11" i="19"/>
  <c r="AF11" i="19"/>
  <c r="AL11" i="19"/>
  <c r="AM11" i="19"/>
  <c r="AN11" i="19"/>
  <c r="D12" i="19"/>
  <c r="F12" i="19"/>
  <c r="I12" i="19"/>
  <c r="J12" i="19"/>
  <c r="K12" i="19"/>
  <c r="L12" i="19"/>
  <c r="M12" i="19"/>
  <c r="N12" i="19"/>
  <c r="O12" i="19"/>
  <c r="P12" i="19"/>
  <c r="Q12" i="19"/>
  <c r="T12" i="19"/>
  <c r="U12" i="19"/>
  <c r="V12" i="19"/>
  <c r="W12" i="19"/>
  <c r="X12" i="19"/>
  <c r="Y12" i="19"/>
  <c r="Z12" i="19"/>
  <c r="AB12" i="19"/>
  <c r="AC12" i="19"/>
  <c r="AD12" i="19"/>
  <c r="AE12" i="19"/>
  <c r="AF12" i="19"/>
  <c r="AL12" i="19"/>
  <c r="AM12" i="19"/>
  <c r="AN12" i="19"/>
  <c r="D13" i="19"/>
  <c r="E13" i="19"/>
  <c r="F13" i="19"/>
  <c r="I13" i="19"/>
  <c r="M13" i="19"/>
  <c r="N13" i="19"/>
  <c r="P13" i="19"/>
  <c r="Q13" i="19"/>
  <c r="S13" i="19"/>
  <c r="T13" i="19"/>
  <c r="U13" i="19"/>
  <c r="V13" i="19"/>
  <c r="X13" i="19"/>
  <c r="Y13" i="19"/>
  <c r="Z13" i="19"/>
  <c r="AA13" i="19"/>
  <c r="AB13" i="19"/>
  <c r="AC13" i="19"/>
  <c r="AD13" i="19"/>
  <c r="AE13" i="19"/>
  <c r="AF13" i="19"/>
  <c r="AL13" i="19"/>
  <c r="AM13" i="19"/>
  <c r="AN13" i="19"/>
  <c r="D14" i="19"/>
  <c r="I14" i="19"/>
  <c r="J14" i="19"/>
  <c r="K14" i="19"/>
  <c r="L14" i="19"/>
  <c r="M14" i="19"/>
  <c r="N14" i="19"/>
  <c r="O14" i="19"/>
  <c r="P14" i="19"/>
  <c r="Q14" i="19"/>
  <c r="S14" i="19"/>
  <c r="T14" i="19"/>
  <c r="U14" i="19"/>
  <c r="V14" i="19"/>
  <c r="W14" i="19"/>
  <c r="X14" i="19"/>
  <c r="Y14" i="19"/>
  <c r="Z14" i="19"/>
  <c r="AA14" i="19"/>
  <c r="AB14" i="19"/>
  <c r="AC14" i="19"/>
  <c r="AD14" i="19"/>
  <c r="AE14" i="19"/>
  <c r="AF14" i="19"/>
  <c r="AL14" i="19"/>
  <c r="AM14" i="19"/>
  <c r="AN14" i="19"/>
  <c r="D15" i="19"/>
  <c r="E15" i="19"/>
  <c r="F15" i="19"/>
  <c r="I15" i="19"/>
  <c r="I6" i="19" s="1"/>
  <c r="J15" i="19"/>
  <c r="K15" i="19"/>
  <c r="L15" i="19"/>
  <c r="M15" i="19"/>
  <c r="O15" i="19"/>
  <c r="P15" i="19"/>
  <c r="Q15" i="19"/>
  <c r="S15" i="19"/>
  <c r="T15" i="19"/>
  <c r="U15" i="19"/>
  <c r="V15" i="19"/>
  <c r="W15" i="19"/>
  <c r="X15" i="19"/>
  <c r="Y15" i="19"/>
  <c r="Z15" i="19"/>
  <c r="AA15" i="19"/>
  <c r="AB15" i="19"/>
  <c r="AC15" i="19"/>
  <c r="AD15" i="19"/>
  <c r="AE15" i="19"/>
  <c r="AF15" i="19"/>
  <c r="AL15" i="19"/>
  <c r="AM15" i="19"/>
  <c r="AN15" i="19"/>
  <c r="D16" i="19"/>
  <c r="F16" i="19"/>
  <c r="I16" i="19"/>
  <c r="J16" i="19"/>
  <c r="K16" i="19"/>
  <c r="L16" i="19"/>
  <c r="M16" i="19"/>
  <c r="N16" i="19"/>
  <c r="O16" i="19"/>
  <c r="P16" i="19"/>
  <c r="Q16" i="19"/>
  <c r="T16" i="19"/>
  <c r="U16" i="19"/>
  <c r="V16" i="19"/>
  <c r="W16" i="19"/>
  <c r="X16" i="19"/>
  <c r="Y16" i="19"/>
  <c r="Z16" i="19"/>
  <c r="AB16" i="19"/>
  <c r="AC16" i="19"/>
  <c r="AD16" i="19"/>
  <c r="AE16" i="19"/>
  <c r="AF16" i="19"/>
  <c r="AL16" i="19"/>
  <c r="AM16" i="19"/>
  <c r="AN16" i="19"/>
  <c r="D17" i="19"/>
  <c r="E17" i="19"/>
  <c r="F17" i="19"/>
  <c r="I17" i="19"/>
  <c r="M17" i="19"/>
  <c r="N17" i="19"/>
  <c r="P17" i="19"/>
  <c r="Q17" i="19"/>
  <c r="S17" i="19"/>
  <c r="T17" i="19"/>
  <c r="U17" i="19"/>
  <c r="V17" i="19"/>
  <c r="X17" i="19"/>
  <c r="Y17" i="19"/>
  <c r="Z17" i="19"/>
  <c r="AA17" i="19"/>
  <c r="AB17" i="19"/>
  <c r="AC17" i="19"/>
  <c r="AD17" i="19"/>
  <c r="AE17" i="19"/>
  <c r="AF17" i="19"/>
  <c r="AL17" i="19"/>
  <c r="AM17" i="19"/>
  <c r="AN17" i="19"/>
  <c r="Z18" i="19"/>
  <c r="C18" i="19" s="1"/>
  <c r="C19" i="19"/>
  <c r="E4" i="18"/>
  <c r="F4" i="18"/>
  <c r="G4" i="18"/>
  <c r="J4" i="18"/>
  <c r="K4" i="18"/>
  <c r="L4" i="18"/>
  <c r="M4" i="18"/>
  <c r="N4" i="18"/>
  <c r="O4" i="18"/>
  <c r="P4" i="18"/>
  <c r="Q4" i="18"/>
  <c r="S4" i="18"/>
  <c r="T4" i="18"/>
  <c r="U4" i="18"/>
  <c r="V4" i="18"/>
  <c r="X4" i="18"/>
  <c r="Y4" i="18"/>
  <c r="Z4" i="18"/>
  <c r="AA4" i="18"/>
  <c r="AB4" i="18"/>
  <c r="AC4" i="18"/>
  <c r="AD4" i="18"/>
  <c r="AE4" i="18"/>
  <c r="AF4" i="18"/>
  <c r="AL4" i="18"/>
  <c r="AM4" i="18"/>
  <c r="AN4" i="18"/>
  <c r="D7" i="18"/>
  <c r="E7" i="18"/>
  <c r="G7" i="18"/>
  <c r="G6" i="18" s="1"/>
  <c r="I7" i="18"/>
  <c r="J7" i="18"/>
  <c r="J6" i="18" s="1"/>
  <c r="K7" i="18"/>
  <c r="L7" i="18"/>
  <c r="N7" i="18"/>
  <c r="N6" i="18" s="1"/>
  <c r="O7" i="18"/>
  <c r="P7" i="18"/>
  <c r="P6" i="18" s="1"/>
  <c r="Q7" i="18"/>
  <c r="Q6" i="18" s="1"/>
  <c r="S7" i="18"/>
  <c r="T7" i="18"/>
  <c r="T6" i="18" s="1"/>
  <c r="U7" i="18"/>
  <c r="V7" i="18"/>
  <c r="W7" i="18"/>
  <c r="X7" i="18"/>
  <c r="X6" i="18" s="1"/>
  <c r="Y7" i="18"/>
  <c r="Y6" i="18" s="1"/>
  <c r="Z7" i="18"/>
  <c r="AB7" i="18"/>
  <c r="AB6" i="18" s="1"/>
  <c r="AC7" i="18"/>
  <c r="AC6" i="18" s="1"/>
  <c r="AD7" i="18"/>
  <c r="AD6" i="18" s="1"/>
  <c r="AE7" i="18"/>
  <c r="AE6" i="18" s="1"/>
  <c r="AF7" i="18"/>
  <c r="AF6" i="18" s="1"/>
  <c r="AL7" i="18"/>
  <c r="AL6" i="18" s="1"/>
  <c r="AM7" i="18"/>
  <c r="AM6" i="18" s="1"/>
  <c r="AN7" i="18"/>
  <c r="AN6" i="18" s="1"/>
  <c r="E8" i="18"/>
  <c r="E6" i="18" s="1"/>
  <c r="F8" i="18"/>
  <c r="G8" i="18"/>
  <c r="J8" i="18"/>
  <c r="K8" i="18"/>
  <c r="L8" i="18"/>
  <c r="M8" i="18"/>
  <c r="N8" i="18"/>
  <c r="O8" i="18"/>
  <c r="P8" i="18"/>
  <c r="Q8" i="18"/>
  <c r="S8" i="18"/>
  <c r="T8" i="18"/>
  <c r="U8" i="18"/>
  <c r="V8" i="18"/>
  <c r="X8" i="18"/>
  <c r="Y8" i="18"/>
  <c r="Z8" i="18"/>
  <c r="AA8" i="18"/>
  <c r="AB8" i="18"/>
  <c r="AC8" i="18"/>
  <c r="AD8" i="18"/>
  <c r="AE8" i="18"/>
  <c r="AF8" i="18"/>
  <c r="AL8" i="18"/>
  <c r="AM8" i="18"/>
  <c r="AN8" i="18"/>
  <c r="D9" i="18"/>
  <c r="E9" i="18"/>
  <c r="G9" i="18"/>
  <c r="I9" i="18"/>
  <c r="J9" i="18"/>
  <c r="K9" i="18"/>
  <c r="L9" i="18"/>
  <c r="M9" i="18"/>
  <c r="N9" i="18"/>
  <c r="O9" i="18"/>
  <c r="P9" i="18"/>
  <c r="Q9" i="18"/>
  <c r="T9" i="18"/>
  <c r="U9" i="18"/>
  <c r="V9" i="18"/>
  <c r="W9" i="18"/>
  <c r="X9" i="18"/>
  <c r="Y9" i="18"/>
  <c r="Z9" i="18"/>
  <c r="AA9" i="18"/>
  <c r="AB9" i="18"/>
  <c r="AC9" i="18"/>
  <c r="AD9" i="18"/>
  <c r="AE9" i="18"/>
  <c r="AF9" i="18"/>
  <c r="AL9" i="18"/>
  <c r="AM9" i="18"/>
  <c r="AN9" i="18"/>
  <c r="E10" i="18"/>
  <c r="F10" i="18"/>
  <c r="G10" i="18"/>
  <c r="J10" i="18"/>
  <c r="M10" i="18"/>
  <c r="N10" i="18"/>
  <c r="P10" i="18"/>
  <c r="Q10" i="18"/>
  <c r="S10" i="18"/>
  <c r="T10" i="18"/>
  <c r="V10" i="18"/>
  <c r="V6" i="18" s="1"/>
  <c r="W10" i="18"/>
  <c r="X10" i="18"/>
  <c r="Y10" i="18"/>
  <c r="Z10" i="18"/>
  <c r="Z6" i="18" s="1"/>
  <c r="AA10" i="18"/>
  <c r="AB10" i="18"/>
  <c r="AC10" i="18"/>
  <c r="AD10" i="18"/>
  <c r="AE10" i="18"/>
  <c r="AF10" i="18"/>
  <c r="AL10" i="18"/>
  <c r="AM10" i="18"/>
  <c r="AN10" i="18"/>
  <c r="D11" i="18"/>
  <c r="E11" i="18"/>
  <c r="G11" i="18"/>
  <c r="I11" i="18"/>
  <c r="J11" i="18"/>
  <c r="K11" i="18"/>
  <c r="L11" i="18"/>
  <c r="N11" i="18"/>
  <c r="O11" i="18"/>
  <c r="P11" i="18"/>
  <c r="Q11" i="18"/>
  <c r="S11" i="18"/>
  <c r="T11" i="18"/>
  <c r="U11" i="18"/>
  <c r="V11" i="18"/>
  <c r="W11" i="18"/>
  <c r="X11" i="18"/>
  <c r="Y11" i="18"/>
  <c r="Z11" i="18"/>
  <c r="AB11" i="18"/>
  <c r="AC11" i="18"/>
  <c r="AD11" i="18"/>
  <c r="AE11" i="18"/>
  <c r="AF11" i="18"/>
  <c r="AL11" i="18"/>
  <c r="AM11" i="18"/>
  <c r="AN11" i="18"/>
  <c r="E12" i="18"/>
  <c r="F12" i="18"/>
  <c r="G12" i="18"/>
  <c r="J12" i="18"/>
  <c r="K12" i="18"/>
  <c r="L12" i="18"/>
  <c r="M12" i="18"/>
  <c r="N12" i="18"/>
  <c r="O12" i="18"/>
  <c r="P12" i="18"/>
  <c r="Q12" i="18"/>
  <c r="S12" i="18"/>
  <c r="T12" i="18"/>
  <c r="U12" i="18"/>
  <c r="V12" i="18"/>
  <c r="X12" i="18"/>
  <c r="Y12" i="18"/>
  <c r="Z12" i="18"/>
  <c r="AA12" i="18"/>
  <c r="AB12" i="18"/>
  <c r="AC12" i="18"/>
  <c r="AD12" i="18"/>
  <c r="AE12" i="18"/>
  <c r="AF12" i="18"/>
  <c r="AL12" i="18"/>
  <c r="AM12" i="18"/>
  <c r="AN12" i="18"/>
  <c r="D13" i="18"/>
  <c r="E13" i="18"/>
  <c r="G13" i="18"/>
  <c r="I13" i="18"/>
  <c r="J13" i="18"/>
  <c r="K13" i="18"/>
  <c r="L13" i="18"/>
  <c r="M13" i="18"/>
  <c r="N13" i="18"/>
  <c r="O13" i="18"/>
  <c r="P13" i="18"/>
  <c r="Q13" i="18"/>
  <c r="T13" i="18"/>
  <c r="U13" i="18"/>
  <c r="V13" i="18"/>
  <c r="W13" i="18"/>
  <c r="X13" i="18"/>
  <c r="Y13" i="18"/>
  <c r="Z13" i="18"/>
  <c r="AA13" i="18"/>
  <c r="AB13" i="18"/>
  <c r="AC13" i="18"/>
  <c r="AD13" i="18"/>
  <c r="AE13" i="18"/>
  <c r="AF13" i="18"/>
  <c r="AL13" i="18"/>
  <c r="AM13" i="18"/>
  <c r="AN13" i="18"/>
  <c r="E14" i="18"/>
  <c r="F14" i="18"/>
  <c r="G14" i="18"/>
  <c r="J14" i="18"/>
  <c r="M14" i="18"/>
  <c r="N14" i="18"/>
  <c r="P14" i="18"/>
  <c r="Q14" i="18"/>
  <c r="S14" i="18"/>
  <c r="T14" i="18"/>
  <c r="V14" i="18"/>
  <c r="W14" i="18"/>
  <c r="X14" i="18"/>
  <c r="Y14" i="18"/>
  <c r="Z14" i="18"/>
  <c r="AA14" i="18"/>
  <c r="AB14" i="18"/>
  <c r="AC14" i="18"/>
  <c r="AD14" i="18"/>
  <c r="AE14" i="18"/>
  <c r="AF14" i="18"/>
  <c r="AL14" i="18"/>
  <c r="AM14" i="18"/>
  <c r="AN14" i="18"/>
  <c r="D15" i="18"/>
  <c r="E15" i="18"/>
  <c r="G15" i="18"/>
  <c r="I15" i="18"/>
  <c r="J15" i="18"/>
  <c r="K15" i="18"/>
  <c r="L15" i="18"/>
  <c r="N15" i="18"/>
  <c r="O15" i="18"/>
  <c r="P15" i="18"/>
  <c r="Q15" i="18"/>
  <c r="S15" i="18"/>
  <c r="T15" i="18"/>
  <c r="U15" i="18"/>
  <c r="V15" i="18"/>
  <c r="W15" i="18"/>
  <c r="X15" i="18"/>
  <c r="Y15" i="18"/>
  <c r="Z15" i="18"/>
  <c r="AB15" i="18"/>
  <c r="AC15" i="18"/>
  <c r="AD15" i="18"/>
  <c r="AE15" i="18"/>
  <c r="AF15" i="18"/>
  <c r="AL15" i="18"/>
  <c r="AM15" i="18"/>
  <c r="AN15" i="18"/>
  <c r="E16" i="18"/>
  <c r="F16" i="18"/>
  <c r="G16" i="18"/>
  <c r="J16" i="18"/>
  <c r="K16" i="18"/>
  <c r="L16" i="18"/>
  <c r="M16" i="18"/>
  <c r="N16" i="18"/>
  <c r="O16" i="18"/>
  <c r="P16" i="18"/>
  <c r="Q16" i="18"/>
  <c r="S16" i="18"/>
  <c r="T16" i="18"/>
  <c r="U16" i="18"/>
  <c r="V16" i="18"/>
  <c r="X16" i="18"/>
  <c r="Y16" i="18"/>
  <c r="Z16" i="18"/>
  <c r="AA16" i="18"/>
  <c r="AB16" i="18"/>
  <c r="AC16" i="18"/>
  <c r="AD16" i="18"/>
  <c r="AE16" i="18"/>
  <c r="AF16" i="18"/>
  <c r="AL16" i="18"/>
  <c r="AM16" i="18"/>
  <c r="AN16" i="18"/>
  <c r="D17" i="18"/>
  <c r="E17" i="18"/>
  <c r="G17" i="18"/>
  <c r="I17" i="18"/>
  <c r="J17" i="18"/>
  <c r="K17" i="18"/>
  <c r="L17" i="18"/>
  <c r="M17" i="18"/>
  <c r="N17" i="18"/>
  <c r="O17" i="18"/>
  <c r="P17" i="18"/>
  <c r="Q17" i="18"/>
  <c r="T17" i="18"/>
  <c r="U17" i="18"/>
  <c r="V17" i="18"/>
  <c r="W17" i="18"/>
  <c r="X17" i="18"/>
  <c r="Y17" i="18"/>
  <c r="Z17" i="18"/>
  <c r="AA17" i="18"/>
  <c r="AB17" i="18"/>
  <c r="AC17" i="18"/>
  <c r="AD17" i="18"/>
  <c r="AE17" i="18"/>
  <c r="AF17" i="18"/>
  <c r="AL17" i="18"/>
  <c r="AM17" i="18"/>
  <c r="AN17" i="18"/>
  <c r="C18" i="18"/>
  <c r="Z18" i="18"/>
  <c r="C19" i="18"/>
  <c r="D4" i="17"/>
  <c r="F4" i="17"/>
  <c r="G4" i="17"/>
  <c r="I4" i="17"/>
  <c r="J4" i="17"/>
  <c r="K4" i="17"/>
  <c r="L4" i="17"/>
  <c r="N4" i="17"/>
  <c r="O4" i="17"/>
  <c r="P4" i="17"/>
  <c r="S4" i="17"/>
  <c r="T4" i="17"/>
  <c r="U4" i="17"/>
  <c r="V4" i="17"/>
  <c r="W4" i="17"/>
  <c r="X4" i="17"/>
  <c r="Y4" i="17"/>
  <c r="Z4" i="17"/>
  <c r="AA4" i="17"/>
  <c r="AB4" i="17"/>
  <c r="AC4" i="17"/>
  <c r="AD4" i="17"/>
  <c r="AE4" i="17"/>
  <c r="AF4" i="17"/>
  <c r="AL4" i="17"/>
  <c r="AM4" i="17"/>
  <c r="AN4" i="17"/>
  <c r="D7" i="17"/>
  <c r="E7" i="17"/>
  <c r="F7" i="17"/>
  <c r="I7" i="17"/>
  <c r="K7" i="17"/>
  <c r="K6" i="17" s="1"/>
  <c r="M7" i="17"/>
  <c r="N7" i="17"/>
  <c r="O7" i="17"/>
  <c r="O6" i="17" s="1"/>
  <c r="P7" i="17"/>
  <c r="P6" i="17" s="1"/>
  <c r="Q7" i="17"/>
  <c r="Q6" i="17" s="1"/>
  <c r="S7" i="17"/>
  <c r="S6" i="17" s="1"/>
  <c r="T7" i="17"/>
  <c r="T6" i="17" s="1"/>
  <c r="V7" i="17"/>
  <c r="V6" i="17" s="1"/>
  <c r="W7" i="17"/>
  <c r="X7" i="17"/>
  <c r="X6" i="17" s="1"/>
  <c r="Y7" i="17"/>
  <c r="Y6" i="17" s="1"/>
  <c r="Z7" i="17"/>
  <c r="Z6" i="17" s="1"/>
  <c r="AA7" i="17"/>
  <c r="AB7" i="17"/>
  <c r="AB6" i="17" s="1"/>
  <c r="AC7" i="17"/>
  <c r="AC6" i="17" s="1"/>
  <c r="AD7" i="17"/>
  <c r="AD6" i="17" s="1"/>
  <c r="AE7" i="17"/>
  <c r="AE6" i="17" s="1"/>
  <c r="AF7" i="17"/>
  <c r="AF6" i="17" s="1"/>
  <c r="AL7" i="17"/>
  <c r="AL6" i="17" s="1"/>
  <c r="AM7" i="17"/>
  <c r="AM6" i="17" s="1"/>
  <c r="AN7" i="17"/>
  <c r="D8" i="17"/>
  <c r="F8" i="17"/>
  <c r="F6" i="17" s="1"/>
  <c r="I8" i="17"/>
  <c r="J8" i="17"/>
  <c r="K8" i="17"/>
  <c r="L8" i="17"/>
  <c r="N8" i="17"/>
  <c r="O8" i="17"/>
  <c r="P8" i="17"/>
  <c r="Q8" i="17"/>
  <c r="S8" i="17"/>
  <c r="T8" i="17"/>
  <c r="U8" i="17"/>
  <c r="V8" i="17"/>
  <c r="W8" i="17"/>
  <c r="X8" i="17"/>
  <c r="Y8" i="17"/>
  <c r="Z8" i="17"/>
  <c r="AA8" i="17"/>
  <c r="AB8" i="17"/>
  <c r="AC8" i="17"/>
  <c r="AD8" i="17"/>
  <c r="AE8" i="17"/>
  <c r="AF8" i="17"/>
  <c r="AL8" i="17"/>
  <c r="AM8" i="17"/>
  <c r="AN8" i="17"/>
  <c r="AN6" i="17" s="1"/>
  <c r="E9" i="17"/>
  <c r="F9" i="17"/>
  <c r="J9" i="17"/>
  <c r="K9" i="17"/>
  <c r="L9" i="17"/>
  <c r="M9" i="17"/>
  <c r="O9" i="17"/>
  <c r="P9" i="17"/>
  <c r="Q9" i="17"/>
  <c r="S9" i="17"/>
  <c r="T9" i="17"/>
  <c r="U9" i="17"/>
  <c r="V9" i="17"/>
  <c r="W9" i="17"/>
  <c r="X9" i="17"/>
  <c r="Y9" i="17"/>
  <c r="Z9" i="17"/>
  <c r="AA9" i="17"/>
  <c r="AA6" i="17" s="1"/>
  <c r="AB9" i="17"/>
  <c r="AC9" i="17"/>
  <c r="AD9" i="17"/>
  <c r="AE9" i="17"/>
  <c r="AF9" i="17"/>
  <c r="AL9" i="17"/>
  <c r="AM9" i="17"/>
  <c r="AN9" i="17"/>
  <c r="D10" i="17"/>
  <c r="F10" i="17"/>
  <c r="I10" i="17"/>
  <c r="J10" i="17"/>
  <c r="K10" i="17"/>
  <c r="L10" i="17"/>
  <c r="M10" i="17"/>
  <c r="N10" i="17"/>
  <c r="O10" i="17"/>
  <c r="P10" i="17"/>
  <c r="Q10" i="17"/>
  <c r="S10" i="17"/>
  <c r="T10" i="17"/>
  <c r="U10" i="17"/>
  <c r="V10" i="17"/>
  <c r="W10" i="17"/>
  <c r="X10" i="17"/>
  <c r="Y10" i="17"/>
  <c r="Z10" i="17"/>
  <c r="AA10" i="17"/>
  <c r="AB10" i="17"/>
  <c r="AC10" i="17"/>
  <c r="AD10" i="17"/>
  <c r="AE10" i="17"/>
  <c r="AF10" i="17"/>
  <c r="AL10" i="17"/>
  <c r="AM10" i="17"/>
  <c r="AN10" i="17"/>
  <c r="D11" i="17"/>
  <c r="E11" i="17"/>
  <c r="F11" i="17"/>
  <c r="I11" i="17"/>
  <c r="K11" i="17"/>
  <c r="M11" i="17"/>
  <c r="N11" i="17"/>
  <c r="O11" i="17"/>
  <c r="P11" i="17"/>
  <c r="Q11" i="17"/>
  <c r="S11" i="17"/>
  <c r="T11" i="17"/>
  <c r="V11" i="17"/>
  <c r="W11" i="17"/>
  <c r="X11" i="17"/>
  <c r="Y11" i="17"/>
  <c r="Z11" i="17"/>
  <c r="AA11" i="17"/>
  <c r="AB11" i="17"/>
  <c r="AC11" i="17"/>
  <c r="AD11" i="17"/>
  <c r="AE11" i="17"/>
  <c r="AF11" i="17"/>
  <c r="AL11" i="17"/>
  <c r="AM11" i="17"/>
  <c r="AN11" i="17"/>
  <c r="D12" i="17"/>
  <c r="F12" i="17"/>
  <c r="I12" i="17"/>
  <c r="J12" i="17"/>
  <c r="K12" i="17"/>
  <c r="L12" i="17"/>
  <c r="N12" i="17"/>
  <c r="O12" i="17"/>
  <c r="P12" i="17"/>
  <c r="Q12" i="17"/>
  <c r="S12" i="17"/>
  <c r="T12" i="17"/>
  <c r="U12" i="17"/>
  <c r="V12" i="17"/>
  <c r="W12" i="17"/>
  <c r="X12" i="17"/>
  <c r="Y12" i="17"/>
  <c r="Z12" i="17"/>
  <c r="AA12" i="17"/>
  <c r="AB12" i="17"/>
  <c r="AC12" i="17"/>
  <c r="AD12" i="17"/>
  <c r="AE12" i="17"/>
  <c r="AF12" i="17"/>
  <c r="AL12" i="17"/>
  <c r="AM12" i="17"/>
  <c r="AN12" i="17"/>
  <c r="E13" i="17"/>
  <c r="F13" i="17"/>
  <c r="J13" i="17"/>
  <c r="K13" i="17"/>
  <c r="L13" i="17"/>
  <c r="M13" i="17"/>
  <c r="O13" i="17"/>
  <c r="P13" i="17"/>
  <c r="Q13" i="17"/>
  <c r="S13" i="17"/>
  <c r="T13" i="17"/>
  <c r="U13" i="17"/>
  <c r="V13" i="17"/>
  <c r="W13" i="17"/>
  <c r="W6" i="17" s="1"/>
  <c r="X13" i="17"/>
  <c r="Y13" i="17"/>
  <c r="Z13" i="17"/>
  <c r="AA13" i="17"/>
  <c r="AB13" i="17"/>
  <c r="AC13" i="17"/>
  <c r="AD13" i="17"/>
  <c r="AE13" i="17"/>
  <c r="AF13" i="17"/>
  <c r="AL13" i="17"/>
  <c r="AM13" i="17"/>
  <c r="AN13" i="17"/>
  <c r="D14" i="17"/>
  <c r="F14" i="17"/>
  <c r="I14" i="17"/>
  <c r="J14" i="17"/>
  <c r="K14" i="17"/>
  <c r="L14" i="17"/>
  <c r="M14" i="17"/>
  <c r="N14" i="17"/>
  <c r="O14" i="17"/>
  <c r="P14" i="17"/>
  <c r="Q14" i="17"/>
  <c r="S14" i="17"/>
  <c r="T14" i="17"/>
  <c r="U14" i="17"/>
  <c r="V14" i="17"/>
  <c r="W14" i="17"/>
  <c r="X14" i="17"/>
  <c r="Y14" i="17"/>
  <c r="Z14" i="17"/>
  <c r="AA14" i="17"/>
  <c r="AB14" i="17"/>
  <c r="AC14" i="17"/>
  <c r="AD14" i="17"/>
  <c r="AE14" i="17"/>
  <c r="AF14" i="17"/>
  <c r="AL14" i="17"/>
  <c r="AM14" i="17"/>
  <c r="AN14" i="17"/>
  <c r="D15" i="17"/>
  <c r="E15" i="17"/>
  <c r="F15" i="17"/>
  <c r="I15" i="17"/>
  <c r="K15" i="17"/>
  <c r="M15" i="17"/>
  <c r="N15" i="17"/>
  <c r="O15" i="17"/>
  <c r="P15" i="17"/>
  <c r="Q15" i="17"/>
  <c r="S15" i="17"/>
  <c r="T15" i="17"/>
  <c r="V15" i="17"/>
  <c r="W15" i="17"/>
  <c r="X15" i="17"/>
  <c r="Y15" i="17"/>
  <c r="Z15" i="17"/>
  <c r="AA15" i="17"/>
  <c r="AB15" i="17"/>
  <c r="AC15" i="17"/>
  <c r="AD15" i="17"/>
  <c r="AE15" i="17"/>
  <c r="AF15" i="17"/>
  <c r="AL15" i="17"/>
  <c r="AM15" i="17"/>
  <c r="AN15" i="17"/>
  <c r="D16" i="17"/>
  <c r="F16" i="17"/>
  <c r="I16" i="17"/>
  <c r="J16" i="17"/>
  <c r="K16" i="17"/>
  <c r="L16" i="17"/>
  <c r="N16" i="17"/>
  <c r="O16" i="17"/>
  <c r="P16" i="17"/>
  <c r="Q16" i="17"/>
  <c r="S16" i="17"/>
  <c r="T16" i="17"/>
  <c r="U16" i="17"/>
  <c r="V16" i="17"/>
  <c r="W16" i="17"/>
  <c r="X16" i="17"/>
  <c r="Y16" i="17"/>
  <c r="Z16" i="17"/>
  <c r="AA16" i="17"/>
  <c r="AB16" i="17"/>
  <c r="AC16" i="17"/>
  <c r="AD16" i="17"/>
  <c r="AE16" i="17"/>
  <c r="AF16" i="17"/>
  <c r="AL16" i="17"/>
  <c r="AM16" i="17"/>
  <c r="AN16" i="17"/>
  <c r="E17" i="17"/>
  <c r="F17" i="17"/>
  <c r="J17" i="17"/>
  <c r="K17" i="17"/>
  <c r="L17" i="17"/>
  <c r="M17" i="17"/>
  <c r="O17" i="17"/>
  <c r="P17" i="17"/>
  <c r="Q17" i="17"/>
  <c r="S17" i="17"/>
  <c r="T17" i="17"/>
  <c r="U17" i="17"/>
  <c r="V17" i="17"/>
  <c r="W17" i="17"/>
  <c r="X17" i="17"/>
  <c r="Y17" i="17"/>
  <c r="Z17" i="17"/>
  <c r="AA17" i="17"/>
  <c r="AB17" i="17"/>
  <c r="AC17" i="17"/>
  <c r="AD17" i="17"/>
  <c r="AE17" i="17"/>
  <c r="AF17" i="17"/>
  <c r="AL17" i="17"/>
  <c r="AM17" i="17"/>
  <c r="AN17" i="17"/>
  <c r="Z18" i="17"/>
  <c r="C18" i="17" s="1"/>
  <c r="C19" i="17"/>
  <c r="E4" i="16"/>
  <c r="F4" i="16"/>
  <c r="G4" i="16"/>
  <c r="I4" i="16"/>
  <c r="L4" i="16"/>
  <c r="M4" i="16"/>
  <c r="O4" i="16"/>
  <c r="P4" i="16"/>
  <c r="Q4" i="16"/>
  <c r="T4" i="16"/>
  <c r="V4" i="16"/>
  <c r="W4" i="16"/>
  <c r="X4" i="16"/>
  <c r="Y4" i="16"/>
  <c r="Z4" i="16"/>
  <c r="AA4" i="16"/>
  <c r="AB4" i="16"/>
  <c r="AC4" i="16"/>
  <c r="AD4" i="16"/>
  <c r="AE4" i="16"/>
  <c r="AF4" i="16"/>
  <c r="AL4" i="16"/>
  <c r="AM4" i="16"/>
  <c r="AN4" i="16"/>
  <c r="D7" i="16"/>
  <c r="E7" i="16"/>
  <c r="G7" i="16"/>
  <c r="I7" i="16"/>
  <c r="J7" i="16"/>
  <c r="K7" i="16"/>
  <c r="L7" i="16"/>
  <c r="L6" i="16" s="1"/>
  <c r="M7" i="16"/>
  <c r="N7" i="16"/>
  <c r="O7" i="16"/>
  <c r="P7" i="16"/>
  <c r="P6" i="16" s="1"/>
  <c r="Q7" i="16"/>
  <c r="Q6" i="16" s="1"/>
  <c r="T7" i="16"/>
  <c r="U7" i="16"/>
  <c r="V7" i="16"/>
  <c r="V6" i="16" s="1"/>
  <c r="W7" i="16"/>
  <c r="X7" i="16"/>
  <c r="Y7" i="16"/>
  <c r="Y6" i="16" s="1"/>
  <c r="Z7" i="16"/>
  <c r="Z6" i="16" s="1"/>
  <c r="AA7" i="16"/>
  <c r="AB7" i="16"/>
  <c r="AB6" i="16" s="1"/>
  <c r="AC7" i="16"/>
  <c r="AC6" i="16" s="1"/>
  <c r="AD7" i="16"/>
  <c r="AD6" i="16" s="1"/>
  <c r="AE7" i="16"/>
  <c r="AE6" i="16" s="1"/>
  <c r="AF7" i="16"/>
  <c r="AF6" i="16" s="1"/>
  <c r="AL7" i="16"/>
  <c r="AL6" i="16" s="1"/>
  <c r="AM7" i="16"/>
  <c r="AM6" i="16" s="1"/>
  <c r="AN7" i="16"/>
  <c r="AN6" i="16" s="1"/>
  <c r="E8" i="16"/>
  <c r="F8" i="16"/>
  <c r="G8" i="16"/>
  <c r="G6" i="16" s="1"/>
  <c r="I8" i="16"/>
  <c r="L8" i="16"/>
  <c r="M8" i="16"/>
  <c r="P8" i="16"/>
  <c r="Q8" i="16"/>
  <c r="S8" i="16"/>
  <c r="T8" i="16"/>
  <c r="V8" i="16"/>
  <c r="W8" i="16"/>
  <c r="X8" i="16"/>
  <c r="X6" i="16" s="1"/>
  <c r="Y8" i="16"/>
  <c r="Z8" i="16"/>
  <c r="AA8" i="16"/>
  <c r="AB8" i="16"/>
  <c r="AC8" i="16"/>
  <c r="AD8" i="16"/>
  <c r="AE8" i="16"/>
  <c r="AF8" i="16"/>
  <c r="AL8" i="16"/>
  <c r="AM8" i="16"/>
  <c r="AN8" i="16"/>
  <c r="D9" i="16"/>
  <c r="G9" i="16"/>
  <c r="I9" i="16"/>
  <c r="J9" i="16"/>
  <c r="K9" i="16"/>
  <c r="L9" i="16"/>
  <c r="N9" i="16"/>
  <c r="O9" i="16"/>
  <c r="P9" i="16"/>
  <c r="Q9" i="16"/>
  <c r="S9" i="16"/>
  <c r="T9" i="16"/>
  <c r="U9" i="16"/>
  <c r="V9" i="16"/>
  <c r="W9" i="16"/>
  <c r="X9" i="16"/>
  <c r="Y9" i="16"/>
  <c r="Z9" i="16"/>
  <c r="AB9" i="16"/>
  <c r="AC9" i="16"/>
  <c r="AD9" i="16"/>
  <c r="AE9" i="16"/>
  <c r="AF9" i="16"/>
  <c r="AL9" i="16"/>
  <c r="AM9" i="16"/>
  <c r="AN9" i="16"/>
  <c r="E10" i="16"/>
  <c r="F10" i="16"/>
  <c r="G10" i="16"/>
  <c r="J10" i="16"/>
  <c r="K10" i="16"/>
  <c r="L10" i="16"/>
  <c r="M10" i="16"/>
  <c r="N10" i="16"/>
  <c r="O10" i="16"/>
  <c r="P10" i="16"/>
  <c r="Q10" i="16"/>
  <c r="S10" i="16"/>
  <c r="T10" i="16"/>
  <c r="U10" i="16"/>
  <c r="V10" i="16"/>
  <c r="X10" i="16"/>
  <c r="Y10" i="16"/>
  <c r="Z10" i="16"/>
  <c r="AA10" i="16"/>
  <c r="AB10" i="16"/>
  <c r="AC10" i="16"/>
  <c r="AD10" i="16"/>
  <c r="AE10" i="16"/>
  <c r="AF10" i="16"/>
  <c r="AL10" i="16"/>
  <c r="AM10" i="16"/>
  <c r="AN10" i="16"/>
  <c r="D11" i="16"/>
  <c r="E11" i="16"/>
  <c r="G11" i="16"/>
  <c r="I11" i="16"/>
  <c r="J11" i="16"/>
  <c r="K11" i="16"/>
  <c r="L11" i="16"/>
  <c r="M11" i="16"/>
  <c r="N11" i="16"/>
  <c r="O11" i="16"/>
  <c r="P11" i="16"/>
  <c r="Q11" i="16"/>
  <c r="T11" i="16"/>
  <c r="U11" i="16"/>
  <c r="V11" i="16"/>
  <c r="W11" i="16"/>
  <c r="X11" i="16"/>
  <c r="Y11" i="16"/>
  <c r="Z11" i="16"/>
  <c r="AA11" i="16"/>
  <c r="AB11" i="16"/>
  <c r="AC11" i="16"/>
  <c r="AD11" i="16"/>
  <c r="AE11" i="16"/>
  <c r="AF11" i="16"/>
  <c r="AL11" i="16"/>
  <c r="AM11" i="16"/>
  <c r="AN11" i="16"/>
  <c r="E12" i="16"/>
  <c r="F12" i="16"/>
  <c r="G12" i="16"/>
  <c r="I12" i="16"/>
  <c r="L12" i="16"/>
  <c r="M12" i="16"/>
  <c r="P12" i="16"/>
  <c r="Q12" i="16"/>
  <c r="S12" i="16"/>
  <c r="T12" i="16"/>
  <c r="V12" i="16"/>
  <c r="W12" i="16"/>
  <c r="X12" i="16"/>
  <c r="Y12" i="16"/>
  <c r="Z12" i="16"/>
  <c r="AA12" i="16"/>
  <c r="AB12" i="16"/>
  <c r="AC12" i="16"/>
  <c r="AD12" i="16"/>
  <c r="AE12" i="16"/>
  <c r="AF12" i="16"/>
  <c r="AL12" i="16"/>
  <c r="AM12" i="16"/>
  <c r="AN12" i="16"/>
  <c r="D13" i="16"/>
  <c r="G13" i="16"/>
  <c r="I13" i="16"/>
  <c r="J13" i="16"/>
  <c r="K13" i="16"/>
  <c r="L13" i="16"/>
  <c r="N13" i="16"/>
  <c r="O13" i="16"/>
  <c r="P13" i="16"/>
  <c r="Q13" i="16"/>
  <c r="S13" i="16"/>
  <c r="T13" i="16"/>
  <c r="U13" i="16"/>
  <c r="V13" i="16"/>
  <c r="W13" i="16"/>
  <c r="X13" i="16"/>
  <c r="Y13" i="16"/>
  <c r="Z13" i="16"/>
  <c r="AB13" i="16"/>
  <c r="AC13" i="16"/>
  <c r="AD13" i="16"/>
  <c r="AE13" i="16"/>
  <c r="AF13" i="16"/>
  <c r="AL13" i="16"/>
  <c r="AM13" i="16"/>
  <c r="AN13" i="16"/>
  <c r="E14" i="16"/>
  <c r="F14" i="16"/>
  <c r="G14" i="16"/>
  <c r="J14" i="16"/>
  <c r="K14" i="16"/>
  <c r="L14" i="16"/>
  <c r="M14" i="16"/>
  <c r="N14" i="16"/>
  <c r="O14" i="16"/>
  <c r="P14" i="16"/>
  <c r="Q14" i="16"/>
  <c r="S14" i="16"/>
  <c r="T14" i="16"/>
  <c r="U14" i="16"/>
  <c r="V14" i="16"/>
  <c r="X14" i="16"/>
  <c r="Y14" i="16"/>
  <c r="Z14" i="16"/>
  <c r="AA14" i="16"/>
  <c r="AB14" i="16"/>
  <c r="AC14" i="16"/>
  <c r="AD14" i="16"/>
  <c r="AE14" i="16"/>
  <c r="AF14" i="16"/>
  <c r="AL14" i="16"/>
  <c r="AM14" i="16"/>
  <c r="AN14" i="16"/>
  <c r="D15" i="16"/>
  <c r="E15" i="16"/>
  <c r="G15" i="16"/>
  <c r="I15" i="16"/>
  <c r="J15" i="16"/>
  <c r="K15" i="16"/>
  <c r="L15" i="16"/>
  <c r="M15" i="16"/>
  <c r="N15" i="16"/>
  <c r="O15" i="16"/>
  <c r="P15" i="16"/>
  <c r="Q15" i="16"/>
  <c r="T15" i="16"/>
  <c r="T6" i="16" s="1"/>
  <c r="U15" i="16"/>
  <c r="V15" i="16"/>
  <c r="W15" i="16"/>
  <c r="X15" i="16"/>
  <c r="Y15" i="16"/>
  <c r="Z15" i="16"/>
  <c r="AA15" i="16"/>
  <c r="AB15" i="16"/>
  <c r="AC15" i="16"/>
  <c r="AD15" i="16"/>
  <c r="AE15" i="16"/>
  <c r="AF15" i="16"/>
  <c r="AL15" i="16"/>
  <c r="AM15" i="16"/>
  <c r="AN15" i="16"/>
  <c r="E16" i="16"/>
  <c r="F16" i="16"/>
  <c r="G16" i="16"/>
  <c r="I16" i="16"/>
  <c r="L16" i="16"/>
  <c r="M16" i="16"/>
  <c r="P16" i="16"/>
  <c r="Q16" i="16"/>
  <c r="S16" i="16"/>
  <c r="T16" i="16"/>
  <c r="V16" i="16"/>
  <c r="W16" i="16"/>
  <c r="X16" i="16"/>
  <c r="Y16" i="16"/>
  <c r="Z16" i="16"/>
  <c r="AA16" i="16"/>
  <c r="AB16" i="16"/>
  <c r="AC16" i="16"/>
  <c r="AD16" i="16"/>
  <c r="AE16" i="16"/>
  <c r="AF16" i="16"/>
  <c r="AL16" i="16"/>
  <c r="AM16" i="16"/>
  <c r="AN16" i="16"/>
  <c r="D17" i="16"/>
  <c r="G17" i="16"/>
  <c r="I17" i="16"/>
  <c r="J17" i="16"/>
  <c r="K17" i="16"/>
  <c r="L17" i="16"/>
  <c r="N17" i="16"/>
  <c r="O17" i="16"/>
  <c r="P17" i="16"/>
  <c r="Q17" i="16"/>
  <c r="S17" i="16"/>
  <c r="T17" i="16"/>
  <c r="U17" i="16"/>
  <c r="V17" i="16"/>
  <c r="W17" i="16"/>
  <c r="X17" i="16"/>
  <c r="Y17" i="16"/>
  <c r="Z17" i="16"/>
  <c r="AB17" i="16"/>
  <c r="AC17" i="16"/>
  <c r="AD17" i="16"/>
  <c r="AE17" i="16"/>
  <c r="AF17" i="16"/>
  <c r="AL17" i="16"/>
  <c r="AM17" i="16"/>
  <c r="AN17" i="16"/>
  <c r="C18" i="16"/>
  <c r="Z18" i="16"/>
  <c r="C19" i="16"/>
  <c r="D4" i="15"/>
  <c r="G4" i="15"/>
  <c r="I4" i="15"/>
  <c r="J4" i="15"/>
  <c r="K4" i="15"/>
  <c r="L4" i="15"/>
  <c r="M4" i="15"/>
  <c r="N4" i="15"/>
  <c r="O4" i="15"/>
  <c r="P4" i="15"/>
  <c r="Q4" i="15"/>
  <c r="S4" i="15"/>
  <c r="T4" i="15"/>
  <c r="U4" i="15"/>
  <c r="V4" i="15"/>
  <c r="W4" i="15"/>
  <c r="X4" i="15"/>
  <c r="Y4" i="15"/>
  <c r="Z4" i="15"/>
  <c r="AA4" i="15"/>
  <c r="AB4" i="15"/>
  <c r="AC4" i="15"/>
  <c r="AD4" i="15"/>
  <c r="AE4" i="15"/>
  <c r="AF4" i="15"/>
  <c r="AL4" i="15"/>
  <c r="AM4" i="15"/>
  <c r="AN4" i="15"/>
  <c r="D7" i="15"/>
  <c r="E7" i="15"/>
  <c r="F7" i="15"/>
  <c r="I7" i="15"/>
  <c r="I6" i="15" s="1"/>
  <c r="J7" i="15"/>
  <c r="K7" i="15"/>
  <c r="L7" i="15"/>
  <c r="M7" i="15"/>
  <c r="O7" i="15"/>
  <c r="P7" i="15"/>
  <c r="P6" i="15" s="1"/>
  <c r="Q7" i="15"/>
  <c r="Q6" i="15" s="1"/>
  <c r="S7" i="15"/>
  <c r="T7" i="15"/>
  <c r="T6" i="15" s="1"/>
  <c r="U7" i="15"/>
  <c r="U6" i="15" s="1"/>
  <c r="V7" i="15"/>
  <c r="V6" i="15" s="1"/>
  <c r="W7" i="15"/>
  <c r="X7" i="15"/>
  <c r="X6" i="15" s="1"/>
  <c r="Y7" i="15"/>
  <c r="Y6" i="15" s="1"/>
  <c r="Z7" i="15"/>
  <c r="Z6" i="15" s="1"/>
  <c r="AA7" i="15"/>
  <c r="AB7" i="15"/>
  <c r="AB6" i="15" s="1"/>
  <c r="AC7" i="15"/>
  <c r="AC6" i="15" s="1"/>
  <c r="AD7" i="15"/>
  <c r="AD6" i="15" s="1"/>
  <c r="AE7" i="15"/>
  <c r="AE6" i="15" s="1"/>
  <c r="AF7" i="15"/>
  <c r="AF6" i="15" s="1"/>
  <c r="AL7" i="15"/>
  <c r="AL6" i="15" s="1"/>
  <c r="AM7" i="15"/>
  <c r="AM6" i="15" s="1"/>
  <c r="AN7" i="15"/>
  <c r="AN6" i="15" s="1"/>
  <c r="D8" i="15"/>
  <c r="F8" i="15"/>
  <c r="I8" i="15"/>
  <c r="J8" i="15"/>
  <c r="K8" i="15"/>
  <c r="L8" i="15"/>
  <c r="M8" i="15"/>
  <c r="N8" i="15"/>
  <c r="O8" i="15"/>
  <c r="P8" i="15"/>
  <c r="Q8" i="15"/>
  <c r="T8" i="15"/>
  <c r="U8" i="15"/>
  <c r="V8" i="15"/>
  <c r="W8" i="15"/>
  <c r="X8" i="15"/>
  <c r="Y8" i="15"/>
  <c r="Z8" i="15"/>
  <c r="AB8" i="15"/>
  <c r="AC8" i="15"/>
  <c r="AD8" i="15"/>
  <c r="AE8" i="15"/>
  <c r="AF8" i="15"/>
  <c r="AL8" i="15"/>
  <c r="AM8" i="15"/>
  <c r="AN8" i="15"/>
  <c r="D9" i="15"/>
  <c r="E9" i="15"/>
  <c r="F9" i="15"/>
  <c r="I9" i="15"/>
  <c r="M9" i="15"/>
  <c r="N9" i="15"/>
  <c r="P9" i="15"/>
  <c r="Q9" i="15"/>
  <c r="S9" i="15"/>
  <c r="T9" i="15"/>
  <c r="U9" i="15"/>
  <c r="V9" i="15"/>
  <c r="X9" i="15"/>
  <c r="Y9" i="15"/>
  <c r="Z9" i="15"/>
  <c r="AA9" i="15"/>
  <c r="AB9" i="15"/>
  <c r="AC9" i="15"/>
  <c r="AD9" i="15"/>
  <c r="AE9" i="15"/>
  <c r="AF9" i="15"/>
  <c r="AL9" i="15"/>
  <c r="AM9" i="15"/>
  <c r="AN9" i="15"/>
  <c r="D10" i="15"/>
  <c r="I10" i="15"/>
  <c r="J10" i="15"/>
  <c r="K10" i="15"/>
  <c r="L10" i="15"/>
  <c r="M10" i="15"/>
  <c r="M6" i="15" s="1"/>
  <c r="N10" i="15"/>
  <c r="O10" i="15"/>
  <c r="P10" i="15"/>
  <c r="Q10" i="15"/>
  <c r="S10" i="15"/>
  <c r="T10" i="15"/>
  <c r="U10" i="15"/>
  <c r="V10" i="15"/>
  <c r="W10" i="15"/>
  <c r="X10" i="15"/>
  <c r="Y10" i="15"/>
  <c r="Z10" i="15"/>
  <c r="AA10" i="15"/>
  <c r="AB10" i="15"/>
  <c r="AC10" i="15"/>
  <c r="AD10" i="15"/>
  <c r="AE10" i="15"/>
  <c r="AF10" i="15"/>
  <c r="AL10" i="15"/>
  <c r="AM10" i="15"/>
  <c r="AN10" i="15"/>
  <c r="D11" i="15"/>
  <c r="E11" i="15"/>
  <c r="F11" i="15"/>
  <c r="I11" i="15"/>
  <c r="J11" i="15"/>
  <c r="K11" i="15"/>
  <c r="L11" i="15"/>
  <c r="M11" i="15"/>
  <c r="O11" i="15"/>
  <c r="P11" i="15"/>
  <c r="Q11" i="15"/>
  <c r="S11" i="15"/>
  <c r="T11" i="15"/>
  <c r="U11" i="15"/>
  <c r="V11" i="15"/>
  <c r="W11" i="15"/>
  <c r="X11" i="15"/>
  <c r="Y11" i="15"/>
  <c r="Z11" i="15"/>
  <c r="AA11" i="15"/>
  <c r="AB11" i="15"/>
  <c r="AC11" i="15"/>
  <c r="AD11" i="15"/>
  <c r="AE11" i="15"/>
  <c r="AF11" i="15"/>
  <c r="AL11" i="15"/>
  <c r="AM11" i="15"/>
  <c r="AN11" i="15"/>
  <c r="D12" i="15"/>
  <c r="F12" i="15"/>
  <c r="I12" i="15"/>
  <c r="J12" i="15"/>
  <c r="K12" i="15"/>
  <c r="L12" i="15"/>
  <c r="M12" i="15"/>
  <c r="N12" i="15"/>
  <c r="O12" i="15"/>
  <c r="P12" i="15"/>
  <c r="Q12" i="15"/>
  <c r="T12" i="15"/>
  <c r="U12" i="15"/>
  <c r="V12" i="15"/>
  <c r="W12" i="15"/>
  <c r="X12" i="15"/>
  <c r="Y12" i="15"/>
  <c r="Z12" i="15"/>
  <c r="AB12" i="15"/>
  <c r="AC12" i="15"/>
  <c r="AD12" i="15"/>
  <c r="AE12" i="15"/>
  <c r="AF12" i="15"/>
  <c r="AL12" i="15"/>
  <c r="AM12" i="15"/>
  <c r="AN12" i="15"/>
  <c r="D13" i="15"/>
  <c r="E13" i="15"/>
  <c r="F13" i="15"/>
  <c r="I13" i="15"/>
  <c r="M13" i="15"/>
  <c r="N13" i="15"/>
  <c r="P13" i="15"/>
  <c r="Q13" i="15"/>
  <c r="S13" i="15"/>
  <c r="T13" i="15"/>
  <c r="U13" i="15"/>
  <c r="V13" i="15"/>
  <c r="X13" i="15"/>
  <c r="Y13" i="15"/>
  <c r="Z13" i="15"/>
  <c r="AA13" i="15"/>
  <c r="AB13" i="15"/>
  <c r="AC13" i="15"/>
  <c r="AD13" i="15"/>
  <c r="AE13" i="15"/>
  <c r="AF13" i="15"/>
  <c r="AL13" i="15"/>
  <c r="AM13" i="15"/>
  <c r="AN13" i="15"/>
  <c r="D14" i="15"/>
  <c r="I14" i="15"/>
  <c r="J14" i="15"/>
  <c r="K14" i="15"/>
  <c r="L14" i="15"/>
  <c r="M14" i="15"/>
  <c r="N14" i="15"/>
  <c r="O14" i="15"/>
  <c r="P14" i="15"/>
  <c r="Q14" i="15"/>
  <c r="S14" i="15"/>
  <c r="T14" i="15"/>
  <c r="U14" i="15"/>
  <c r="V14" i="15"/>
  <c r="W14" i="15"/>
  <c r="X14" i="15"/>
  <c r="Y14" i="15"/>
  <c r="Z14" i="15"/>
  <c r="AA14" i="15"/>
  <c r="AB14" i="15"/>
  <c r="AC14" i="15"/>
  <c r="AD14" i="15"/>
  <c r="AE14" i="15"/>
  <c r="AF14" i="15"/>
  <c r="AL14" i="15"/>
  <c r="AM14" i="15"/>
  <c r="AN14" i="15"/>
  <c r="D15" i="15"/>
  <c r="E15" i="15"/>
  <c r="F15" i="15"/>
  <c r="I15" i="15"/>
  <c r="J15" i="15"/>
  <c r="K15" i="15"/>
  <c r="L15" i="15"/>
  <c r="M15" i="15"/>
  <c r="O15" i="15"/>
  <c r="P15" i="15"/>
  <c r="Q15" i="15"/>
  <c r="S15" i="15"/>
  <c r="T15" i="15"/>
  <c r="U15" i="15"/>
  <c r="V15" i="15"/>
  <c r="W15" i="15"/>
  <c r="X15" i="15"/>
  <c r="Y15" i="15"/>
  <c r="Z15" i="15"/>
  <c r="AA15" i="15"/>
  <c r="AB15" i="15"/>
  <c r="AC15" i="15"/>
  <c r="AD15" i="15"/>
  <c r="AE15" i="15"/>
  <c r="AF15" i="15"/>
  <c r="AL15" i="15"/>
  <c r="AM15" i="15"/>
  <c r="AN15" i="15"/>
  <c r="D16" i="15"/>
  <c r="F16" i="15"/>
  <c r="I16" i="15"/>
  <c r="J16" i="15"/>
  <c r="K16" i="15"/>
  <c r="L16" i="15"/>
  <c r="M16" i="15"/>
  <c r="N16" i="15"/>
  <c r="O16" i="15"/>
  <c r="P16" i="15"/>
  <c r="Q16" i="15"/>
  <c r="T16" i="15"/>
  <c r="U16" i="15"/>
  <c r="V16" i="15"/>
  <c r="W16" i="15"/>
  <c r="X16" i="15"/>
  <c r="Y16" i="15"/>
  <c r="Z16" i="15"/>
  <c r="AB16" i="15"/>
  <c r="AC16" i="15"/>
  <c r="AD16" i="15"/>
  <c r="AE16" i="15"/>
  <c r="AF16" i="15"/>
  <c r="AL16" i="15"/>
  <c r="AM16" i="15"/>
  <c r="AN16" i="15"/>
  <c r="D17" i="15"/>
  <c r="E17" i="15"/>
  <c r="F17" i="15"/>
  <c r="I17" i="15"/>
  <c r="M17" i="15"/>
  <c r="N17" i="15"/>
  <c r="P17" i="15"/>
  <c r="Q17" i="15"/>
  <c r="S17" i="15"/>
  <c r="T17" i="15"/>
  <c r="U17" i="15"/>
  <c r="V17" i="15"/>
  <c r="X17" i="15"/>
  <c r="Y17" i="15"/>
  <c r="Z17" i="15"/>
  <c r="AA17" i="15"/>
  <c r="AB17" i="15"/>
  <c r="AC17" i="15"/>
  <c r="AD17" i="15"/>
  <c r="AE17" i="15"/>
  <c r="AF17" i="15"/>
  <c r="AL17" i="15"/>
  <c r="AM17" i="15"/>
  <c r="AN17" i="15"/>
  <c r="Z18" i="15"/>
  <c r="C18" i="15" s="1"/>
  <c r="C19" i="15"/>
  <c r="D4" i="14"/>
  <c r="E4" i="14"/>
  <c r="F4" i="14"/>
  <c r="G4" i="14"/>
  <c r="H4" i="14"/>
  <c r="J4" i="14"/>
  <c r="K4" i="14"/>
  <c r="L4" i="14"/>
  <c r="M4" i="14"/>
  <c r="N4" i="14"/>
  <c r="O4" i="14"/>
  <c r="P4" i="14"/>
  <c r="Q4" i="14"/>
  <c r="S4" i="14"/>
  <c r="T4" i="14"/>
  <c r="U4" i="14"/>
  <c r="X4" i="14"/>
  <c r="Y4" i="14"/>
  <c r="Z4" i="14"/>
  <c r="AA4" i="14"/>
  <c r="AC4" i="14"/>
  <c r="AD4" i="14"/>
  <c r="AE4" i="14"/>
  <c r="AF4" i="14"/>
  <c r="AL4" i="14"/>
  <c r="AN4" i="14"/>
  <c r="D7" i="14"/>
  <c r="E7" i="14"/>
  <c r="G7" i="14"/>
  <c r="H7" i="14"/>
  <c r="I7" i="14"/>
  <c r="J7" i="14"/>
  <c r="K7" i="14"/>
  <c r="L7" i="14"/>
  <c r="M7" i="14"/>
  <c r="N7" i="14"/>
  <c r="O7" i="14"/>
  <c r="P7" i="14"/>
  <c r="Q7" i="14"/>
  <c r="S7" i="14"/>
  <c r="T7" i="14"/>
  <c r="U7" i="14"/>
  <c r="V7" i="14"/>
  <c r="W7" i="14"/>
  <c r="X7" i="14"/>
  <c r="Y7" i="14"/>
  <c r="Z7" i="14"/>
  <c r="AC7" i="14"/>
  <c r="AC6" i="14" s="1"/>
  <c r="AC5" i="14" s="1"/>
  <c r="AD7" i="14"/>
  <c r="AE7" i="14"/>
  <c r="AF7" i="14"/>
  <c r="AL7" i="14"/>
  <c r="AL6" i="14" s="1"/>
  <c r="AL5" i="14" s="1"/>
  <c r="AN7" i="14"/>
  <c r="D8" i="14"/>
  <c r="E8" i="14"/>
  <c r="F8" i="14"/>
  <c r="G8" i="14"/>
  <c r="H8" i="14"/>
  <c r="J8" i="14"/>
  <c r="K8" i="14"/>
  <c r="L8" i="14"/>
  <c r="M8" i="14"/>
  <c r="N8" i="14"/>
  <c r="O8" i="14"/>
  <c r="P8" i="14"/>
  <c r="Q8" i="14"/>
  <c r="S8" i="14"/>
  <c r="T8" i="14"/>
  <c r="U8" i="14"/>
  <c r="V8" i="14"/>
  <c r="X8" i="14"/>
  <c r="Y8" i="14"/>
  <c r="Z8" i="14"/>
  <c r="AA8" i="14"/>
  <c r="AC8" i="14"/>
  <c r="AD8" i="14"/>
  <c r="AE8" i="14"/>
  <c r="AF8" i="14"/>
  <c r="AL8" i="14"/>
  <c r="AN8" i="14"/>
  <c r="D9" i="14"/>
  <c r="E9" i="14"/>
  <c r="G9" i="14"/>
  <c r="H9" i="14"/>
  <c r="I9" i="14"/>
  <c r="J9" i="14"/>
  <c r="K9" i="14"/>
  <c r="L9" i="14"/>
  <c r="M9" i="14"/>
  <c r="N9" i="14"/>
  <c r="O9" i="14"/>
  <c r="P9" i="14"/>
  <c r="Q9" i="14"/>
  <c r="S9" i="14"/>
  <c r="T9" i="14"/>
  <c r="U9" i="14"/>
  <c r="V9" i="14"/>
  <c r="W9" i="14"/>
  <c r="X9" i="14"/>
  <c r="Y9" i="14"/>
  <c r="Z9" i="14"/>
  <c r="AA9" i="14"/>
  <c r="AC9" i="14"/>
  <c r="AD9" i="14"/>
  <c r="AE9" i="14"/>
  <c r="AF9" i="14"/>
  <c r="AL9" i="14"/>
  <c r="AN9" i="14"/>
  <c r="D10" i="14"/>
  <c r="E10" i="14"/>
  <c r="F10" i="14"/>
  <c r="G10" i="14"/>
  <c r="I10" i="14"/>
  <c r="J10" i="14"/>
  <c r="J6" i="14" s="1"/>
  <c r="M10" i="14"/>
  <c r="N10" i="14"/>
  <c r="N6" i="14" s="1"/>
  <c r="P10" i="14"/>
  <c r="Q10" i="14"/>
  <c r="S10" i="14"/>
  <c r="T10" i="14"/>
  <c r="V10" i="14"/>
  <c r="W10" i="14"/>
  <c r="X10" i="14"/>
  <c r="Y10" i="14"/>
  <c r="Z10" i="14"/>
  <c r="Z6" i="14" s="1"/>
  <c r="AA10" i="14"/>
  <c r="AC10" i="14"/>
  <c r="AD10" i="14"/>
  <c r="AD6" i="14" s="1"/>
  <c r="AE10" i="14"/>
  <c r="AF10" i="14"/>
  <c r="AL10" i="14"/>
  <c r="AN10" i="14"/>
  <c r="D11" i="14"/>
  <c r="E11" i="14"/>
  <c r="G11" i="14"/>
  <c r="H11" i="14"/>
  <c r="I11" i="14"/>
  <c r="J11" i="14"/>
  <c r="K11" i="14"/>
  <c r="L11" i="14"/>
  <c r="M11" i="14"/>
  <c r="N11" i="14"/>
  <c r="O11" i="14"/>
  <c r="P11" i="14"/>
  <c r="Q11" i="14"/>
  <c r="S11" i="14"/>
  <c r="T11" i="14"/>
  <c r="U11" i="14"/>
  <c r="V11" i="14"/>
  <c r="W11" i="14"/>
  <c r="X11" i="14"/>
  <c r="Y11" i="14"/>
  <c r="Z11" i="14"/>
  <c r="AC11" i="14"/>
  <c r="AD11" i="14"/>
  <c r="AE11" i="14"/>
  <c r="AF11" i="14"/>
  <c r="AL11" i="14"/>
  <c r="AN11" i="14"/>
  <c r="D12" i="14"/>
  <c r="E12" i="14"/>
  <c r="F12" i="14"/>
  <c r="G12" i="14"/>
  <c r="H12" i="14"/>
  <c r="J12" i="14"/>
  <c r="K12" i="14"/>
  <c r="L12" i="14"/>
  <c r="M12" i="14"/>
  <c r="N12" i="14"/>
  <c r="O12" i="14"/>
  <c r="P12" i="14"/>
  <c r="Q12" i="14"/>
  <c r="S12" i="14"/>
  <c r="T12" i="14"/>
  <c r="U12" i="14"/>
  <c r="V12" i="14"/>
  <c r="X12" i="14"/>
  <c r="Y12" i="14"/>
  <c r="Z12" i="14"/>
  <c r="AA12" i="14"/>
  <c r="AC12" i="14"/>
  <c r="AD12" i="14"/>
  <c r="AE12" i="14"/>
  <c r="AF12" i="14"/>
  <c r="AL12" i="14"/>
  <c r="AN12" i="14"/>
  <c r="D13" i="14"/>
  <c r="E13" i="14"/>
  <c r="G13" i="14"/>
  <c r="H13" i="14"/>
  <c r="I13" i="14"/>
  <c r="J13" i="14"/>
  <c r="K13" i="14"/>
  <c r="L13" i="14"/>
  <c r="M13" i="14"/>
  <c r="N13" i="14"/>
  <c r="O13" i="14"/>
  <c r="P13" i="14"/>
  <c r="Q13" i="14"/>
  <c r="S13" i="14"/>
  <c r="T13" i="14"/>
  <c r="U13" i="14"/>
  <c r="V13" i="14"/>
  <c r="W13" i="14"/>
  <c r="X13" i="14"/>
  <c r="Y13" i="14"/>
  <c r="Z13" i="14"/>
  <c r="AA13" i="14"/>
  <c r="AC13" i="14"/>
  <c r="AD13" i="14"/>
  <c r="AE13" i="14"/>
  <c r="AF13" i="14"/>
  <c r="AL13" i="14"/>
  <c r="AN13" i="14"/>
  <c r="D14" i="14"/>
  <c r="E14" i="14"/>
  <c r="F14" i="14"/>
  <c r="G14" i="14"/>
  <c r="I14" i="14"/>
  <c r="J14" i="14"/>
  <c r="M14" i="14"/>
  <c r="N14" i="14"/>
  <c r="P14" i="14"/>
  <c r="Q14" i="14"/>
  <c r="S14" i="14"/>
  <c r="T14" i="14"/>
  <c r="V14" i="14"/>
  <c r="V6" i="14" s="1"/>
  <c r="W14" i="14"/>
  <c r="X14" i="14"/>
  <c r="Y14" i="14"/>
  <c r="Z14" i="14"/>
  <c r="AA14" i="14"/>
  <c r="AC14" i="14"/>
  <c r="AD14" i="14"/>
  <c r="AE14" i="14"/>
  <c r="AF14" i="14"/>
  <c r="AL14" i="14"/>
  <c r="AN14" i="14"/>
  <c r="D15" i="14"/>
  <c r="E15" i="14"/>
  <c r="G15" i="14"/>
  <c r="H15" i="14"/>
  <c r="I15" i="14"/>
  <c r="J15" i="14"/>
  <c r="K15" i="14"/>
  <c r="L15" i="14"/>
  <c r="M15" i="14"/>
  <c r="N15" i="14"/>
  <c r="O15" i="14"/>
  <c r="P15" i="14"/>
  <c r="Q15" i="14"/>
  <c r="S15" i="14"/>
  <c r="T15" i="14"/>
  <c r="U15" i="14"/>
  <c r="V15" i="14"/>
  <c r="W15" i="14"/>
  <c r="X15" i="14"/>
  <c r="Y15" i="14"/>
  <c r="Z15" i="14"/>
  <c r="AC15" i="14"/>
  <c r="AD15" i="14"/>
  <c r="AE15" i="14"/>
  <c r="AF15" i="14"/>
  <c r="AL15" i="14"/>
  <c r="AN15" i="14"/>
  <c r="D16" i="14"/>
  <c r="E16" i="14"/>
  <c r="F16" i="14"/>
  <c r="G16" i="14"/>
  <c r="H16" i="14"/>
  <c r="J16" i="14"/>
  <c r="K16" i="14"/>
  <c r="L16" i="14"/>
  <c r="M16" i="14"/>
  <c r="N16" i="14"/>
  <c r="O16" i="14"/>
  <c r="P16" i="14"/>
  <c r="Q16" i="14"/>
  <c r="S16" i="14"/>
  <c r="T16" i="14"/>
  <c r="U16" i="14"/>
  <c r="V16" i="14"/>
  <c r="X16" i="14"/>
  <c r="Y16" i="14"/>
  <c r="Z16" i="14"/>
  <c r="AA16" i="14"/>
  <c r="AC16" i="14"/>
  <c r="AD16" i="14"/>
  <c r="AE16" i="14"/>
  <c r="AF16" i="14"/>
  <c r="AL16" i="14"/>
  <c r="AN16" i="14"/>
  <c r="D17" i="14"/>
  <c r="E17" i="14"/>
  <c r="G17" i="14"/>
  <c r="H17" i="14"/>
  <c r="I17" i="14"/>
  <c r="J17" i="14"/>
  <c r="K17" i="14"/>
  <c r="L17" i="14"/>
  <c r="M17" i="14"/>
  <c r="N17" i="14"/>
  <c r="O17" i="14"/>
  <c r="P17" i="14"/>
  <c r="Q17" i="14"/>
  <c r="S17" i="14"/>
  <c r="T17" i="14"/>
  <c r="U17" i="14"/>
  <c r="V17" i="14"/>
  <c r="W17" i="14"/>
  <c r="X17" i="14"/>
  <c r="Y17" i="14"/>
  <c r="Z17" i="14"/>
  <c r="AA17" i="14"/>
  <c r="AC17" i="14"/>
  <c r="AD17" i="14"/>
  <c r="AE17" i="14"/>
  <c r="AF17" i="14"/>
  <c r="AL17" i="14"/>
  <c r="AN17" i="14"/>
  <c r="Z18" i="14"/>
  <c r="C18" i="14" s="1"/>
  <c r="C19" i="14"/>
  <c r="D4" i="13"/>
  <c r="F4" i="13"/>
  <c r="G4" i="13"/>
  <c r="H4" i="13"/>
  <c r="I4" i="13"/>
  <c r="J4" i="13"/>
  <c r="K4" i="13"/>
  <c r="L4" i="13"/>
  <c r="N4" i="13"/>
  <c r="O4" i="13"/>
  <c r="P4" i="13"/>
  <c r="S4" i="13"/>
  <c r="T4" i="13"/>
  <c r="U4" i="13"/>
  <c r="V4" i="13"/>
  <c r="W4" i="13"/>
  <c r="X4" i="13"/>
  <c r="Y4" i="13"/>
  <c r="Z4" i="13"/>
  <c r="AA4" i="13"/>
  <c r="AC4" i="13"/>
  <c r="AD4" i="13"/>
  <c r="AE4" i="13"/>
  <c r="AF4" i="13"/>
  <c r="AL4" i="13"/>
  <c r="AN4" i="13"/>
  <c r="Y5" i="13"/>
  <c r="E7" i="13"/>
  <c r="F7" i="13"/>
  <c r="G7" i="13"/>
  <c r="H7" i="13"/>
  <c r="I7" i="13"/>
  <c r="K7" i="13"/>
  <c r="M7" i="13"/>
  <c r="N7" i="13"/>
  <c r="O7" i="13"/>
  <c r="P7" i="13"/>
  <c r="Q7" i="13"/>
  <c r="S7" i="13"/>
  <c r="T7" i="13"/>
  <c r="V7" i="13"/>
  <c r="W7" i="13"/>
  <c r="X7" i="13"/>
  <c r="Y7" i="13"/>
  <c r="Y6" i="13" s="1"/>
  <c r="Y3" i="13" s="1"/>
  <c r="Z7" i="13"/>
  <c r="AA7" i="13"/>
  <c r="AC7" i="13"/>
  <c r="AC6" i="13" s="1"/>
  <c r="AC3" i="13" s="1"/>
  <c r="AD7" i="13"/>
  <c r="AE7" i="13"/>
  <c r="AF7" i="13"/>
  <c r="AL7" i="13"/>
  <c r="AL6" i="13" s="1"/>
  <c r="AL3" i="13" s="1"/>
  <c r="AN7" i="13"/>
  <c r="D8" i="13"/>
  <c r="F8" i="13"/>
  <c r="G8" i="13"/>
  <c r="H8" i="13"/>
  <c r="I8" i="13"/>
  <c r="J8" i="13"/>
  <c r="K8" i="13"/>
  <c r="L8" i="13"/>
  <c r="N8" i="13"/>
  <c r="O8" i="13"/>
  <c r="P8" i="13"/>
  <c r="Q8" i="13"/>
  <c r="S8" i="13"/>
  <c r="T8" i="13"/>
  <c r="U8" i="13"/>
  <c r="V8" i="13"/>
  <c r="W8" i="13"/>
  <c r="X8" i="13"/>
  <c r="Y8" i="13"/>
  <c r="Z8" i="13"/>
  <c r="AA8" i="13"/>
  <c r="AC8" i="13"/>
  <c r="AD8" i="13"/>
  <c r="AE8" i="13"/>
  <c r="AF8" i="13"/>
  <c r="AL8" i="13"/>
  <c r="AN8" i="13"/>
  <c r="E9" i="13"/>
  <c r="F9" i="13"/>
  <c r="I9" i="13"/>
  <c r="J9" i="13"/>
  <c r="K9" i="13"/>
  <c r="L9" i="13"/>
  <c r="M9" i="13"/>
  <c r="O9" i="13"/>
  <c r="P9" i="13"/>
  <c r="Q9" i="13"/>
  <c r="S9" i="13"/>
  <c r="T9" i="13"/>
  <c r="U9" i="13"/>
  <c r="V9" i="13"/>
  <c r="W9" i="13"/>
  <c r="X9" i="13"/>
  <c r="Y9" i="13"/>
  <c r="Z9" i="13"/>
  <c r="AA9" i="13"/>
  <c r="AC9" i="13"/>
  <c r="AD9" i="13"/>
  <c r="AE9" i="13"/>
  <c r="AF9" i="13"/>
  <c r="AL9" i="13"/>
  <c r="AN9" i="13"/>
  <c r="D10" i="13"/>
  <c r="F10" i="13"/>
  <c r="G10" i="13"/>
  <c r="H10" i="13"/>
  <c r="I10" i="13"/>
  <c r="J10" i="13"/>
  <c r="K10" i="13"/>
  <c r="L10" i="13"/>
  <c r="M10" i="13"/>
  <c r="N10" i="13"/>
  <c r="O10" i="13"/>
  <c r="P10" i="13"/>
  <c r="P6" i="13" s="1"/>
  <c r="Q10" i="13"/>
  <c r="T10" i="13"/>
  <c r="T6" i="13" s="1"/>
  <c r="U10" i="13"/>
  <c r="V10" i="13"/>
  <c r="W10" i="13"/>
  <c r="X10" i="13"/>
  <c r="X6" i="13" s="1"/>
  <c r="Y10" i="13"/>
  <c r="Z10" i="13"/>
  <c r="AC10" i="13"/>
  <c r="AD10" i="13"/>
  <c r="AE10" i="13"/>
  <c r="AF10" i="13"/>
  <c r="AF6" i="13" s="1"/>
  <c r="AL10" i="13"/>
  <c r="AN10" i="13"/>
  <c r="E11" i="13"/>
  <c r="F11" i="13"/>
  <c r="G11" i="13"/>
  <c r="H11" i="13"/>
  <c r="I11" i="13"/>
  <c r="K11" i="13"/>
  <c r="M11" i="13"/>
  <c r="N11" i="13"/>
  <c r="O11" i="13"/>
  <c r="P11" i="13"/>
  <c r="Q11" i="13"/>
  <c r="S11" i="13"/>
  <c r="T11" i="13"/>
  <c r="V11" i="13"/>
  <c r="W11" i="13"/>
  <c r="X11" i="13"/>
  <c r="Y11" i="13"/>
  <c r="Z11" i="13"/>
  <c r="AA11" i="13"/>
  <c r="AC11" i="13"/>
  <c r="AD11" i="13"/>
  <c r="AE11" i="13"/>
  <c r="AF11" i="13"/>
  <c r="AL11" i="13"/>
  <c r="AN11" i="13"/>
  <c r="D12" i="13"/>
  <c r="F12" i="13"/>
  <c r="G12" i="13"/>
  <c r="H12" i="13"/>
  <c r="I12" i="13"/>
  <c r="J12" i="13"/>
  <c r="K12" i="13"/>
  <c r="L12" i="13"/>
  <c r="N12" i="13"/>
  <c r="O12" i="13"/>
  <c r="P12" i="13"/>
  <c r="Q12" i="13"/>
  <c r="S12" i="13"/>
  <c r="T12" i="13"/>
  <c r="U12" i="13"/>
  <c r="V12" i="13"/>
  <c r="W12" i="13"/>
  <c r="X12" i="13"/>
  <c r="Y12" i="13"/>
  <c r="Z12" i="13"/>
  <c r="AA12" i="13"/>
  <c r="AC12" i="13"/>
  <c r="AD12" i="13"/>
  <c r="AE12" i="13"/>
  <c r="AF12" i="13"/>
  <c r="AL12" i="13"/>
  <c r="AN12" i="13"/>
  <c r="E13" i="13"/>
  <c r="F13" i="13"/>
  <c r="I13" i="13"/>
  <c r="J13" i="13"/>
  <c r="K13" i="13"/>
  <c r="L13" i="13"/>
  <c r="M13" i="13"/>
  <c r="O13" i="13"/>
  <c r="P13" i="13"/>
  <c r="Q13" i="13"/>
  <c r="S13" i="13"/>
  <c r="T13" i="13"/>
  <c r="U13" i="13"/>
  <c r="V13" i="13"/>
  <c r="W13" i="13"/>
  <c r="X13" i="13"/>
  <c r="Y13" i="13"/>
  <c r="Z13" i="13"/>
  <c r="AA13" i="13"/>
  <c r="AC13" i="13"/>
  <c r="AD13" i="13"/>
  <c r="AE13" i="13"/>
  <c r="AF13" i="13"/>
  <c r="AL13" i="13"/>
  <c r="AN13" i="13"/>
  <c r="D14" i="13"/>
  <c r="F14" i="13"/>
  <c r="G14" i="13"/>
  <c r="H14" i="13"/>
  <c r="I14" i="13"/>
  <c r="J14" i="13"/>
  <c r="K14" i="13"/>
  <c r="L14" i="13"/>
  <c r="M14" i="13"/>
  <c r="N14" i="13"/>
  <c r="O14" i="13"/>
  <c r="P14" i="13"/>
  <c r="Q14" i="13"/>
  <c r="T14" i="13"/>
  <c r="U14" i="13"/>
  <c r="V14" i="13"/>
  <c r="W14" i="13"/>
  <c r="X14" i="13"/>
  <c r="Y14" i="13"/>
  <c r="Z14" i="13"/>
  <c r="AC14" i="13"/>
  <c r="AD14" i="13"/>
  <c r="AE14" i="13"/>
  <c r="AF14" i="13"/>
  <c r="AL14" i="13"/>
  <c r="AN14" i="13"/>
  <c r="E15" i="13"/>
  <c r="F15" i="13"/>
  <c r="G15" i="13"/>
  <c r="H15" i="13"/>
  <c r="I15" i="13"/>
  <c r="K15" i="13"/>
  <c r="M15" i="13"/>
  <c r="N15" i="13"/>
  <c r="O15" i="13"/>
  <c r="P15" i="13"/>
  <c r="Q15" i="13"/>
  <c r="S15" i="13"/>
  <c r="T15" i="13"/>
  <c r="V15" i="13"/>
  <c r="W15" i="13"/>
  <c r="X15" i="13"/>
  <c r="Y15" i="13"/>
  <c r="Z15" i="13"/>
  <c r="AA15" i="13"/>
  <c r="AC15" i="13"/>
  <c r="AD15" i="13"/>
  <c r="AE15" i="13"/>
  <c r="AF15" i="13"/>
  <c r="AL15" i="13"/>
  <c r="AN15" i="13"/>
  <c r="D16" i="13"/>
  <c r="F16" i="13"/>
  <c r="H16" i="13"/>
  <c r="I16" i="13"/>
  <c r="J16" i="13"/>
  <c r="K16" i="13"/>
  <c r="L16" i="13"/>
  <c r="N16" i="13"/>
  <c r="O16" i="13"/>
  <c r="P16" i="13"/>
  <c r="Q16" i="13"/>
  <c r="S16" i="13"/>
  <c r="T16" i="13"/>
  <c r="U16" i="13"/>
  <c r="V16" i="13"/>
  <c r="W16" i="13"/>
  <c r="X16" i="13"/>
  <c r="Y16" i="13"/>
  <c r="Z16" i="13"/>
  <c r="AA16" i="13"/>
  <c r="AC16" i="13"/>
  <c r="AD16" i="13"/>
  <c r="AE16" i="13"/>
  <c r="AF16" i="13"/>
  <c r="AL16" i="13"/>
  <c r="AN16" i="13"/>
  <c r="E17" i="13"/>
  <c r="F17" i="13"/>
  <c r="I17" i="13"/>
  <c r="J17" i="13"/>
  <c r="K17" i="13"/>
  <c r="L17" i="13"/>
  <c r="M17" i="13"/>
  <c r="O17" i="13"/>
  <c r="P17" i="13"/>
  <c r="Q17" i="13"/>
  <c r="S17" i="13"/>
  <c r="T17" i="13"/>
  <c r="U17" i="13"/>
  <c r="V17" i="13"/>
  <c r="W17" i="13"/>
  <c r="X17" i="13"/>
  <c r="Y17" i="13"/>
  <c r="Z17" i="13"/>
  <c r="AA17" i="13"/>
  <c r="AC17" i="13"/>
  <c r="AD17" i="13"/>
  <c r="AE17" i="13"/>
  <c r="AF17" i="13"/>
  <c r="AL17" i="13"/>
  <c r="AN17" i="13"/>
  <c r="Z18" i="13"/>
  <c r="C18" i="13" s="1"/>
  <c r="C19" i="13"/>
  <c r="D4" i="12"/>
  <c r="E4" i="12"/>
  <c r="F4" i="12"/>
  <c r="G4" i="12"/>
  <c r="H4" i="12"/>
  <c r="I4" i="12"/>
  <c r="L4" i="12"/>
  <c r="M4" i="12"/>
  <c r="O4" i="12"/>
  <c r="P4" i="12"/>
  <c r="Q4" i="12"/>
  <c r="T4" i="12"/>
  <c r="V4" i="12"/>
  <c r="W4" i="12"/>
  <c r="X4" i="12"/>
  <c r="Y4" i="12"/>
  <c r="Z4" i="12"/>
  <c r="AA4" i="12"/>
  <c r="AC4" i="12"/>
  <c r="AD4" i="12"/>
  <c r="AE4" i="12"/>
  <c r="AF4" i="12"/>
  <c r="AL4" i="12"/>
  <c r="AN4" i="12"/>
  <c r="Z6" i="12"/>
  <c r="D7" i="12"/>
  <c r="E7" i="12"/>
  <c r="G7" i="12"/>
  <c r="G6" i="12" s="1"/>
  <c r="G3" i="12" s="1"/>
  <c r="H7" i="12"/>
  <c r="I7" i="12"/>
  <c r="J7" i="12"/>
  <c r="K7" i="12"/>
  <c r="L7" i="12"/>
  <c r="M7" i="12"/>
  <c r="N7" i="12"/>
  <c r="O7" i="12"/>
  <c r="P7" i="12"/>
  <c r="Q7" i="12"/>
  <c r="T7" i="12"/>
  <c r="U7" i="12"/>
  <c r="V7" i="12"/>
  <c r="W7" i="12"/>
  <c r="X7" i="12"/>
  <c r="Y7" i="12"/>
  <c r="Z7" i="12"/>
  <c r="AA7" i="12"/>
  <c r="AA6" i="12" s="1"/>
  <c r="AA3" i="12" s="1"/>
  <c r="AC7" i="12"/>
  <c r="AD7" i="12"/>
  <c r="AE7" i="12"/>
  <c r="AE6" i="12" s="1"/>
  <c r="AE3" i="12" s="1"/>
  <c r="AF7" i="12"/>
  <c r="AL7" i="12"/>
  <c r="AN7" i="12"/>
  <c r="AN6" i="12" s="1"/>
  <c r="AN3" i="12" s="1"/>
  <c r="D8" i="12"/>
  <c r="E8" i="12"/>
  <c r="F8" i="12"/>
  <c r="G8" i="12"/>
  <c r="H8" i="12"/>
  <c r="I8" i="12"/>
  <c r="L8" i="12"/>
  <c r="M8" i="12"/>
  <c r="P8" i="12"/>
  <c r="Q8" i="12"/>
  <c r="S8" i="12"/>
  <c r="T8" i="12"/>
  <c r="V8" i="12"/>
  <c r="W8" i="12"/>
  <c r="X8" i="12"/>
  <c r="Y8" i="12"/>
  <c r="Z8" i="12"/>
  <c r="AA8" i="12"/>
  <c r="AC8" i="12"/>
  <c r="AD8" i="12"/>
  <c r="AE8" i="12"/>
  <c r="AF8" i="12"/>
  <c r="AL8" i="12"/>
  <c r="AN8" i="12"/>
  <c r="D9" i="12"/>
  <c r="G9" i="12"/>
  <c r="H9" i="12"/>
  <c r="I9" i="12"/>
  <c r="J9" i="12"/>
  <c r="K9" i="12"/>
  <c r="L9" i="12"/>
  <c r="N9" i="12"/>
  <c r="O9" i="12"/>
  <c r="P9" i="12"/>
  <c r="Q9" i="12"/>
  <c r="S9" i="12"/>
  <c r="T9" i="12"/>
  <c r="U9" i="12"/>
  <c r="V9" i="12"/>
  <c r="W9" i="12"/>
  <c r="X9" i="12"/>
  <c r="Y9" i="12"/>
  <c r="Z9" i="12"/>
  <c r="AA9" i="12"/>
  <c r="AC9" i="12"/>
  <c r="AD9" i="12"/>
  <c r="AE9" i="12"/>
  <c r="AF9" i="12"/>
  <c r="AL9" i="12"/>
  <c r="AN9" i="12"/>
  <c r="E10" i="12"/>
  <c r="F10" i="12"/>
  <c r="G10" i="12"/>
  <c r="H10" i="12"/>
  <c r="J10" i="12"/>
  <c r="K10" i="12"/>
  <c r="L10" i="12"/>
  <c r="M10" i="12"/>
  <c r="N10" i="12"/>
  <c r="O10" i="12"/>
  <c r="P10" i="12"/>
  <c r="Q10" i="12"/>
  <c r="S10" i="12"/>
  <c r="T10" i="12"/>
  <c r="U10" i="12"/>
  <c r="V10" i="12"/>
  <c r="V6" i="12" s="1"/>
  <c r="X10" i="12"/>
  <c r="Y10" i="12"/>
  <c r="Z10" i="12"/>
  <c r="AA10" i="12"/>
  <c r="AC10" i="12"/>
  <c r="AD10" i="12"/>
  <c r="AD6" i="12" s="1"/>
  <c r="AE10" i="12"/>
  <c r="AF10" i="12"/>
  <c r="AL10" i="12"/>
  <c r="AN10" i="12"/>
  <c r="D11" i="12"/>
  <c r="E11" i="12"/>
  <c r="G11" i="12"/>
  <c r="H11" i="12"/>
  <c r="I11" i="12"/>
  <c r="J11" i="12"/>
  <c r="K11" i="12"/>
  <c r="L11" i="12"/>
  <c r="M11" i="12"/>
  <c r="N11" i="12"/>
  <c r="O11" i="12"/>
  <c r="P11" i="12"/>
  <c r="Q11" i="12"/>
  <c r="T11" i="12"/>
  <c r="U11" i="12"/>
  <c r="V11" i="12"/>
  <c r="W11" i="12"/>
  <c r="X11" i="12"/>
  <c r="Y11" i="12"/>
  <c r="Z11" i="12"/>
  <c r="AA11" i="12"/>
  <c r="AC11" i="12"/>
  <c r="AD11" i="12"/>
  <c r="AE11" i="12"/>
  <c r="AF11" i="12"/>
  <c r="AL11" i="12"/>
  <c r="AN11" i="12"/>
  <c r="D12" i="12"/>
  <c r="E12" i="12"/>
  <c r="F12" i="12"/>
  <c r="G12" i="12"/>
  <c r="H12" i="12"/>
  <c r="I12" i="12"/>
  <c r="L12" i="12"/>
  <c r="M12" i="12"/>
  <c r="P12" i="12"/>
  <c r="Q12" i="12"/>
  <c r="S12" i="12"/>
  <c r="T12" i="12"/>
  <c r="V12" i="12"/>
  <c r="W12" i="12"/>
  <c r="X12" i="12"/>
  <c r="Y12" i="12"/>
  <c r="Z12" i="12"/>
  <c r="AA12" i="12"/>
  <c r="AC12" i="12"/>
  <c r="AD12" i="12"/>
  <c r="AE12" i="12"/>
  <c r="AF12" i="12"/>
  <c r="AL12" i="12"/>
  <c r="AN12" i="12"/>
  <c r="D13" i="12"/>
  <c r="G13" i="12"/>
  <c r="H13" i="12"/>
  <c r="I13" i="12"/>
  <c r="J13" i="12"/>
  <c r="K13" i="12"/>
  <c r="L13" i="12"/>
  <c r="N13" i="12"/>
  <c r="O13" i="12"/>
  <c r="P13" i="12"/>
  <c r="Q13" i="12"/>
  <c r="S13" i="12"/>
  <c r="T13" i="12"/>
  <c r="U13" i="12"/>
  <c r="V13" i="12"/>
  <c r="W13" i="12"/>
  <c r="X13" i="12"/>
  <c r="Y13" i="12"/>
  <c r="Z13" i="12"/>
  <c r="AA13" i="12"/>
  <c r="AC13" i="12"/>
  <c r="AD13" i="12"/>
  <c r="AE13" i="12"/>
  <c r="AF13" i="12"/>
  <c r="AL13" i="12"/>
  <c r="AN13" i="12"/>
  <c r="E14" i="12"/>
  <c r="F14" i="12"/>
  <c r="G14" i="12"/>
  <c r="H14" i="12"/>
  <c r="J14" i="12"/>
  <c r="K14" i="12"/>
  <c r="L14" i="12"/>
  <c r="M14" i="12"/>
  <c r="N14" i="12"/>
  <c r="O14" i="12"/>
  <c r="P14" i="12"/>
  <c r="Q14" i="12"/>
  <c r="S14" i="12"/>
  <c r="T14" i="12"/>
  <c r="U14" i="12"/>
  <c r="V14" i="12"/>
  <c r="X14" i="12"/>
  <c r="Y14" i="12"/>
  <c r="Z14" i="12"/>
  <c r="AA14" i="12"/>
  <c r="AC14" i="12"/>
  <c r="AD14" i="12"/>
  <c r="AE14" i="12"/>
  <c r="AF14" i="12"/>
  <c r="AL14" i="12"/>
  <c r="AN14" i="12"/>
  <c r="D15" i="12"/>
  <c r="E15" i="12"/>
  <c r="G15" i="12"/>
  <c r="H15" i="12"/>
  <c r="I15" i="12"/>
  <c r="J15" i="12"/>
  <c r="K15" i="12"/>
  <c r="L15" i="12"/>
  <c r="M15" i="12"/>
  <c r="N15" i="12"/>
  <c r="O15" i="12"/>
  <c r="P15" i="12"/>
  <c r="Q15" i="12"/>
  <c r="T15" i="12"/>
  <c r="U15" i="12"/>
  <c r="V15" i="12"/>
  <c r="W15" i="12"/>
  <c r="X15" i="12"/>
  <c r="Y15" i="12"/>
  <c r="Z15" i="12"/>
  <c r="AA15" i="12"/>
  <c r="AC15" i="12"/>
  <c r="AD15" i="12"/>
  <c r="AE15" i="12"/>
  <c r="AF15" i="12"/>
  <c r="AL15" i="12"/>
  <c r="AN15" i="12"/>
  <c r="D16" i="12"/>
  <c r="E16" i="12"/>
  <c r="F16" i="12"/>
  <c r="G16" i="12"/>
  <c r="H16" i="12"/>
  <c r="I16" i="12"/>
  <c r="L16" i="12"/>
  <c r="M16" i="12"/>
  <c r="P16" i="12"/>
  <c r="Q16" i="12"/>
  <c r="S16" i="12"/>
  <c r="T16" i="12"/>
  <c r="V16" i="12"/>
  <c r="W16" i="12"/>
  <c r="X16" i="12"/>
  <c r="Y16" i="12"/>
  <c r="Z16" i="12"/>
  <c r="AA16" i="12"/>
  <c r="AC16" i="12"/>
  <c r="AD16" i="12"/>
  <c r="AE16" i="12"/>
  <c r="AF16" i="12"/>
  <c r="AL16" i="12"/>
  <c r="AN16" i="12"/>
  <c r="D17" i="12"/>
  <c r="G17" i="12"/>
  <c r="H17" i="12"/>
  <c r="I17" i="12"/>
  <c r="J17" i="12"/>
  <c r="K17" i="12"/>
  <c r="L17" i="12"/>
  <c r="N17" i="12"/>
  <c r="O17" i="12"/>
  <c r="P17" i="12"/>
  <c r="Q17" i="12"/>
  <c r="S17" i="12"/>
  <c r="T17" i="12"/>
  <c r="U17" i="12"/>
  <c r="V17" i="12"/>
  <c r="W17" i="12"/>
  <c r="X17" i="12"/>
  <c r="Y17" i="12"/>
  <c r="Z17" i="12"/>
  <c r="AA17" i="12"/>
  <c r="AC17" i="12"/>
  <c r="AD17" i="12"/>
  <c r="AE17" i="12"/>
  <c r="AF17" i="12"/>
  <c r="AL17" i="12"/>
  <c r="AN17" i="12"/>
  <c r="Z18" i="12"/>
  <c r="C18" i="12" s="1"/>
  <c r="C19" i="12"/>
  <c r="D4" i="11"/>
  <c r="F4" i="11"/>
  <c r="G4" i="11"/>
  <c r="H4" i="11"/>
  <c r="I4" i="11"/>
  <c r="J4" i="11"/>
  <c r="K4" i="11"/>
  <c r="L4" i="11"/>
  <c r="M4" i="11"/>
  <c r="N4" i="11"/>
  <c r="O4" i="11"/>
  <c r="P4" i="11"/>
  <c r="Q4" i="11"/>
  <c r="S4" i="11"/>
  <c r="T4" i="11"/>
  <c r="U4" i="11"/>
  <c r="V4" i="11"/>
  <c r="W4" i="11"/>
  <c r="X4" i="11"/>
  <c r="Y4" i="11"/>
  <c r="Z4" i="11"/>
  <c r="AA4" i="11"/>
  <c r="AC4" i="11"/>
  <c r="AD4" i="11"/>
  <c r="AE4" i="11"/>
  <c r="AF4" i="11"/>
  <c r="AL4" i="11"/>
  <c r="AN4" i="11"/>
  <c r="T6" i="11"/>
  <c r="X6" i="11"/>
  <c r="E7" i="11"/>
  <c r="F7" i="11"/>
  <c r="G7" i="11"/>
  <c r="J7" i="11"/>
  <c r="K7" i="11"/>
  <c r="L7" i="11"/>
  <c r="M7" i="11"/>
  <c r="O7" i="11"/>
  <c r="P7" i="11"/>
  <c r="Q7" i="11"/>
  <c r="S7" i="11"/>
  <c r="T7" i="11"/>
  <c r="U7" i="11"/>
  <c r="V7" i="11"/>
  <c r="W7" i="11"/>
  <c r="X7" i="11"/>
  <c r="Y7" i="11"/>
  <c r="Z7" i="11"/>
  <c r="AA7" i="11"/>
  <c r="AC7" i="11"/>
  <c r="AD7" i="11"/>
  <c r="AE7" i="11"/>
  <c r="AE6" i="11" s="1"/>
  <c r="AE5" i="11" s="1"/>
  <c r="AF7" i="11"/>
  <c r="AL7" i="11"/>
  <c r="AN7" i="11"/>
  <c r="AN6" i="11" s="1"/>
  <c r="AN5" i="11" s="1"/>
  <c r="D8" i="11"/>
  <c r="F8" i="11"/>
  <c r="H8" i="11"/>
  <c r="I8" i="11"/>
  <c r="J8" i="11"/>
  <c r="K8" i="11"/>
  <c r="L8" i="11"/>
  <c r="M8" i="11"/>
  <c r="N8" i="11"/>
  <c r="O8" i="11"/>
  <c r="P8" i="11"/>
  <c r="Q8" i="11"/>
  <c r="T8" i="11"/>
  <c r="U8" i="11"/>
  <c r="V8" i="11"/>
  <c r="V6" i="11" s="1"/>
  <c r="W8" i="11"/>
  <c r="X8" i="11"/>
  <c r="Y8" i="11"/>
  <c r="Z8" i="11"/>
  <c r="Z6" i="11" s="1"/>
  <c r="AC8" i="11"/>
  <c r="AD8" i="11"/>
  <c r="AE8" i="11"/>
  <c r="AF8" i="11"/>
  <c r="AL8" i="11"/>
  <c r="AN8" i="11"/>
  <c r="E9" i="11"/>
  <c r="F9" i="11"/>
  <c r="G9" i="11"/>
  <c r="H9" i="11"/>
  <c r="I9" i="11"/>
  <c r="M9" i="11"/>
  <c r="N9" i="11"/>
  <c r="P9" i="11"/>
  <c r="Q9" i="11"/>
  <c r="S9" i="11"/>
  <c r="T9" i="11"/>
  <c r="U9" i="11"/>
  <c r="V9" i="11"/>
  <c r="X9" i="11"/>
  <c r="Y9" i="11"/>
  <c r="Z9" i="11"/>
  <c r="AA9" i="11"/>
  <c r="AC9" i="11"/>
  <c r="AD9" i="11"/>
  <c r="AE9" i="11"/>
  <c r="AF9" i="11"/>
  <c r="AL9" i="11"/>
  <c r="AN9" i="11"/>
  <c r="D10" i="11"/>
  <c r="H10" i="11"/>
  <c r="I10" i="11"/>
  <c r="J10" i="11"/>
  <c r="K10" i="11"/>
  <c r="L10" i="11"/>
  <c r="N10" i="11"/>
  <c r="O10" i="11"/>
  <c r="P10" i="11"/>
  <c r="P6" i="11" s="1"/>
  <c r="Q10" i="11"/>
  <c r="S10" i="11"/>
  <c r="T10" i="11"/>
  <c r="U10" i="11"/>
  <c r="V10" i="11"/>
  <c r="W10" i="11"/>
  <c r="X10" i="11"/>
  <c r="Y10" i="11"/>
  <c r="Z10" i="11"/>
  <c r="AA10" i="11"/>
  <c r="AC10" i="11"/>
  <c r="AD10" i="11"/>
  <c r="AE10" i="11"/>
  <c r="AF10" i="11"/>
  <c r="AF6" i="11" s="1"/>
  <c r="AL10" i="11"/>
  <c r="AN10" i="11"/>
  <c r="E11" i="11"/>
  <c r="F11" i="11"/>
  <c r="G11" i="11"/>
  <c r="J11" i="11"/>
  <c r="K11" i="11"/>
  <c r="L11" i="11"/>
  <c r="M11" i="11"/>
  <c r="O11" i="11"/>
  <c r="P11" i="11"/>
  <c r="Q11" i="11"/>
  <c r="S11" i="11"/>
  <c r="T11" i="11"/>
  <c r="U11" i="11"/>
  <c r="V11" i="11"/>
  <c r="W11" i="11"/>
  <c r="X11" i="11"/>
  <c r="Y11" i="11"/>
  <c r="Z11" i="11"/>
  <c r="AA11" i="11"/>
  <c r="AC11" i="11"/>
  <c r="AD11" i="11"/>
  <c r="AE11" i="11"/>
  <c r="AF11" i="11"/>
  <c r="AL11" i="11"/>
  <c r="AN11" i="11"/>
  <c r="D12" i="11"/>
  <c r="F12" i="11"/>
  <c r="H12" i="11"/>
  <c r="I12" i="11"/>
  <c r="J12" i="11"/>
  <c r="K12" i="11"/>
  <c r="L12" i="11"/>
  <c r="M12" i="11"/>
  <c r="N12" i="11"/>
  <c r="O12" i="11"/>
  <c r="P12" i="11"/>
  <c r="Q12" i="11"/>
  <c r="T12" i="11"/>
  <c r="U12" i="11"/>
  <c r="V12" i="11"/>
  <c r="W12" i="11"/>
  <c r="X12" i="11"/>
  <c r="Y12" i="11"/>
  <c r="Z12" i="11"/>
  <c r="AC12" i="11"/>
  <c r="AD12" i="11"/>
  <c r="AE12" i="11"/>
  <c r="AF12" i="11"/>
  <c r="AL12" i="11"/>
  <c r="AN12" i="11"/>
  <c r="E13" i="11"/>
  <c r="F13" i="11"/>
  <c r="G13" i="11"/>
  <c r="H13" i="11"/>
  <c r="I13" i="11"/>
  <c r="M13" i="11"/>
  <c r="N13" i="11"/>
  <c r="P13" i="11"/>
  <c r="Q13" i="11"/>
  <c r="S13" i="11"/>
  <c r="T13" i="11"/>
  <c r="U13" i="11"/>
  <c r="V13" i="11"/>
  <c r="X13" i="11"/>
  <c r="Y13" i="11"/>
  <c r="Z13" i="11"/>
  <c r="AA13" i="11"/>
  <c r="AC13" i="11"/>
  <c r="AD13" i="11"/>
  <c r="AE13" i="11"/>
  <c r="AF13" i="11"/>
  <c r="AL13" i="11"/>
  <c r="AN13" i="11"/>
  <c r="D14" i="11"/>
  <c r="H14" i="11"/>
  <c r="I14" i="11"/>
  <c r="J14" i="11"/>
  <c r="K14" i="11"/>
  <c r="L14" i="11"/>
  <c r="N14" i="11"/>
  <c r="O14" i="11"/>
  <c r="P14" i="11"/>
  <c r="Q14" i="11"/>
  <c r="S14" i="11"/>
  <c r="T14" i="11"/>
  <c r="U14" i="11"/>
  <c r="V14" i="11"/>
  <c r="W14" i="11"/>
  <c r="X14" i="11"/>
  <c r="Y14" i="11"/>
  <c r="Z14" i="11"/>
  <c r="AA14" i="11"/>
  <c r="AC14" i="11"/>
  <c r="AD14" i="11"/>
  <c r="AE14" i="11"/>
  <c r="AF14" i="11"/>
  <c r="AL14" i="11"/>
  <c r="AN14" i="11"/>
  <c r="E15" i="11"/>
  <c r="F15" i="11"/>
  <c r="G15" i="11"/>
  <c r="J15" i="11"/>
  <c r="K15" i="11"/>
  <c r="L15" i="11"/>
  <c r="M15" i="11"/>
  <c r="O15" i="11"/>
  <c r="P15" i="11"/>
  <c r="Q15" i="11"/>
  <c r="S15" i="11"/>
  <c r="T15" i="11"/>
  <c r="U15" i="11"/>
  <c r="V15" i="11"/>
  <c r="W15" i="11"/>
  <c r="X15" i="11"/>
  <c r="Y15" i="11"/>
  <c r="Z15" i="11"/>
  <c r="AA15" i="11"/>
  <c r="AC15" i="11"/>
  <c r="AD15" i="11"/>
  <c r="AE15" i="11"/>
  <c r="AF15" i="11"/>
  <c r="AL15" i="11"/>
  <c r="AN15" i="11"/>
  <c r="D16" i="11"/>
  <c r="F16" i="11"/>
  <c r="H16" i="11"/>
  <c r="I16" i="11"/>
  <c r="J16" i="11"/>
  <c r="K16" i="11"/>
  <c r="L16" i="11"/>
  <c r="M16" i="11"/>
  <c r="N16" i="11"/>
  <c r="O16" i="11"/>
  <c r="P16" i="11"/>
  <c r="Q16" i="11"/>
  <c r="T16" i="11"/>
  <c r="U16" i="11"/>
  <c r="V16" i="11"/>
  <c r="W16" i="11"/>
  <c r="X16" i="11"/>
  <c r="Y16" i="11"/>
  <c r="Z16" i="11"/>
  <c r="AC16" i="11"/>
  <c r="AD16" i="11"/>
  <c r="AE16" i="11"/>
  <c r="AF16" i="11"/>
  <c r="AL16" i="11"/>
  <c r="AN16" i="11"/>
  <c r="E17" i="11"/>
  <c r="F17" i="11"/>
  <c r="G17" i="11"/>
  <c r="H17" i="11"/>
  <c r="I17" i="11"/>
  <c r="M17" i="11"/>
  <c r="N17" i="11"/>
  <c r="P17" i="11"/>
  <c r="Q17" i="11"/>
  <c r="S17" i="11"/>
  <c r="T17" i="11"/>
  <c r="U17" i="11"/>
  <c r="V17" i="11"/>
  <c r="X17" i="11"/>
  <c r="Y17" i="11"/>
  <c r="Z17" i="11"/>
  <c r="AA17" i="11"/>
  <c r="AC17" i="11"/>
  <c r="AD17" i="11"/>
  <c r="AE17" i="11"/>
  <c r="AF17" i="11"/>
  <c r="AL17" i="11"/>
  <c r="AN17" i="11"/>
  <c r="Z18" i="11"/>
  <c r="C18" i="11" s="1"/>
  <c r="C19" i="11"/>
  <c r="D4" i="10"/>
  <c r="E4" i="10"/>
  <c r="F4" i="10"/>
  <c r="H4" i="10"/>
  <c r="J4" i="10"/>
  <c r="K4" i="10"/>
  <c r="L4" i="10"/>
  <c r="M4" i="10"/>
  <c r="N4" i="10"/>
  <c r="O4" i="10"/>
  <c r="P4" i="10"/>
  <c r="Q4" i="10"/>
  <c r="S4" i="10"/>
  <c r="T4" i="10"/>
  <c r="U4" i="10"/>
  <c r="X4" i="10"/>
  <c r="Y4" i="10"/>
  <c r="Z4" i="10"/>
  <c r="AA4" i="10"/>
  <c r="AC4" i="10"/>
  <c r="AD4" i="10"/>
  <c r="AE4" i="10"/>
  <c r="AF4" i="10"/>
  <c r="AL4" i="10"/>
  <c r="AN4" i="10"/>
  <c r="V6" i="10"/>
  <c r="D7" i="10"/>
  <c r="E7" i="10"/>
  <c r="H7" i="10"/>
  <c r="I7" i="10"/>
  <c r="J7" i="10"/>
  <c r="K7" i="10"/>
  <c r="L7" i="10"/>
  <c r="M7" i="10"/>
  <c r="N7" i="10"/>
  <c r="O7" i="10"/>
  <c r="P7" i="10"/>
  <c r="Q7" i="10"/>
  <c r="S7" i="10"/>
  <c r="T7" i="10"/>
  <c r="U7" i="10"/>
  <c r="V7" i="10"/>
  <c r="W7" i="10"/>
  <c r="X7" i="10"/>
  <c r="Y7" i="10"/>
  <c r="Z7" i="10"/>
  <c r="AC7" i="10"/>
  <c r="AD7" i="10"/>
  <c r="AE7" i="10"/>
  <c r="AF7" i="10"/>
  <c r="AL7" i="10"/>
  <c r="AN7" i="10"/>
  <c r="D8" i="10"/>
  <c r="E8" i="10"/>
  <c r="F8" i="10"/>
  <c r="H8" i="10"/>
  <c r="J8" i="10"/>
  <c r="K8" i="10"/>
  <c r="L8" i="10"/>
  <c r="M8" i="10"/>
  <c r="N8" i="10"/>
  <c r="O8" i="10"/>
  <c r="P8" i="10"/>
  <c r="Q8" i="10"/>
  <c r="S8" i="10"/>
  <c r="T8" i="10"/>
  <c r="U8" i="10"/>
  <c r="V8" i="10"/>
  <c r="X8" i="10"/>
  <c r="Y8" i="10"/>
  <c r="Z8" i="10"/>
  <c r="AA8" i="10"/>
  <c r="AC8" i="10"/>
  <c r="AD8" i="10"/>
  <c r="AE8" i="10"/>
  <c r="AF8" i="10"/>
  <c r="AL8" i="10"/>
  <c r="AN8" i="10"/>
  <c r="D9" i="10"/>
  <c r="E9" i="10"/>
  <c r="F9" i="10"/>
  <c r="C9" i="10"/>
  <c r="H9" i="10"/>
  <c r="I9" i="10"/>
  <c r="J9" i="10"/>
  <c r="K9" i="10"/>
  <c r="L9" i="10"/>
  <c r="M9" i="10"/>
  <c r="N9" i="10"/>
  <c r="O9" i="10"/>
  <c r="P9" i="10"/>
  <c r="Q9" i="10"/>
  <c r="S9" i="10"/>
  <c r="T9" i="10"/>
  <c r="U9" i="10"/>
  <c r="V9" i="10"/>
  <c r="W9" i="10"/>
  <c r="X9" i="10"/>
  <c r="Y9" i="10"/>
  <c r="Z9" i="10"/>
  <c r="AA9" i="10"/>
  <c r="AC9" i="10"/>
  <c r="AD9" i="10"/>
  <c r="AE9" i="10"/>
  <c r="AF9" i="10"/>
  <c r="AL9" i="10"/>
  <c r="AN9" i="10"/>
  <c r="D10" i="10"/>
  <c r="E10" i="10"/>
  <c r="F10" i="10"/>
  <c r="I10" i="10"/>
  <c r="J10" i="10"/>
  <c r="J6" i="10" s="1"/>
  <c r="M10" i="10"/>
  <c r="N10" i="10"/>
  <c r="N6" i="10" s="1"/>
  <c r="P10" i="10"/>
  <c r="Q10" i="10"/>
  <c r="S10" i="10"/>
  <c r="T10" i="10"/>
  <c r="V10" i="10"/>
  <c r="W10" i="10"/>
  <c r="X10" i="10"/>
  <c r="Y10" i="10"/>
  <c r="Z10" i="10"/>
  <c r="Z6" i="10" s="1"/>
  <c r="AA10" i="10"/>
  <c r="AC10" i="10"/>
  <c r="AD10" i="10"/>
  <c r="AD6" i="10" s="1"/>
  <c r="AE10" i="10"/>
  <c r="AF10" i="10"/>
  <c r="AL10" i="10"/>
  <c r="AN10" i="10"/>
  <c r="D11" i="10"/>
  <c r="E11" i="10"/>
  <c r="H11" i="10"/>
  <c r="I11" i="10"/>
  <c r="J11" i="10"/>
  <c r="K11" i="10"/>
  <c r="L11" i="10"/>
  <c r="M11" i="10"/>
  <c r="N11" i="10"/>
  <c r="O11" i="10"/>
  <c r="P11" i="10"/>
  <c r="Q11" i="10"/>
  <c r="S11" i="10"/>
  <c r="T11" i="10"/>
  <c r="U11" i="10"/>
  <c r="V11" i="10"/>
  <c r="W11" i="10"/>
  <c r="X11" i="10"/>
  <c r="Y11" i="10"/>
  <c r="Z11" i="10"/>
  <c r="AC11" i="10"/>
  <c r="AD11" i="10"/>
  <c r="AE11" i="10"/>
  <c r="AF11" i="10"/>
  <c r="AL11" i="10"/>
  <c r="AN11" i="10"/>
  <c r="D12" i="10"/>
  <c r="E12" i="10"/>
  <c r="F12" i="10"/>
  <c r="H12" i="10"/>
  <c r="J12" i="10"/>
  <c r="K12" i="10"/>
  <c r="L12" i="10"/>
  <c r="M12" i="10"/>
  <c r="N12" i="10"/>
  <c r="O12" i="10"/>
  <c r="P12" i="10"/>
  <c r="Q12" i="10"/>
  <c r="S12" i="10"/>
  <c r="T12" i="10"/>
  <c r="U12" i="10"/>
  <c r="V12" i="10"/>
  <c r="X12" i="10"/>
  <c r="Y12" i="10"/>
  <c r="Z12" i="10"/>
  <c r="AA12" i="10"/>
  <c r="AC12" i="10"/>
  <c r="AD12" i="10"/>
  <c r="AE12" i="10"/>
  <c r="AF12" i="10"/>
  <c r="AL12" i="10"/>
  <c r="AN12" i="10"/>
  <c r="D13" i="10"/>
  <c r="E13" i="10"/>
  <c r="F13" i="10"/>
  <c r="C13" i="10"/>
  <c r="H13" i="10"/>
  <c r="I13" i="10"/>
  <c r="J13" i="10"/>
  <c r="K13" i="10"/>
  <c r="L13" i="10"/>
  <c r="M13" i="10"/>
  <c r="N13" i="10"/>
  <c r="O13" i="10"/>
  <c r="P13" i="10"/>
  <c r="Q13" i="10"/>
  <c r="S13" i="10"/>
  <c r="T13" i="10"/>
  <c r="U13" i="10"/>
  <c r="V13" i="10"/>
  <c r="W13" i="10"/>
  <c r="X13" i="10"/>
  <c r="Y13" i="10"/>
  <c r="Z13" i="10"/>
  <c r="AA13" i="10"/>
  <c r="AC13" i="10"/>
  <c r="AD13" i="10"/>
  <c r="AE13" i="10"/>
  <c r="AF13" i="10"/>
  <c r="AL13" i="10"/>
  <c r="AN13" i="10"/>
  <c r="D14" i="10"/>
  <c r="E14" i="10"/>
  <c r="F14" i="10"/>
  <c r="I14" i="10"/>
  <c r="J14" i="10"/>
  <c r="M14" i="10"/>
  <c r="N14" i="10"/>
  <c r="P14" i="10"/>
  <c r="Q14" i="10"/>
  <c r="S14" i="10"/>
  <c r="T14" i="10"/>
  <c r="V14" i="10"/>
  <c r="W14" i="10"/>
  <c r="X14" i="10"/>
  <c r="Y14" i="10"/>
  <c r="Z14" i="10"/>
  <c r="AA14" i="10"/>
  <c r="AC14" i="10"/>
  <c r="AD14" i="10"/>
  <c r="AE14" i="10"/>
  <c r="AF14" i="10"/>
  <c r="AL14" i="10"/>
  <c r="AN14" i="10"/>
  <c r="D15" i="10"/>
  <c r="E15" i="10"/>
  <c r="H15" i="10"/>
  <c r="I15" i="10"/>
  <c r="J15" i="10"/>
  <c r="K15" i="10"/>
  <c r="L15" i="10"/>
  <c r="M15" i="10"/>
  <c r="N15" i="10"/>
  <c r="O15" i="10"/>
  <c r="P15" i="10"/>
  <c r="Q15" i="10"/>
  <c r="S15" i="10"/>
  <c r="T15" i="10"/>
  <c r="U15" i="10"/>
  <c r="V15" i="10"/>
  <c r="W15" i="10"/>
  <c r="X15" i="10"/>
  <c r="Y15" i="10"/>
  <c r="Z15" i="10"/>
  <c r="AC15" i="10"/>
  <c r="AD15" i="10"/>
  <c r="AE15" i="10"/>
  <c r="AF15" i="10"/>
  <c r="AL15" i="10"/>
  <c r="AN15" i="10"/>
  <c r="D16" i="10"/>
  <c r="E16" i="10"/>
  <c r="F16" i="10"/>
  <c r="H16" i="10"/>
  <c r="J16" i="10"/>
  <c r="K16" i="10"/>
  <c r="L16" i="10"/>
  <c r="M16" i="10"/>
  <c r="N16" i="10"/>
  <c r="O16" i="10"/>
  <c r="P16" i="10"/>
  <c r="Q16" i="10"/>
  <c r="S16" i="10"/>
  <c r="T16" i="10"/>
  <c r="U16" i="10"/>
  <c r="V16" i="10"/>
  <c r="X16" i="10"/>
  <c r="Y16" i="10"/>
  <c r="Z16" i="10"/>
  <c r="AA16" i="10"/>
  <c r="AC16" i="10"/>
  <c r="AD16" i="10"/>
  <c r="AE16" i="10"/>
  <c r="AF16" i="10"/>
  <c r="AL16" i="10"/>
  <c r="AN16" i="10"/>
  <c r="D17" i="10"/>
  <c r="E17" i="10"/>
  <c r="F17" i="10"/>
  <c r="C17" i="10"/>
  <c r="H17" i="10"/>
  <c r="I17" i="10"/>
  <c r="J17" i="10"/>
  <c r="K17" i="10"/>
  <c r="L17" i="10"/>
  <c r="M17" i="10"/>
  <c r="N17" i="10"/>
  <c r="O17" i="10"/>
  <c r="P17" i="10"/>
  <c r="Q17" i="10"/>
  <c r="S17" i="10"/>
  <c r="T17" i="10"/>
  <c r="U17" i="10"/>
  <c r="V17" i="10"/>
  <c r="W17" i="10"/>
  <c r="X17" i="10"/>
  <c r="Y17" i="10"/>
  <c r="Z17" i="10"/>
  <c r="AA17" i="10"/>
  <c r="AC17" i="10"/>
  <c r="AD17" i="10"/>
  <c r="AE17" i="10"/>
  <c r="AF17" i="10"/>
  <c r="AL17" i="10"/>
  <c r="AN17" i="10"/>
  <c r="Z18" i="10"/>
  <c r="C18" i="10" s="1"/>
  <c r="C19" i="10"/>
  <c r="D4" i="9"/>
  <c r="F4" i="9"/>
  <c r="H4" i="9"/>
  <c r="I4" i="9"/>
  <c r="J4" i="9"/>
  <c r="K4" i="9"/>
  <c r="L4" i="9"/>
  <c r="O4" i="9"/>
  <c r="P4" i="9"/>
  <c r="S4" i="9"/>
  <c r="T4" i="9"/>
  <c r="U4" i="9"/>
  <c r="V4" i="9"/>
  <c r="W4" i="9"/>
  <c r="X4" i="9"/>
  <c r="Y4" i="9"/>
  <c r="Z4" i="9"/>
  <c r="AA4" i="9"/>
  <c r="AC4" i="9"/>
  <c r="AD4" i="9"/>
  <c r="AE4" i="9"/>
  <c r="AF4" i="9"/>
  <c r="AL4" i="9"/>
  <c r="AN4" i="9"/>
  <c r="E7" i="9"/>
  <c r="F7" i="9"/>
  <c r="H7" i="9"/>
  <c r="I7" i="9"/>
  <c r="K7" i="9"/>
  <c r="M7" i="9"/>
  <c r="O7" i="9"/>
  <c r="P7" i="9"/>
  <c r="Q7" i="9"/>
  <c r="S7" i="9"/>
  <c r="T7" i="9"/>
  <c r="V7" i="9"/>
  <c r="W7" i="9"/>
  <c r="X7" i="9"/>
  <c r="Y7" i="9"/>
  <c r="Z7" i="9"/>
  <c r="AA7" i="9"/>
  <c r="AC7" i="9"/>
  <c r="AD7" i="9"/>
  <c r="AE7" i="9"/>
  <c r="AF7" i="9"/>
  <c r="AL7" i="9"/>
  <c r="AN7" i="9"/>
  <c r="D8" i="9"/>
  <c r="F8" i="9"/>
  <c r="F6" i="9" s="1"/>
  <c r="H8" i="9"/>
  <c r="I8" i="9"/>
  <c r="J8" i="9"/>
  <c r="K8" i="9"/>
  <c r="L8" i="9"/>
  <c r="O8" i="9"/>
  <c r="P8" i="9"/>
  <c r="Q8" i="9"/>
  <c r="S8" i="9"/>
  <c r="T8" i="9"/>
  <c r="U8" i="9"/>
  <c r="V8" i="9"/>
  <c r="W8" i="9"/>
  <c r="X8" i="9"/>
  <c r="Y8" i="9"/>
  <c r="Z8" i="9"/>
  <c r="AA8" i="9"/>
  <c r="AC8" i="9"/>
  <c r="AD8" i="9"/>
  <c r="AE8" i="9"/>
  <c r="AF8" i="9"/>
  <c r="AL8" i="9"/>
  <c r="AN8" i="9"/>
  <c r="E9" i="9"/>
  <c r="F9" i="9"/>
  <c r="I9" i="9"/>
  <c r="J9" i="9"/>
  <c r="K9" i="9"/>
  <c r="L9" i="9"/>
  <c r="M9" i="9"/>
  <c r="O9" i="9"/>
  <c r="P9" i="9"/>
  <c r="Q9" i="9"/>
  <c r="S9" i="9"/>
  <c r="T9" i="9"/>
  <c r="U9" i="9"/>
  <c r="V9" i="9"/>
  <c r="W9" i="9"/>
  <c r="X9" i="9"/>
  <c r="Y9" i="9"/>
  <c r="Z9" i="9"/>
  <c r="AA9" i="9"/>
  <c r="AC9" i="9"/>
  <c r="AD9" i="9"/>
  <c r="AE9" i="9"/>
  <c r="AF9" i="9"/>
  <c r="AL9" i="9"/>
  <c r="AN9" i="9"/>
  <c r="D10" i="9"/>
  <c r="F10" i="9"/>
  <c r="H10" i="9"/>
  <c r="I10" i="9"/>
  <c r="J10" i="9"/>
  <c r="K10" i="9"/>
  <c r="L10" i="9"/>
  <c r="M10" i="9"/>
  <c r="O10" i="9"/>
  <c r="P10" i="9"/>
  <c r="Q10" i="9"/>
  <c r="T10" i="9"/>
  <c r="T6" i="9" s="1"/>
  <c r="U10" i="9"/>
  <c r="V10" i="9"/>
  <c r="W10" i="9"/>
  <c r="X10" i="9"/>
  <c r="X6" i="9" s="1"/>
  <c r="Y10" i="9"/>
  <c r="Z10" i="9"/>
  <c r="AC10" i="9"/>
  <c r="AD10" i="9"/>
  <c r="AE10" i="9"/>
  <c r="AF10" i="9"/>
  <c r="AF6" i="9" s="1"/>
  <c r="AL10" i="9"/>
  <c r="AN10" i="9"/>
  <c r="E11" i="9"/>
  <c r="F11" i="9"/>
  <c r="H11" i="9"/>
  <c r="I11" i="9"/>
  <c r="K11" i="9"/>
  <c r="M11" i="9"/>
  <c r="O11" i="9"/>
  <c r="P11" i="9"/>
  <c r="Q11" i="9"/>
  <c r="S11" i="9"/>
  <c r="T11" i="9"/>
  <c r="V11" i="9"/>
  <c r="W11" i="9"/>
  <c r="X11" i="9"/>
  <c r="Y11" i="9"/>
  <c r="Z11" i="9"/>
  <c r="AA11" i="9"/>
  <c r="AC11" i="9"/>
  <c r="AD11" i="9"/>
  <c r="AE11" i="9"/>
  <c r="AF11" i="9"/>
  <c r="AL11" i="9"/>
  <c r="AN11" i="9"/>
  <c r="D12" i="9"/>
  <c r="F12" i="9"/>
  <c r="H12" i="9"/>
  <c r="I12" i="9"/>
  <c r="J12" i="9"/>
  <c r="K12" i="9"/>
  <c r="L12" i="9"/>
  <c r="O12" i="9"/>
  <c r="P12" i="9"/>
  <c r="Q12" i="9"/>
  <c r="S12" i="9"/>
  <c r="T12" i="9"/>
  <c r="U12" i="9"/>
  <c r="V12" i="9"/>
  <c r="W12" i="9"/>
  <c r="X12" i="9"/>
  <c r="Y12" i="9"/>
  <c r="Z12" i="9"/>
  <c r="AA12" i="9"/>
  <c r="AC12" i="9"/>
  <c r="AD12" i="9"/>
  <c r="AE12" i="9"/>
  <c r="AF12" i="9"/>
  <c r="AL12" i="9"/>
  <c r="AN12" i="9"/>
  <c r="E13" i="9"/>
  <c r="F13" i="9"/>
  <c r="I13" i="9"/>
  <c r="J13" i="9"/>
  <c r="K13" i="9"/>
  <c r="L13" i="9"/>
  <c r="M13" i="9"/>
  <c r="O13" i="9"/>
  <c r="P13" i="9"/>
  <c r="Q13" i="9"/>
  <c r="S13" i="9"/>
  <c r="T13" i="9"/>
  <c r="U13" i="9"/>
  <c r="V13" i="9"/>
  <c r="W13" i="9"/>
  <c r="X13" i="9"/>
  <c r="Y13" i="9"/>
  <c r="Z13" i="9"/>
  <c r="AA13" i="9"/>
  <c r="AC13" i="9"/>
  <c r="AD13" i="9"/>
  <c r="AE13" i="9"/>
  <c r="AF13" i="9"/>
  <c r="AL13" i="9"/>
  <c r="AN13" i="9"/>
  <c r="D14" i="9"/>
  <c r="F14" i="9"/>
  <c r="H14" i="9"/>
  <c r="I14" i="9"/>
  <c r="J14" i="9"/>
  <c r="K14" i="9"/>
  <c r="L14" i="9"/>
  <c r="M14" i="9"/>
  <c r="O14" i="9"/>
  <c r="P14" i="9"/>
  <c r="P6" i="9" s="1"/>
  <c r="Q14" i="9"/>
  <c r="T14" i="9"/>
  <c r="U14" i="9"/>
  <c r="V14" i="9"/>
  <c r="W14" i="9"/>
  <c r="X14" i="9"/>
  <c r="Y14" i="9"/>
  <c r="Z14" i="9"/>
  <c r="AC14" i="9"/>
  <c r="AD14" i="9"/>
  <c r="AE14" i="9"/>
  <c r="AF14" i="9"/>
  <c r="AL14" i="9"/>
  <c r="AN14" i="9"/>
  <c r="E15" i="9"/>
  <c r="F15" i="9"/>
  <c r="H15" i="9"/>
  <c r="I15" i="9"/>
  <c r="K15" i="9"/>
  <c r="M15" i="9"/>
  <c r="O15" i="9"/>
  <c r="P15" i="9"/>
  <c r="Q15" i="9"/>
  <c r="S15" i="9"/>
  <c r="T15" i="9"/>
  <c r="V15" i="9"/>
  <c r="W15" i="9"/>
  <c r="X15" i="9"/>
  <c r="Y15" i="9"/>
  <c r="Z15" i="9"/>
  <c r="AA15" i="9"/>
  <c r="AC15" i="9"/>
  <c r="AD15" i="9"/>
  <c r="AE15" i="9"/>
  <c r="AF15" i="9"/>
  <c r="AL15" i="9"/>
  <c r="AN15" i="9"/>
  <c r="D16" i="9"/>
  <c r="F16" i="9"/>
  <c r="H16" i="9"/>
  <c r="I16" i="9"/>
  <c r="J16" i="9"/>
  <c r="K16" i="9"/>
  <c r="L16" i="9"/>
  <c r="O16" i="9"/>
  <c r="P16" i="9"/>
  <c r="Q16" i="9"/>
  <c r="S16" i="9"/>
  <c r="T16" i="9"/>
  <c r="U16" i="9"/>
  <c r="V16" i="9"/>
  <c r="W16" i="9"/>
  <c r="X16" i="9"/>
  <c r="Y16" i="9"/>
  <c r="Z16" i="9"/>
  <c r="AA16" i="9"/>
  <c r="AC16" i="9"/>
  <c r="AD16" i="9"/>
  <c r="AE16" i="9"/>
  <c r="AF16" i="9"/>
  <c r="AL16" i="9"/>
  <c r="AN16" i="9"/>
  <c r="E17" i="9"/>
  <c r="F17" i="9"/>
  <c r="I17" i="9"/>
  <c r="J17" i="9"/>
  <c r="K17" i="9"/>
  <c r="L17" i="9"/>
  <c r="M17" i="9"/>
  <c r="O17" i="9"/>
  <c r="P17" i="9"/>
  <c r="Q17" i="9"/>
  <c r="S17" i="9"/>
  <c r="T17" i="9"/>
  <c r="U17" i="9"/>
  <c r="V17" i="9"/>
  <c r="W17" i="9"/>
  <c r="X17" i="9"/>
  <c r="Y17" i="9"/>
  <c r="Z17" i="9"/>
  <c r="AA17" i="9"/>
  <c r="AC17" i="9"/>
  <c r="AD17" i="9"/>
  <c r="AE17" i="9"/>
  <c r="AF17" i="9"/>
  <c r="AL17" i="9"/>
  <c r="AN17" i="9"/>
  <c r="Z18" i="9"/>
  <c r="C18" i="9" s="1"/>
  <c r="C19" i="9"/>
  <c r="D4" i="8"/>
  <c r="E4" i="8"/>
  <c r="F4" i="8"/>
  <c r="H4" i="8"/>
  <c r="I4" i="8"/>
  <c r="L4" i="8"/>
  <c r="M4" i="8"/>
  <c r="O4" i="8"/>
  <c r="P4" i="8"/>
  <c r="Q4" i="8"/>
  <c r="T4" i="8"/>
  <c r="V4" i="8"/>
  <c r="W4" i="8"/>
  <c r="X4" i="8"/>
  <c r="Y4" i="8"/>
  <c r="Z4" i="8"/>
  <c r="AA4" i="8"/>
  <c r="AC4" i="8"/>
  <c r="AD4" i="8"/>
  <c r="AE4" i="8"/>
  <c r="AF4" i="8"/>
  <c r="AL4" i="8"/>
  <c r="AN4" i="8"/>
  <c r="D7" i="8"/>
  <c r="E7" i="8"/>
  <c r="F7" i="8"/>
  <c r="H7" i="8"/>
  <c r="I7" i="8"/>
  <c r="J7" i="8"/>
  <c r="K7" i="8"/>
  <c r="L7" i="8"/>
  <c r="M7" i="8"/>
  <c r="O7" i="8"/>
  <c r="P7" i="8"/>
  <c r="Q7" i="8"/>
  <c r="T7" i="8"/>
  <c r="U7" i="8"/>
  <c r="V7" i="8"/>
  <c r="W7" i="8"/>
  <c r="X7" i="8"/>
  <c r="Y7" i="8"/>
  <c r="Z7" i="8"/>
  <c r="AA7" i="8"/>
  <c r="AC7" i="8"/>
  <c r="AD7" i="8"/>
  <c r="AE7" i="8"/>
  <c r="AF7" i="8"/>
  <c r="AL7" i="8"/>
  <c r="AN7" i="8"/>
  <c r="D8" i="8"/>
  <c r="E8" i="8"/>
  <c r="F8" i="8"/>
  <c r="H8" i="8"/>
  <c r="H6" i="8" s="1"/>
  <c r="I8" i="8"/>
  <c r="L8" i="8"/>
  <c r="M8" i="8"/>
  <c r="P8" i="8"/>
  <c r="Q8" i="8"/>
  <c r="S8" i="8"/>
  <c r="T8" i="8"/>
  <c r="V8" i="8"/>
  <c r="W8" i="8"/>
  <c r="X8" i="8"/>
  <c r="X6" i="8" s="1"/>
  <c r="Y8" i="8"/>
  <c r="Z8" i="8"/>
  <c r="AA8" i="8"/>
  <c r="AC8" i="8"/>
  <c r="AD8" i="8"/>
  <c r="AE8" i="8"/>
  <c r="AF8" i="8"/>
  <c r="AF6" i="8" s="1"/>
  <c r="AL8" i="8"/>
  <c r="AN8" i="8"/>
  <c r="D9" i="8"/>
  <c r="H9" i="8"/>
  <c r="I9" i="8"/>
  <c r="J9" i="8"/>
  <c r="K9" i="8"/>
  <c r="L9" i="8"/>
  <c r="O9" i="8"/>
  <c r="P9" i="8"/>
  <c r="Q9" i="8"/>
  <c r="S9" i="8"/>
  <c r="T9" i="8"/>
  <c r="U9" i="8"/>
  <c r="V9" i="8"/>
  <c r="W9" i="8"/>
  <c r="X9" i="8"/>
  <c r="Y9" i="8"/>
  <c r="Z9" i="8"/>
  <c r="AA9" i="8"/>
  <c r="AC9" i="8"/>
  <c r="AD9" i="8"/>
  <c r="AE9" i="8"/>
  <c r="AF9" i="8"/>
  <c r="AL9" i="8"/>
  <c r="AN9" i="8"/>
  <c r="E10" i="8"/>
  <c r="F10" i="8"/>
  <c r="H10" i="8"/>
  <c r="J10" i="8"/>
  <c r="K10" i="8"/>
  <c r="L10" i="8"/>
  <c r="M10" i="8"/>
  <c r="O10" i="8"/>
  <c r="P10" i="8"/>
  <c r="Q10" i="8"/>
  <c r="S10" i="8"/>
  <c r="T10" i="8"/>
  <c r="U10" i="8"/>
  <c r="V10" i="8"/>
  <c r="V6" i="8" s="1"/>
  <c r="X10" i="8"/>
  <c r="Y10" i="8"/>
  <c r="Z10" i="8"/>
  <c r="Z6" i="8" s="1"/>
  <c r="AA10" i="8"/>
  <c r="AC10" i="8"/>
  <c r="AD10" i="8"/>
  <c r="AE10" i="8"/>
  <c r="AF10" i="8"/>
  <c r="AL10" i="8"/>
  <c r="AN10" i="8"/>
  <c r="D11" i="8"/>
  <c r="E11" i="8"/>
  <c r="F11" i="8"/>
  <c r="H11" i="8"/>
  <c r="I11" i="8"/>
  <c r="J11" i="8"/>
  <c r="K11" i="8"/>
  <c r="L11" i="8"/>
  <c r="M11" i="8"/>
  <c r="O11" i="8"/>
  <c r="P11" i="8"/>
  <c r="Q11" i="8"/>
  <c r="T11" i="8"/>
  <c r="U11" i="8"/>
  <c r="V11" i="8"/>
  <c r="W11" i="8"/>
  <c r="X11" i="8"/>
  <c r="Y11" i="8"/>
  <c r="Z11" i="8"/>
  <c r="AA11" i="8"/>
  <c r="AC11" i="8"/>
  <c r="AD11" i="8"/>
  <c r="AE11" i="8"/>
  <c r="AF11" i="8"/>
  <c r="AL11" i="8"/>
  <c r="AN11" i="8"/>
  <c r="D12" i="8"/>
  <c r="E12" i="8"/>
  <c r="F12" i="8"/>
  <c r="H12" i="8"/>
  <c r="I12" i="8"/>
  <c r="L12" i="8"/>
  <c r="M12" i="8"/>
  <c r="P12" i="8"/>
  <c r="Q12" i="8"/>
  <c r="S12" i="8"/>
  <c r="T12" i="8"/>
  <c r="V12" i="8"/>
  <c r="W12" i="8"/>
  <c r="X12" i="8"/>
  <c r="Y12" i="8"/>
  <c r="Z12" i="8"/>
  <c r="AA12" i="8"/>
  <c r="AC12" i="8"/>
  <c r="AD12" i="8"/>
  <c r="AE12" i="8"/>
  <c r="AF12" i="8"/>
  <c r="AL12" i="8"/>
  <c r="AN12" i="8"/>
  <c r="D13" i="8"/>
  <c r="H13" i="8"/>
  <c r="I13" i="8"/>
  <c r="J13" i="8"/>
  <c r="K13" i="8"/>
  <c r="L13" i="8"/>
  <c r="O13" i="8"/>
  <c r="P13" i="8"/>
  <c r="Q13" i="8"/>
  <c r="S13" i="8"/>
  <c r="T13" i="8"/>
  <c r="U13" i="8"/>
  <c r="V13" i="8"/>
  <c r="W13" i="8"/>
  <c r="X13" i="8"/>
  <c r="Y13" i="8"/>
  <c r="Z13" i="8"/>
  <c r="AA13" i="8"/>
  <c r="AC13" i="8"/>
  <c r="AD13" i="8"/>
  <c r="AE13" i="8"/>
  <c r="AF13" i="8"/>
  <c r="AL13" i="8"/>
  <c r="AN13" i="8"/>
  <c r="E14" i="8"/>
  <c r="F14" i="8"/>
  <c r="H14" i="8"/>
  <c r="J14" i="8"/>
  <c r="K14" i="8"/>
  <c r="L14" i="8"/>
  <c r="M14" i="8"/>
  <c r="O14" i="8"/>
  <c r="P14" i="8"/>
  <c r="Q14" i="8"/>
  <c r="S14" i="8"/>
  <c r="T14" i="8"/>
  <c r="U14" i="8"/>
  <c r="V14" i="8"/>
  <c r="X14" i="8"/>
  <c r="Y14" i="8"/>
  <c r="Z14" i="8"/>
  <c r="AA14" i="8"/>
  <c r="AC14" i="8"/>
  <c r="AD14" i="8"/>
  <c r="AD6" i="8" s="1"/>
  <c r="AE14" i="8"/>
  <c r="AF14" i="8"/>
  <c r="AL14" i="8"/>
  <c r="AN14" i="8"/>
  <c r="D15" i="8"/>
  <c r="E15" i="8"/>
  <c r="F15" i="8"/>
  <c r="H15" i="8"/>
  <c r="I15" i="8"/>
  <c r="J15" i="8"/>
  <c r="K15" i="8"/>
  <c r="L15" i="8"/>
  <c r="M15" i="8"/>
  <c r="O15" i="8"/>
  <c r="P15" i="8"/>
  <c r="Q15" i="8"/>
  <c r="T15" i="8"/>
  <c r="U15" i="8"/>
  <c r="V15" i="8"/>
  <c r="W15" i="8"/>
  <c r="X15" i="8"/>
  <c r="Y15" i="8"/>
  <c r="Z15" i="8"/>
  <c r="AA15" i="8"/>
  <c r="AC15" i="8"/>
  <c r="AD15" i="8"/>
  <c r="AE15" i="8"/>
  <c r="AF15" i="8"/>
  <c r="AL15" i="8"/>
  <c r="AN15" i="8"/>
  <c r="D16" i="8"/>
  <c r="E16" i="8"/>
  <c r="F16" i="8"/>
  <c r="H16" i="8"/>
  <c r="I16" i="8"/>
  <c r="L16" i="8"/>
  <c r="M16" i="8"/>
  <c r="P16" i="8"/>
  <c r="Q16" i="8"/>
  <c r="S16" i="8"/>
  <c r="T16" i="8"/>
  <c r="V16" i="8"/>
  <c r="W16" i="8"/>
  <c r="X16" i="8"/>
  <c r="Y16" i="8"/>
  <c r="Z16" i="8"/>
  <c r="AA16" i="8"/>
  <c r="AC16" i="8"/>
  <c r="AD16" i="8"/>
  <c r="AE16" i="8"/>
  <c r="AF16" i="8"/>
  <c r="AL16" i="8"/>
  <c r="AN16" i="8"/>
  <c r="D17" i="8"/>
  <c r="H17" i="8"/>
  <c r="I17" i="8"/>
  <c r="J17" i="8"/>
  <c r="K17" i="8"/>
  <c r="L17" i="8"/>
  <c r="O17" i="8"/>
  <c r="P17" i="8"/>
  <c r="Q17" i="8"/>
  <c r="S17" i="8"/>
  <c r="T17" i="8"/>
  <c r="U17" i="8"/>
  <c r="V17" i="8"/>
  <c r="W17" i="8"/>
  <c r="X17" i="8"/>
  <c r="Y17" i="8"/>
  <c r="Z17" i="8"/>
  <c r="AA17" i="8"/>
  <c r="AC17" i="8"/>
  <c r="AD17" i="8"/>
  <c r="AE17" i="8"/>
  <c r="AF17" i="8"/>
  <c r="AL17" i="8"/>
  <c r="AN17" i="8"/>
  <c r="Z18" i="8"/>
  <c r="C18" i="8" s="1"/>
  <c r="C19" i="8"/>
  <c r="D4" i="7"/>
  <c r="H4" i="7"/>
  <c r="I4" i="7"/>
  <c r="J4" i="7"/>
  <c r="K4" i="7"/>
  <c r="L4" i="7"/>
  <c r="M4" i="7"/>
  <c r="O4" i="7"/>
  <c r="P4" i="7"/>
  <c r="Q4" i="7"/>
  <c r="S4" i="7"/>
  <c r="T4" i="7"/>
  <c r="U4" i="7"/>
  <c r="V4" i="7"/>
  <c r="W4" i="7"/>
  <c r="X4" i="7"/>
  <c r="Y4" i="7"/>
  <c r="Z4" i="7"/>
  <c r="AA4" i="7"/>
  <c r="AC4" i="7"/>
  <c r="AD4" i="7"/>
  <c r="AE4" i="7"/>
  <c r="AF4" i="7"/>
  <c r="AL4" i="7"/>
  <c r="AN4" i="7"/>
  <c r="E7" i="7"/>
  <c r="F7" i="7"/>
  <c r="J7" i="7"/>
  <c r="K7" i="7"/>
  <c r="K6" i="7" s="1"/>
  <c r="L7" i="7"/>
  <c r="M7" i="7"/>
  <c r="O7" i="7"/>
  <c r="O6" i="7" s="1"/>
  <c r="P7" i="7"/>
  <c r="P6" i="7" s="1"/>
  <c r="Q7" i="7"/>
  <c r="Q6" i="7" s="1"/>
  <c r="S7" i="7"/>
  <c r="S6" i="7" s="1"/>
  <c r="T7" i="7"/>
  <c r="T6" i="7" s="1"/>
  <c r="U7" i="7"/>
  <c r="V7" i="7"/>
  <c r="V6" i="7" s="1"/>
  <c r="W7" i="7"/>
  <c r="W6" i="7" s="1"/>
  <c r="X7" i="7"/>
  <c r="X6" i="7" s="1"/>
  <c r="Y7" i="7"/>
  <c r="Y6" i="7" s="1"/>
  <c r="Z7" i="7"/>
  <c r="Z6" i="7" s="1"/>
  <c r="AA7" i="7"/>
  <c r="AA6" i="7" s="1"/>
  <c r="AC7" i="7"/>
  <c r="AC6" i="7" s="1"/>
  <c r="AD7" i="7"/>
  <c r="AD6" i="7" s="1"/>
  <c r="AE7" i="7"/>
  <c r="AE6" i="7" s="1"/>
  <c r="AF7" i="7"/>
  <c r="AF6" i="7" s="1"/>
  <c r="AL7" i="7"/>
  <c r="AL6" i="7" s="1"/>
  <c r="AN7" i="7"/>
  <c r="AN6" i="7" s="1"/>
  <c r="D8" i="7"/>
  <c r="E8" i="7"/>
  <c r="F8" i="7"/>
  <c r="H8" i="7"/>
  <c r="I8" i="7"/>
  <c r="J8" i="7"/>
  <c r="K8" i="7"/>
  <c r="L8" i="7"/>
  <c r="M8" i="7"/>
  <c r="O8" i="7"/>
  <c r="C8" i="7" s="1"/>
  <c r="P8" i="7"/>
  <c r="Q8" i="7"/>
  <c r="S8" i="7"/>
  <c r="T8" i="7"/>
  <c r="U8" i="7"/>
  <c r="V8" i="7"/>
  <c r="W8" i="7"/>
  <c r="X8" i="7"/>
  <c r="Y8" i="7"/>
  <c r="Z8" i="7"/>
  <c r="AA8" i="7"/>
  <c r="AC8" i="7"/>
  <c r="AD8" i="7"/>
  <c r="AE8" i="7"/>
  <c r="AF8" i="7"/>
  <c r="AL8" i="7"/>
  <c r="AN8" i="7"/>
  <c r="E9" i="7"/>
  <c r="F9" i="7"/>
  <c r="H9" i="7"/>
  <c r="I9" i="7"/>
  <c r="K9" i="7"/>
  <c r="M9" i="7"/>
  <c r="O9" i="7"/>
  <c r="P9" i="7"/>
  <c r="Q9" i="7"/>
  <c r="S9" i="7"/>
  <c r="T9" i="7"/>
  <c r="V9" i="7"/>
  <c r="W9" i="7"/>
  <c r="X9" i="7"/>
  <c r="Y9" i="7"/>
  <c r="Z9" i="7"/>
  <c r="AA9" i="7"/>
  <c r="AC9" i="7"/>
  <c r="AD9" i="7"/>
  <c r="AE9" i="7"/>
  <c r="AF9" i="7"/>
  <c r="AL9" i="7"/>
  <c r="AN9" i="7"/>
  <c r="D10" i="7"/>
  <c r="H10" i="7"/>
  <c r="I10" i="7"/>
  <c r="J10" i="7"/>
  <c r="K10" i="7"/>
  <c r="L10" i="7"/>
  <c r="O10" i="7"/>
  <c r="P10" i="7"/>
  <c r="Q10" i="7"/>
  <c r="S10" i="7"/>
  <c r="T10" i="7"/>
  <c r="U10" i="7"/>
  <c r="V10" i="7"/>
  <c r="W10" i="7"/>
  <c r="X10" i="7"/>
  <c r="Y10" i="7"/>
  <c r="Z10" i="7"/>
  <c r="AA10" i="7"/>
  <c r="AC10" i="7"/>
  <c r="AD10" i="7"/>
  <c r="AE10" i="7"/>
  <c r="AF10" i="7"/>
  <c r="AL10" i="7"/>
  <c r="AN10" i="7"/>
  <c r="E11" i="7"/>
  <c r="F11" i="7"/>
  <c r="J11" i="7"/>
  <c r="K11" i="7"/>
  <c r="L11" i="7"/>
  <c r="M11" i="7"/>
  <c r="O11" i="7"/>
  <c r="P11" i="7"/>
  <c r="Q11" i="7"/>
  <c r="S11" i="7"/>
  <c r="T11" i="7"/>
  <c r="U11" i="7"/>
  <c r="V11" i="7"/>
  <c r="W11" i="7"/>
  <c r="X11" i="7"/>
  <c r="Y11" i="7"/>
  <c r="Z11" i="7"/>
  <c r="AA11" i="7"/>
  <c r="AC11" i="7"/>
  <c r="AD11" i="7"/>
  <c r="AE11" i="7"/>
  <c r="AF11" i="7"/>
  <c r="AL11" i="7"/>
  <c r="AN11" i="7"/>
  <c r="D12" i="7"/>
  <c r="E12" i="7"/>
  <c r="F12" i="7"/>
  <c r="C12" i="7"/>
  <c r="H12" i="7"/>
  <c r="I12" i="7"/>
  <c r="J12" i="7"/>
  <c r="K12" i="7"/>
  <c r="L12" i="7"/>
  <c r="M12" i="7"/>
  <c r="O12" i="7"/>
  <c r="P12" i="7"/>
  <c r="Q12" i="7"/>
  <c r="S12" i="7"/>
  <c r="T12" i="7"/>
  <c r="U12" i="7"/>
  <c r="V12" i="7"/>
  <c r="W12" i="7"/>
  <c r="X12" i="7"/>
  <c r="Y12" i="7"/>
  <c r="Z12" i="7"/>
  <c r="AA12" i="7"/>
  <c r="AC12" i="7"/>
  <c r="AD12" i="7"/>
  <c r="AE12" i="7"/>
  <c r="AF12" i="7"/>
  <c r="AL12" i="7"/>
  <c r="AN12" i="7"/>
  <c r="E13" i="7"/>
  <c r="F13" i="7"/>
  <c r="H13" i="7"/>
  <c r="I13" i="7"/>
  <c r="K13" i="7"/>
  <c r="M13" i="7"/>
  <c r="O13" i="7"/>
  <c r="P13" i="7"/>
  <c r="Q13" i="7"/>
  <c r="S13" i="7"/>
  <c r="T13" i="7"/>
  <c r="V13" i="7"/>
  <c r="W13" i="7"/>
  <c r="X13" i="7"/>
  <c r="Y13" i="7"/>
  <c r="Z13" i="7"/>
  <c r="AA13" i="7"/>
  <c r="AC13" i="7"/>
  <c r="AD13" i="7"/>
  <c r="AE13" i="7"/>
  <c r="AF13" i="7"/>
  <c r="AL13" i="7"/>
  <c r="AN13" i="7"/>
  <c r="D14" i="7"/>
  <c r="H14" i="7"/>
  <c r="I14" i="7"/>
  <c r="J14" i="7"/>
  <c r="K14" i="7"/>
  <c r="L14" i="7"/>
  <c r="O14" i="7"/>
  <c r="P14" i="7"/>
  <c r="Q14" i="7"/>
  <c r="S14" i="7"/>
  <c r="T14" i="7"/>
  <c r="U14" i="7"/>
  <c r="V14" i="7"/>
  <c r="W14" i="7"/>
  <c r="X14" i="7"/>
  <c r="Y14" i="7"/>
  <c r="Z14" i="7"/>
  <c r="AA14" i="7"/>
  <c r="AC14" i="7"/>
  <c r="AD14" i="7"/>
  <c r="AE14" i="7"/>
  <c r="AF14" i="7"/>
  <c r="AL14" i="7"/>
  <c r="AN14" i="7"/>
  <c r="E15" i="7"/>
  <c r="F15" i="7"/>
  <c r="J15" i="7"/>
  <c r="K15" i="7"/>
  <c r="L15" i="7"/>
  <c r="M15" i="7"/>
  <c r="O15" i="7"/>
  <c r="P15" i="7"/>
  <c r="Q15" i="7"/>
  <c r="S15" i="7"/>
  <c r="T15" i="7"/>
  <c r="U15" i="7"/>
  <c r="V15" i="7"/>
  <c r="W15" i="7"/>
  <c r="X15" i="7"/>
  <c r="Y15" i="7"/>
  <c r="Z15" i="7"/>
  <c r="AA15" i="7"/>
  <c r="AC15" i="7"/>
  <c r="AD15" i="7"/>
  <c r="AE15" i="7"/>
  <c r="AF15" i="7"/>
  <c r="AL15" i="7"/>
  <c r="AN15" i="7"/>
  <c r="D16" i="7"/>
  <c r="E16" i="7"/>
  <c r="F16" i="7"/>
  <c r="H16" i="7"/>
  <c r="I16" i="7"/>
  <c r="J16" i="7"/>
  <c r="K16" i="7"/>
  <c r="L16" i="7"/>
  <c r="M16" i="7"/>
  <c r="O16" i="7"/>
  <c r="P16" i="7"/>
  <c r="Q16" i="7"/>
  <c r="S16" i="7"/>
  <c r="T16" i="7"/>
  <c r="U16" i="7"/>
  <c r="V16" i="7"/>
  <c r="W16" i="7"/>
  <c r="C16" i="7" s="1"/>
  <c r="X16" i="7"/>
  <c r="Y16" i="7"/>
  <c r="Z16" i="7"/>
  <c r="AA16" i="7"/>
  <c r="AC16" i="7"/>
  <c r="AD16" i="7"/>
  <c r="AE16" i="7"/>
  <c r="AF16" i="7"/>
  <c r="AL16" i="7"/>
  <c r="AN16" i="7"/>
  <c r="E17" i="7"/>
  <c r="F17" i="7"/>
  <c r="H17" i="7"/>
  <c r="I17" i="7"/>
  <c r="K17" i="7"/>
  <c r="M17" i="7"/>
  <c r="O17" i="7"/>
  <c r="P17" i="7"/>
  <c r="Q17" i="7"/>
  <c r="S17" i="7"/>
  <c r="T17" i="7"/>
  <c r="V17" i="7"/>
  <c r="W17" i="7"/>
  <c r="X17" i="7"/>
  <c r="Y17" i="7"/>
  <c r="Z17" i="7"/>
  <c r="AA17" i="7"/>
  <c r="AC17" i="7"/>
  <c r="AD17" i="7"/>
  <c r="AE17" i="7"/>
  <c r="AF17" i="7"/>
  <c r="AL17" i="7"/>
  <c r="AN17" i="7"/>
  <c r="C18" i="7"/>
  <c r="Z18" i="7"/>
  <c r="C19" i="7"/>
  <c r="E4" i="6"/>
  <c r="F4" i="6"/>
  <c r="H4" i="6"/>
  <c r="J4" i="6"/>
  <c r="K4" i="6"/>
  <c r="L4" i="6"/>
  <c r="M4" i="6"/>
  <c r="O4" i="6"/>
  <c r="P4" i="6"/>
  <c r="Q4" i="6"/>
  <c r="S4" i="6"/>
  <c r="T4" i="6"/>
  <c r="U4" i="6"/>
  <c r="W4" i="6"/>
  <c r="X4" i="6"/>
  <c r="Y4" i="6"/>
  <c r="Z4" i="6"/>
  <c r="AA4" i="6"/>
  <c r="AC4" i="6"/>
  <c r="AD4" i="6"/>
  <c r="AE4" i="6"/>
  <c r="AF4" i="6"/>
  <c r="AL4" i="6"/>
  <c r="AN4" i="6"/>
  <c r="Q6" i="6"/>
  <c r="U6" i="6"/>
  <c r="AL6" i="6"/>
  <c r="D7" i="6"/>
  <c r="H7" i="6"/>
  <c r="I7" i="6"/>
  <c r="J7" i="6"/>
  <c r="K7" i="6"/>
  <c r="L7" i="6"/>
  <c r="O7" i="6"/>
  <c r="P7" i="6"/>
  <c r="Q7" i="6"/>
  <c r="S7" i="6"/>
  <c r="T7" i="6"/>
  <c r="U7" i="6"/>
  <c r="V7" i="6"/>
  <c r="V6" i="6" s="1"/>
  <c r="W7" i="6"/>
  <c r="X7" i="6"/>
  <c r="Y7" i="6"/>
  <c r="Z7" i="6"/>
  <c r="Z6" i="6" s="1"/>
  <c r="Z3" i="6" s="1"/>
  <c r="AC7" i="6"/>
  <c r="AD7" i="6"/>
  <c r="AE7" i="6"/>
  <c r="AF7" i="6"/>
  <c r="AL7" i="6"/>
  <c r="AN7" i="6"/>
  <c r="E8" i="6"/>
  <c r="F8" i="6"/>
  <c r="H8" i="6"/>
  <c r="J8" i="6"/>
  <c r="K8" i="6"/>
  <c r="L8" i="6"/>
  <c r="M8" i="6"/>
  <c r="O8" i="6"/>
  <c r="P8" i="6"/>
  <c r="Q8" i="6"/>
  <c r="S8" i="6"/>
  <c r="T8" i="6"/>
  <c r="U8" i="6"/>
  <c r="V8" i="6"/>
  <c r="W8" i="6"/>
  <c r="X8" i="6"/>
  <c r="Y8" i="6"/>
  <c r="Z8" i="6"/>
  <c r="AA8" i="6"/>
  <c r="AC8" i="6"/>
  <c r="AD8" i="6"/>
  <c r="AE8" i="6"/>
  <c r="AF8" i="6"/>
  <c r="AL8" i="6"/>
  <c r="AN8" i="6"/>
  <c r="D9" i="6"/>
  <c r="C9" i="6" s="1"/>
  <c r="E9" i="6"/>
  <c r="F9" i="6"/>
  <c r="H9" i="6"/>
  <c r="I9" i="6"/>
  <c r="J9" i="6"/>
  <c r="K9" i="6"/>
  <c r="L9" i="6"/>
  <c r="M9" i="6"/>
  <c r="O9" i="6"/>
  <c r="P9" i="6"/>
  <c r="Q9" i="6"/>
  <c r="T9" i="6"/>
  <c r="U9" i="6"/>
  <c r="V9" i="6"/>
  <c r="W9" i="6"/>
  <c r="X9" i="6"/>
  <c r="Y9" i="6"/>
  <c r="Z9" i="6"/>
  <c r="AA9" i="6"/>
  <c r="AC9" i="6"/>
  <c r="AD9" i="6"/>
  <c r="AE9" i="6"/>
  <c r="AF9" i="6"/>
  <c r="AL9" i="6"/>
  <c r="AN9" i="6"/>
  <c r="E10" i="6"/>
  <c r="F10" i="6"/>
  <c r="I10" i="6"/>
  <c r="M10" i="6"/>
  <c r="P10" i="6"/>
  <c r="Q10" i="6"/>
  <c r="S10" i="6"/>
  <c r="T10" i="6"/>
  <c r="U10" i="6"/>
  <c r="V10" i="6"/>
  <c r="W10" i="6"/>
  <c r="X10" i="6"/>
  <c r="Y10" i="6"/>
  <c r="Y6" i="6" s="1"/>
  <c r="Z10" i="6"/>
  <c r="AA10" i="6"/>
  <c r="AC10" i="6"/>
  <c r="AC6" i="6" s="1"/>
  <c r="AD10" i="6"/>
  <c r="AE10" i="6"/>
  <c r="AF10" i="6"/>
  <c r="AL10" i="6"/>
  <c r="AN10" i="6"/>
  <c r="D11" i="6"/>
  <c r="H11" i="6"/>
  <c r="I11" i="6"/>
  <c r="J11" i="6"/>
  <c r="K11" i="6"/>
  <c r="L11" i="6"/>
  <c r="O11" i="6"/>
  <c r="P11" i="6"/>
  <c r="Q11" i="6"/>
  <c r="S11" i="6"/>
  <c r="T11" i="6"/>
  <c r="U11" i="6"/>
  <c r="V11" i="6"/>
  <c r="W11" i="6"/>
  <c r="X11" i="6"/>
  <c r="Y11" i="6"/>
  <c r="Z11" i="6"/>
  <c r="AC11" i="6"/>
  <c r="AD11" i="6"/>
  <c r="AE11" i="6"/>
  <c r="AF11" i="6"/>
  <c r="AL11" i="6"/>
  <c r="AN11" i="6"/>
  <c r="E12" i="6"/>
  <c r="F12" i="6"/>
  <c r="H12" i="6"/>
  <c r="J12" i="6"/>
  <c r="K12" i="6"/>
  <c r="L12" i="6"/>
  <c r="M12" i="6"/>
  <c r="O12" i="6"/>
  <c r="P12" i="6"/>
  <c r="Q12" i="6"/>
  <c r="S12" i="6"/>
  <c r="T12" i="6"/>
  <c r="U12" i="6"/>
  <c r="V12" i="6"/>
  <c r="W12" i="6"/>
  <c r="X12" i="6"/>
  <c r="Y12" i="6"/>
  <c r="Z12" i="6"/>
  <c r="AA12" i="6"/>
  <c r="AC12" i="6"/>
  <c r="AD12" i="6"/>
  <c r="AE12" i="6"/>
  <c r="AF12" i="6"/>
  <c r="AL12" i="6"/>
  <c r="AN12" i="6"/>
  <c r="D13" i="6"/>
  <c r="C13" i="6" s="1"/>
  <c r="E13" i="6"/>
  <c r="F13" i="6"/>
  <c r="H13" i="6"/>
  <c r="I13" i="6"/>
  <c r="J13" i="6"/>
  <c r="K13" i="6"/>
  <c r="L13" i="6"/>
  <c r="M13" i="6"/>
  <c r="O13" i="6"/>
  <c r="P13" i="6"/>
  <c r="Q13" i="6"/>
  <c r="T13" i="6"/>
  <c r="U13" i="6"/>
  <c r="V13" i="6"/>
  <c r="W13" i="6"/>
  <c r="X13" i="6"/>
  <c r="Y13" i="6"/>
  <c r="Z13" i="6"/>
  <c r="AA13" i="6"/>
  <c r="AC13" i="6"/>
  <c r="AD13" i="6"/>
  <c r="AE13" i="6"/>
  <c r="AF13" i="6"/>
  <c r="AL13" i="6"/>
  <c r="AN13" i="6"/>
  <c r="E14" i="6"/>
  <c r="F14" i="6"/>
  <c r="I14" i="6"/>
  <c r="M14" i="6"/>
  <c r="P14" i="6"/>
  <c r="Q14" i="6"/>
  <c r="S14" i="6"/>
  <c r="T14" i="6"/>
  <c r="U14" i="6"/>
  <c r="V14" i="6"/>
  <c r="W14" i="6"/>
  <c r="X14" i="6"/>
  <c r="Y14" i="6"/>
  <c r="Z14" i="6"/>
  <c r="AA14" i="6"/>
  <c r="AC14" i="6"/>
  <c r="AD14" i="6"/>
  <c r="AE14" i="6"/>
  <c r="AF14" i="6"/>
  <c r="AL14" i="6"/>
  <c r="AN14" i="6"/>
  <c r="D15" i="6"/>
  <c r="H15" i="6"/>
  <c r="I15" i="6"/>
  <c r="J15" i="6"/>
  <c r="K15" i="6"/>
  <c r="L15" i="6"/>
  <c r="O15" i="6"/>
  <c r="P15" i="6"/>
  <c r="Q15" i="6"/>
  <c r="S15" i="6"/>
  <c r="T15" i="6"/>
  <c r="U15" i="6"/>
  <c r="V15" i="6"/>
  <c r="W15" i="6"/>
  <c r="X15" i="6"/>
  <c r="Y15" i="6"/>
  <c r="Z15" i="6"/>
  <c r="AC15" i="6"/>
  <c r="AD15" i="6"/>
  <c r="AE15" i="6"/>
  <c r="AF15" i="6"/>
  <c r="AL15" i="6"/>
  <c r="AN15" i="6"/>
  <c r="E16" i="6"/>
  <c r="F16" i="6"/>
  <c r="H16" i="6"/>
  <c r="J16" i="6"/>
  <c r="K16" i="6"/>
  <c r="L16" i="6"/>
  <c r="M16" i="6"/>
  <c r="O16" i="6"/>
  <c r="P16" i="6"/>
  <c r="Q16" i="6"/>
  <c r="S16" i="6"/>
  <c r="T16" i="6"/>
  <c r="U16" i="6"/>
  <c r="V16" i="6"/>
  <c r="W16" i="6"/>
  <c r="X16" i="6"/>
  <c r="Y16" i="6"/>
  <c r="Z16" i="6"/>
  <c r="AA16" i="6"/>
  <c r="AC16" i="6"/>
  <c r="AD16" i="6"/>
  <c r="AE16" i="6"/>
  <c r="AF16" i="6"/>
  <c r="AL16" i="6"/>
  <c r="AN16" i="6"/>
  <c r="D17" i="6"/>
  <c r="C17" i="6" s="1"/>
  <c r="E17" i="6"/>
  <c r="F17" i="6"/>
  <c r="H17" i="6"/>
  <c r="I17" i="6"/>
  <c r="J17" i="6"/>
  <c r="K17" i="6"/>
  <c r="L17" i="6"/>
  <c r="M17" i="6"/>
  <c r="O17" i="6"/>
  <c r="P17" i="6"/>
  <c r="Q17" i="6"/>
  <c r="T17" i="6"/>
  <c r="U17" i="6"/>
  <c r="V17" i="6"/>
  <c r="W17" i="6"/>
  <c r="X17" i="6"/>
  <c r="Y17" i="6"/>
  <c r="Z17" i="6"/>
  <c r="AA17" i="6"/>
  <c r="AC17" i="6"/>
  <c r="AD17" i="6"/>
  <c r="AE17" i="6"/>
  <c r="AF17" i="6"/>
  <c r="AL17" i="6"/>
  <c r="AN17" i="6"/>
  <c r="C18" i="6"/>
  <c r="Z18" i="6"/>
  <c r="C19" i="6"/>
  <c r="D4" i="5"/>
  <c r="E4" i="5"/>
  <c r="F4" i="5"/>
  <c r="H4" i="5"/>
  <c r="I4" i="5"/>
  <c r="J4" i="5"/>
  <c r="K4" i="5"/>
  <c r="L4" i="5"/>
  <c r="M4" i="5"/>
  <c r="O4" i="5"/>
  <c r="P4" i="5"/>
  <c r="Q4" i="5"/>
  <c r="R4" i="5"/>
  <c r="S4" i="5"/>
  <c r="T4" i="5"/>
  <c r="U4" i="5"/>
  <c r="V4" i="5"/>
  <c r="W4" i="5"/>
  <c r="X4" i="5"/>
  <c r="Y4" i="5"/>
  <c r="AC4" i="5"/>
  <c r="AD4" i="5"/>
  <c r="AE4" i="5"/>
  <c r="AF4" i="5"/>
  <c r="AN4" i="5"/>
  <c r="D7" i="5"/>
  <c r="E7" i="5"/>
  <c r="F7" i="5"/>
  <c r="H7" i="5"/>
  <c r="I7" i="5"/>
  <c r="J7" i="5"/>
  <c r="M7" i="5"/>
  <c r="P7" i="5"/>
  <c r="Q7" i="5"/>
  <c r="R7" i="5"/>
  <c r="S7" i="5"/>
  <c r="T7" i="5"/>
  <c r="V7" i="5"/>
  <c r="X7" i="5"/>
  <c r="Y7" i="5"/>
  <c r="AC7" i="5"/>
  <c r="AD7" i="5"/>
  <c r="AE7" i="5"/>
  <c r="AF7" i="5"/>
  <c r="AN7" i="5"/>
  <c r="D8" i="5"/>
  <c r="E8" i="5"/>
  <c r="H8" i="5"/>
  <c r="I8" i="5"/>
  <c r="J8" i="5"/>
  <c r="K8" i="5"/>
  <c r="L8" i="5"/>
  <c r="M8" i="5"/>
  <c r="O8" i="5"/>
  <c r="P8" i="5"/>
  <c r="Q8" i="5"/>
  <c r="R8" i="5"/>
  <c r="S8" i="5"/>
  <c r="T8" i="5"/>
  <c r="U8" i="5"/>
  <c r="V8" i="5"/>
  <c r="W8" i="5"/>
  <c r="X8" i="5"/>
  <c r="Y8" i="5"/>
  <c r="AC8" i="5"/>
  <c r="AD8" i="5"/>
  <c r="AE8" i="5"/>
  <c r="AF8" i="5"/>
  <c r="AN8" i="5"/>
  <c r="D9" i="5"/>
  <c r="E9" i="5"/>
  <c r="F9" i="5"/>
  <c r="H9" i="5"/>
  <c r="J9" i="5"/>
  <c r="K9" i="5"/>
  <c r="L9" i="5"/>
  <c r="M9" i="5"/>
  <c r="O9" i="5"/>
  <c r="P9" i="5"/>
  <c r="Q9" i="5"/>
  <c r="R9" i="5"/>
  <c r="S9" i="5"/>
  <c r="T9" i="5"/>
  <c r="U9" i="5"/>
  <c r="V9" i="5"/>
  <c r="W9" i="5"/>
  <c r="X9" i="5"/>
  <c r="Y9" i="5"/>
  <c r="AC9" i="5"/>
  <c r="AD9" i="5"/>
  <c r="AE9" i="5"/>
  <c r="AF9" i="5"/>
  <c r="AN9" i="5"/>
  <c r="D10" i="5"/>
  <c r="E10" i="5"/>
  <c r="F10" i="5"/>
  <c r="C10" i="5"/>
  <c r="H10" i="5"/>
  <c r="I10" i="5"/>
  <c r="J10" i="5"/>
  <c r="K10" i="5"/>
  <c r="L10" i="5"/>
  <c r="M10" i="5"/>
  <c r="O10" i="5"/>
  <c r="P10" i="5"/>
  <c r="Q10" i="5"/>
  <c r="R10" i="5"/>
  <c r="S10" i="5"/>
  <c r="S6" i="5" s="1"/>
  <c r="T10" i="5"/>
  <c r="U10" i="5"/>
  <c r="V10" i="5"/>
  <c r="W10" i="5"/>
  <c r="X10" i="5"/>
  <c r="Y10" i="5"/>
  <c r="AC10" i="5"/>
  <c r="AD10" i="5"/>
  <c r="AE10" i="5"/>
  <c r="AE6" i="5" s="1"/>
  <c r="AF10" i="5"/>
  <c r="AN10" i="5"/>
  <c r="AN6" i="5" s="1"/>
  <c r="D11" i="5"/>
  <c r="E11" i="5"/>
  <c r="F11" i="5"/>
  <c r="H11" i="5"/>
  <c r="I11" i="5"/>
  <c r="J11" i="5"/>
  <c r="M11" i="5"/>
  <c r="P11" i="5"/>
  <c r="Q11" i="5"/>
  <c r="R11" i="5"/>
  <c r="S11" i="5"/>
  <c r="T11" i="5"/>
  <c r="V11" i="5"/>
  <c r="X11" i="5"/>
  <c r="Y11" i="5"/>
  <c r="AC11" i="5"/>
  <c r="AD11" i="5"/>
  <c r="AE11" i="5"/>
  <c r="AF11" i="5"/>
  <c r="AN11" i="5"/>
  <c r="D12" i="5"/>
  <c r="E12" i="5"/>
  <c r="H12" i="5"/>
  <c r="I12" i="5"/>
  <c r="J12" i="5"/>
  <c r="K12" i="5"/>
  <c r="L12" i="5"/>
  <c r="M12" i="5"/>
  <c r="O12" i="5"/>
  <c r="P12" i="5"/>
  <c r="Q12" i="5"/>
  <c r="R12" i="5"/>
  <c r="S12" i="5"/>
  <c r="T12" i="5"/>
  <c r="U12" i="5"/>
  <c r="V12" i="5"/>
  <c r="W12" i="5"/>
  <c r="X12" i="5"/>
  <c r="Y12" i="5"/>
  <c r="AC12" i="5"/>
  <c r="AD12" i="5"/>
  <c r="AE12" i="5"/>
  <c r="AF12" i="5"/>
  <c r="AN12" i="5"/>
  <c r="D13" i="5"/>
  <c r="E13" i="5"/>
  <c r="F13" i="5"/>
  <c r="H13" i="5"/>
  <c r="J13" i="5"/>
  <c r="K13" i="5"/>
  <c r="L13" i="5"/>
  <c r="M13" i="5"/>
  <c r="O13" i="5"/>
  <c r="P13" i="5"/>
  <c r="Q13" i="5"/>
  <c r="R13" i="5"/>
  <c r="S13" i="5"/>
  <c r="T13" i="5"/>
  <c r="U13" i="5"/>
  <c r="V13" i="5"/>
  <c r="W13" i="5"/>
  <c r="X13" i="5"/>
  <c r="Y13" i="5"/>
  <c r="AC13" i="5"/>
  <c r="AD13" i="5"/>
  <c r="AE13" i="5"/>
  <c r="AF13" i="5"/>
  <c r="AN13" i="5"/>
  <c r="D14" i="5"/>
  <c r="E14" i="5"/>
  <c r="C14" i="5" s="1"/>
  <c r="F14" i="5"/>
  <c r="H14" i="5"/>
  <c r="I14" i="5"/>
  <c r="J14" i="5"/>
  <c r="K14" i="5"/>
  <c r="L14" i="5"/>
  <c r="M14" i="5"/>
  <c r="O14" i="5"/>
  <c r="P14" i="5"/>
  <c r="Q14" i="5"/>
  <c r="R14" i="5"/>
  <c r="S14" i="5"/>
  <c r="T14" i="5"/>
  <c r="U14" i="5"/>
  <c r="V14" i="5"/>
  <c r="W14" i="5"/>
  <c r="X14" i="5"/>
  <c r="Y14" i="5"/>
  <c r="AC14" i="5"/>
  <c r="AD14" i="5"/>
  <c r="AE14" i="5"/>
  <c r="AF14" i="5"/>
  <c r="AN14" i="5"/>
  <c r="D15" i="5"/>
  <c r="E15" i="5"/>
  <c r="F15" i="5"/>
  <c r="H15" i="5"/>
  <c r="I15" i="5"/>
  <c r="J15" i="5"/>
  <c r="L15" i="5"/>
  <c r="M15" i="5"/>
  <c r="P15" i="5"/>
  <c r="Q15" i="5"/>
  <c r="R15" i="5"/>
  <c r="S15" i="5"/>
  <c r="T15" i="5"/>
  <c r="V15" i="5"/>
  <c r="X15" i="5"/>
  <c r="Y15" i="5"/>
  <c r="AC15" i="5"/>
  <c r="AD15" i="5"/>
  <c r="AE15" i="5"/>
  <c r="AF15" i="5"/>
  <c r="AN15" i="5"/>
  <c r="D16" i="5"/>
  <c r="E16" i="5"/>
  <c r="H16" i="5"/>
  <c r="I16" i="5"/>
  <c r="J16" i="5"/>
  <c r="K16" i="5"/>
  <c r="L16" i="5"/>
  <c r="M16" i="5"/>
  <c r="O16" i="5"/>
  <c r="P16" i="5"/>
  <c r="Q16" i="5"/>
  <c r="R16" i="5"/>
  <c r="S16" i="5"/>
  <c r="T16" i="5"/>
  <c r="U16" i="5"/>
  <c r="V16" i="5"/>
  <c r="W16" i="5"/>
  <c r="X16" i="5"/>
  <c r="Y16" i="5"/>
  <c r="AC16" i="5"/>
  <c r="AD16" i="5"/>
  <c r="AE16" i="5"/>
  <c r="AF16" i="5"/>
  <c r="AN16" i="5"/>
  <c r="D17" i="5"/>
  <c r="E17" i="5"/>
  <c r="F17" i="5"/>
  <c r="H17" i="5"/>
  <c r="J17" i="5"/>
  <c r="K17" i="5"/>
  <c r="L17" i="5"/>
  <c r="M17" i="5"/>
  <c r="O17" i="5"/>
  <c r="P17" i="5"/>
  <c r="Q17" i="5"/>
  <c r="R17" i="5"/>
  <c r="S17" i="5"/>
  <c r="T17" i="5"/>
  <c r="U17" i="5"/>
  <c r="V17" i="5"/>
  <c r="W17" i="5"/>
  <c r="X17" i="5"/>
  <c r="Y17" i="5"/>
  <c r="AC17" i="5"/>
  <c r="AD17" i="5"/>
  <c r="AE17" i="5"/>
  <c r="AF17" i="5"/>
  <c r="AN17" i="5"/>
  <c r="C18" i="5"/>
  <c r="C19" i="5"/>
  <c r="D4" i="4"/>
  <c r="E4" i="4"/>
  <c r="F4" i="4"/>
  <c r="I4" i="4"/>
  <c r="K4" i="4"/>
  <c r="M4" i="4"/>
  <c r="O4" i="4"/>
  <c r="P4" i="4"/>
  <c r="Q4" i="4"/>
  <c r="R4" i="4"/>
  <c r="S4" i="4"/>
  <c r="T4" i="4"/>
  <c r="U4" i="4"/>
  <c r="V4" i="4"/>
  <c r="W4" i="4"/>
  <c r="X4" i="4"/>
  <c r="Y4" i="4"/>
  <c r="AC4" i="4"/>
  <c r="AD4" i="4"/>
  <c r="AE4" i="4"/>
  <c r="AF4" i="4"/>
  <c r="AN4" i="4"/>
  <c r="D7" i="4"/>
  <c r="E7" i="4"/>
  <c r="F7" i="4"/>
  <c r="H7" i="4"/>
  <c r="I7" i="4"/>
  <c r="J7" i="4"/>
  <c r="K7" i="4"/>
  <c r="L7" i="4"/>
  <c r="M7" i="4"/>
  <c r="O7" i="4"/>
  <c r="P7" i="4"/>
  <c r="P6" i="4" s="1"/>
  <c r="P5" i="4" s="1"/>
  <c r="Q7" i="4"/>
  <c r="R7" i="4"/>
  <c r="T7" i="4"/>
  <c r="U7" i="4"/>
  <c r="V7" i="4"/>
  <c r="W7" i="4"/>
  <c r="X7" i="4"/>
  <c r="Y7" i="4"/>
  <c r="AC7" i="4"/>
  <c r="AD7" i="4"/>
  <c r="AE7" i="4"/>
  <c r="AF7" i="4"/>
  <c r="AN7" i="4"/>
  <c r="D8" i="4"/>
  <c r="E8" i="4"/>
  <c r="F8" i="4"/>
  <c r="I8" i="4"/>
  <c r="I6" i="4" s="1"/>
  <c r="K8" i="4"/>
  <c r="K6" i="4" s="1"/>
  <c r="M8" i="4"/>
  <c r="O8" i="4"/>
  <c r="O6" i="4" s="1"/>
  <c r="P8" i="4"/>
  <c r="Q8" i="4"/>
  <c r="Q6" i="4" s="1"/>
  <c r="R8" i="4"/>
  <c r="S8" i="4"/>
  <c r="T8" i="4"/>
  <c r="U8" i="4"/>
  <c r="V8" i="4"/>
  <c r="W8" i="4"/>
  <c r="W6" i="4" s="1"/>
  <c r="X8" i="4"/>
  <c r="Y8" i="4"/>
  <c r="Y6" i="4" s="1"/>
  <c r="AC8" i="4"/>
  <c r="AD8" i="4"/>
  <c r="AE8" i="4"/>
  <c r="AE6" i="4" s="1"/>
  <c r="AF8" i="4"/>
  <c r="AN8" i="4"/>
  <c r="AN6" i="4" s="1"/>
  <c r="D9" i="4"/>
  <c r="F9" i="4"/>
  <c r="H9" i="4"/>
  <c r="I9" i="4"/>
  <c r="J9" i="4"/>
  <c r="K9" i="4"/>
  <c r="L9" i="4"/>
  <c r="O9" i="4"/>
  <c r="P9" i="4"/>
  <c r="Q9" i="4"/>
  <c r="R9" i="4"/>
  <c r="S9" i="4"/>
  <c r="T9" i="4"/>
  <c r="U9" i="4"/>
  <c r="V9" i="4"/>
  <c r="W9" i="4"/>
  <c r="X9" i="4"/>
  <c r="Y9" i="4"/>
  <c r="AC9" i="4"/>
  <c r="AD9" i="4"/>
  <c r="AE9" i="4"/>
  <c r="AF9" i="4"/>
  <c r="AN9" i="4"/>
  <c r="E10" i="4"/>
  <c r="F10" i="4"/>
  <c r="H10" i="4"/>
  <c r="I10" i="4"/>
  <c r="J10" i="4"/>
  <c r="K10" i="4"/>
  <c r="L10" i="4"/>
  <c r="M10" i="4"/>
  <c r="O10" i="4"/>
  <c r="P10" i="4"/>
  <c r="Q10" i="4"/>
  <c r="R10" i="4"/>
  <c r="S10" i="4"/>
  <c r="T10" i="4"/>
  <c r="U10" i="4"/>
  <c r="U6" i="4" s="1"/>
  <c r="V10" i="4"/>
  <c r="W10" i="4"/>
  <c r="X10" i="4"/>
  <c r="Y10" i="4"/>
  <c r="AC10" i="4"/>
  <c r="AC6" i="4" s="1"/>
  <c r="AD10" i="4"/>
  <c r="AE10" i="4"/>
  <c r="AF10" i="4"/>
  <c r="AN10" i="4"/>
  <c r="D11" i="4"/>
  <c r="E11" i="4"/>
  <c r="F11" i="4"/>
  <c r="H11" i="4"/>
  <c r="I11" i="4"/>
  <c r="J11" i="4"/>
  <c r="K11" i="4"/>
  <c r="L11" i="4"/>
  <c r="M11" i="4"/>
  <c r="O11" i="4"/>
  <c r="P11" i="4"/>
  <c r="Q11" i="4"/>
  <c r="R11" i="4"/>
  <c r="T11" i="4"/>
  <c r="U11" i="4"/>
  <c r="V11" i="4"/>
  <c r="W11" i="4"/>
  <c r="X11" i="4"/>
  <c r="Y11" i="4"/>
  <c r="AC11" i="4"/>
  <c r="AD11" i="4"/>
  <c r="AE11" i="4"/>
  <c r="AF11" i="4"/>
  <c r="AN11" i="4"/>
  <c r="D12" i="4"/>
  <c r="E12" i="4"/>
  <c r="F12" i="4"/>
  <c r="I12" i="4"/>
  <c r="K12" i="4"/>
  <c r="M12" i="4"/>
  <c r="O12" i="4"/>
  <c r="P12" i="4"/>
  <c r="Q12" i="4"/>
  <c r="R12" i="4"/>
  <c r="S12" i="4"/>
  <c r="T12" i="4"/>
  <c r="U12" i="4"/>
  <c r="V12" i="4"/>
  <c r="W12" i="4"/>
  <c r="X12" i="4"/>
  <c r="Y12" i="4"/>
  <c r="AC12" i="4"/>
  <c r="AD12" i="4"/>
  <c r="AE12" i="4"/>
  <c r="AF12" i="4"/>
  <c r="AN12" i="4"/>
  <c r="D13" i="4"/>
  <c r="F13" i="4"/>
  <c r="H13" i="4"/>
  <c r="I13" i="4"/>
  <c r="J13" i="4"/>
  <c r="K13" i="4"/>
  <c r="L13" i="4"/>
  <c r="O13" i="4"/>
  <c r="P13" i="4"/>
  <c r="Q13" i="4"/>
  <c r="R13" i="4"/>
  <c r="S13" i="4"/>
  <c r="T13" i="4"/>
  <c r="U13" i="4"/>
  <c r="V13" i="4"/>
  <c r="W13" i="4"/>
  <c r="X13" i="4"/>
  <c r="Y13" i="4"/>
  <c r="AC13" i="4"/>
  <c r="AD13" i="4"/>
  <c r="AE13" i="4"/>
  <c r="AF13" i="4"/>
  <c r="AN13" i="4"/>
  <c r="E14" i="4"/>
  <c r="F14" i="4"/>
  <c r="H14" i="4"/>
  <c r="I14" i="4"/>
  <c r="J14" i="4"/>
  <c r="K14" i="4"/>
  <c r="L14" i="4"/>
  <c r="M14" i="4"/>
  <c r="O14" i="4"/>
  <c r="P14" i="4"/>
  <c r="Q14" i="4"/>
  <c r="R14" i="4"/>
  <c r="S14" i="4"/>
  <c r="T14" i="4"/>
  <c r="U14" i="4"/>
  <c r="V14" i="4"/>
  <c r="W14" i="4"/>
  <c r="X14" i="4"/>
  <c r="Y14" i="4"/>
  <c r="AC14" i="4"/>
  <c r="AD14" i="4"/>
  <c r="AE14" i="4"/>
  <c r="AF14" i="4"/>
  <c r="AN14" i="4"/>
  <c r="D15" i="4"/>
  <c r="E15" i="4"/>
  <c r="F15" i="4"/>
  <c r="H15" i="4"/>
  <c r="I15" i="4"/>
  <c r="J15" i="4"/>
  <c r="K15" i="4"/>
  <c r="L15" i="4"/>
  <c r="M15" i="4"/>
  <c r="O15" i="4"/>
  <c r="P15" i="4"/>
  <c r="Q15" i="4"/>
  <c r="R15" i="4"/>
  <c r="T15" i="4"/>
  <c r="U15" i="4"/>
  <c r="V15" i="4"/>
  <c r="W15" i="4"/>
  <c r="X15" i="4"/>
  <c r="Y15" i="4"/>
  <c r="AC15" i="4"/>
  <c r="AD15" i="4"/>
  <c r="AE15" i="4"/>
  <c r="AF15" i="4"/>
  <c r="AN15" i="4"/>
  <c r="D16" i="4"/>
  <c r="E16" i="4"/>
  <c r="F16" i="4"/>
  <c r="I16" i="4"/>
  <c r="K16" i="4"/>
  <c r="M16" i="4"/>
  <c r="O16" i="4"/>
  <c r="P16" i="4"/>
  <c r="Q16" i="4"/>
  <c r="R16" i="4"/>
  <c r="S16" i="4"/>
  <c r="T16" i="4"/>
  <c r="U16" i="4"/>
  <c r="V16" i="4"/>
  <c r="W16" i="4"/>
  <c r="X16" i="4"/>
  <c r="Y16" i="4"/>
  <c r="AC16" i="4"/>
  <c r="AD16" i="4"/>
  <c r="AE16" i="4"/>
  <c r="AF16" i="4"/>
  <c r="AN16" i="4"/>
  <c r="D17" i="4"/>
  <c r="F17" i="4"/>
  <c r="H17" i="4"/>
  <c r="I17" i="4"/>
  <c r="J17" i="4"/>
  <c r="K17" i="4"/>
  <c r="L17" i="4"/>
  <c r="O17" i="4"/>
  <c r="P17" i="4"/>
  <c r="Q17" i="4"/>
  <c r="R17" i="4"/>
  <c r="S17" i="4"/>
  <c r="T17" i="4"/>
  <c r="U17" i="4"/>
  <c r="V17" i="4"/>
  <c r="W17" i="4"/>
  <c r="X17" i="4"/>
  <c r="Y17" i="4"/>
  <c r="AC17" i="4"/>
  <c r="AD17" i="4"/>
  <c r="AE17" i="4"/>
  <c r="AF17" i="4"/>
  <c r="AN17" i="4"/>
  <c r="C18" i="4"/>
  <c r="C19" i="4"/>
  <c r="D4" i="3"/>
  <c r="E4" i="3"/>
  <c r="F4" i="3"/>
  <c r="H4" i="3"/>
  <c r="I4" i="3"/>
  <c r="J4" i="3"/>
  <c r="K4" i="3"/>
  <c r="L4" i="3"/>
  <c r="O4" i="3"/>
  <c r="C4" i="3" s="1"/>
  <c r="P4" i="3"/>
  <c r="Q4" i="3"/>
  <c r="R4" i="3"/>
  <c r="S4" i="3"/>
  <c r="T4" i="3"/>
  <c r="U4" i="3"/>
  <c r="V4" i="3"/>
  <c r="W4" i="3"/>
  <c r="X4" i="3"/>
  <c r="Y4" i="3"/>
  <c r="AC4" i="3"/>
  <c r="AD4" i="3"/>
  <c r="AE4" i="3"/>
  <c r="AF4" i="3"/>
  <c r="AN4" i="3"/>
  <c r="K6" i="3"/>
  <c r="S6" i="3"/>
  <c r="AN6" i="3"/>
  <c r="D7" i="3"/>
  <c r="E7" i="3"/>
  <c r="F7" i="3"/>
  <c r="F6" i="3" s="1"/>
  <c r="F3" i="3" s="1"/>
  <c r="H7" i="3"/>
  <c r="I7" i="3"/>
  <c r="J7" i="3"/>
  <c r="J6" i="3" s="1"/>
  <c r="J3" i="3" s="1"/>
  <c r="K7" i="3"/>
  <c r="L7" i="3"/>
  <c r="O7" i="3"/>
  <c r="P7" i="3"/>
  <c r="Q7" i="3"/>
  <c r="R7" i="3"/>
  <c r="R6" i="3" s="1"/>
  <c r="R5" i="3" s="1"/>
  <c r="S7" i="3"/>
  <c r="T7" i="3"/>
  <c r="U7" i="3"/>
  <c r="V7" i="3"/>
  <c r="V6" i="3" s="1"/>
  <c r="V3" i="3" s="1"/>
  <c r="W7" i="3"/>
  <c r="X7" i="3"/>
  <c r="Y7" i="3"/>
  <c r="AC7" i="3"/>
  <c r="AD7" i="3"/>
  <c r="AE7" i="3"/>
  <c r="AF7" i="3"/>
  <c r="AN7" i="3"/>
  <c r="D8" i="3"/>
  <c r="E8" i="3"/>
  <c r="E6" i="3" s="1"/>
  <c r="F8" i="3"/>
  <c r="H8" i="3"/>
  <c r="I8" i="3"/>
  <c r="I6" i="3" s="1"/>
  <c r="J8" i="3"/>
  <c r="K8" i="3"/>
  <c r="L8" i="3"/>
  <c r="O8" i="3"/>
  <c r="O6" i="3" s="1"/>
  <c r="P8" i="3"/>
  <c r="Q8" i="3"/>
  <c r="Q6" i="3" s="1"/>
  <c r="R8" i="3"/>
  <c r="S8" i="3"/>
  <c r="T8" i="3"/>
  <c r="U8" i="3"/>
  <c r="U6" i="3" s="1"/>
  <c r="V8" i="3"/>
  <c r="W8" i="3"/>
  <c r="X8" i="3"/>
  <c r="Y8" i="3"/>
  <c r="Y6" i="3" s="1"/>
  <c r="AC8" i="3"/>
  <c r="AC6" i="3" s="1"/>
  <c r="AD8" i="3"/>
  <c r="AE8" i="3"/>
  <c r="AE6" i="3" s="1"/>
  <c r="AF8" i="3"/>
  <c r="AN8" i="3"/>
  <c r="D9" i="3"/>
  <c r="E9" i="3"/>
  <c r="F9" i="3"/>
  <c r="H9" i="3"/>
  <c r="I9" i="3"/>
  <c r="J9" i="3"/>
  <c r="K9" i="3"/>
  <c r="L9" i="3"/>
  <c r="O9" i="3"/>
  <c r="P9" i="3"/>
  <c r="Q9" i="3"/>
  <c r="R9" i="3"/>
  <c r="S9" i="3"/>
  <c r="T9" i="3"/>
  <c r="U9" i="3"/>
  <c r="V9" i="3"/>
  <c r="X9" i="3"/>
  <c r="Y9" i="3"/>
  <c r="AC9" i="3"/>
  <c r="AD9" i="3"/>
  <c r="AE9" i="3"/>
  <c r="AF9" i="3"/>
  <c r="AN9" i="3"/>
  <c r="D10" i="3"/>
  <c r="E10" i="3"/>
  <c r="C10" i="3" s="1"/>
  <c r="F10" i="3"/>
  <c r="H10" i="3"/>
  <c r="I10" i="3"/>
  <c r="J10" i="3"/>
  <c r="K10" i="3"/>
  <c r="L10" i="3"/>
  <c r="O10" i="3"/>
  <c r="P10" i="3"/>
  <c r="Q10" i="3"/>
  <c r="R10" i="3"/>
  <c r="S10" i="3"/>
  <c r="T10" i="3"/>
  <c r="U10" i="3"/>
  <c r="V10" i="3"/>
  <c r="W10" i="3"/>
  <c r="X10" i="3"/>
  <c r="Y10" i="3"/>
  <c r="AC10" i="3"/>
  <c r="AD10" i="3"/>
  <c r="AE10" i="3"/>
  <c r="AF10" i="3"/>
  <c r="AN10" i="3"/>
  <c r="D11" i="3"/>
  <c r="E11" i="3"/>
  <c r="F11" i="3"/>
  <c r="H11" i="3"/>
  <c r="I11" i="3"/>
  <c r="J11" i="3"/>
  <c r="K11" i="3"/>
  <c r="L11" i="3"/>
  <c r="O11" i="3"/>
  <c r="P11" i="3"/>
  <c r="Q11" i="3"/>
  <c r="R11" i="3"/>
  <c r="S11" i="3"/>
  <c r="T11" i="3"/>
  <c r="U11" i="3"/>
  <c r="V11" i="3"/>
  <c r="W11" i="3"/>
  <c r="X11" i="3"/>
  <c r="Y11" i="3"/>
  <c r="AC11" i="3"/>
  <c r="AD11" i="3"/>
  <c r="AE11" i="3"/>
  <c r="AF11" i="3"/>
  <c r="AN11" i="3"/>
  <c r="D12" i="3"/>
  <c r="E12" i="3"/>
  <c r="C12" i="3" s="1"/>
  <c r="F12" i="3"/>
  <c r="H12" i="3"/>
  <c r="I12" i="3"/>
  <c r="J12" i="3"/>
  <c r="K12" i="3"/>
  <c r="L12" i="3"/>
  <c r="O12" i="3"/>
  <c r="P12" i="3"/>
  <c r="Q12" i="3"/>
  <c r="R12" i="3"/>
  <c r="S12" i="3"/>
  <c r="T12" i="3"/>
  <c r="U12" i="3"/>
  <c r="V12" i="3"/>
  <c r="W12" i="3"/>
  <c r="X12" i="3"/>
  <c r="Y12" i="3"/>
  <c r="AC12" i="3"/>
  <c r="AD12" i="3"/>
  <c r="AE12" i="3"/>
  <c r="AF12" i="3"/>
  <c r="AN12" i="3"/>
  <c r="D13" i="3"/>
  <c r="E13" i="3"/>
  <c r="F13" i="3"/>
  <c r="H13" i="3"/>
  <c r="I13" i="3"/>
  <c r="J13" i="3"/>
  <c r="K13" i="3"/>
  <c r="L13" i="3"/>
  <c r="O13" i="3"/>
  <c r="P13" i="3"/>
  <c r="Q13" i="3"/>
  <c r="R13" i="3"/>
  <c r="S13" i="3"/>
  <c r="T13" i="3"/>
  <c r="U13" i="3"/>
  <c r="V13" i="3"/>
  <c r="X13" i="3"/>
  <c r="Y13" i="3"/>
  <c r="AC13" i="3"/>
  <c r="AD13" i="3"/>
  <c r="AE13" i="3"/>
  <c r="AF13" i="3"/>
  <c r="AN13" i="3"/>
  <c r="D14" i="3"/>
  <c r="E14" i="3"/>
  <c r="C14" i="3" s="1"/>
  <c r="F14" i="3"/>
  <c r="H14" i="3"/>
  <c r="I14" i="3"/>
  <c r="J14" i="3"/>
  <c r="K14" i="3"/>
  <c r="L14" i="3"/>
  <c r="O14" i="3"/>
  <c r="P14" i="3"/>
  <c r="Q14" i="3"/>
  <c r="R14" i="3"/>
  <c r="S14" i="3"/>
  <c r="T14" i="3"/>
  <c r="U14" i="3"/>
  <c r="V14" i="3"/>
  <c r="W14" i="3"/>
  <c r="X14" i="3"/>
  <c r="Y14" i="3"/>
  <c r="AC14" i="3"/>
  <c r="AD14" i="3"/>
  <c r="AE14" i="3"/>
  <c r="AF14" i="3"/>
  <c r="AN14" i="3"/>
  <c r="D15" i="3"/>
  <c r="E15" i="3"/>
  <c r="F15" i="3"/>
  <c r="H15" i="3"/>
  <c r="I15" i="3"/>
  <c r="J15" i="3"/>
  <c r="K15" i="3"/>
  <c r="L15" i="3"/>
  <c r="O15" i="3"/>
  <c r="P15" i="3"/>
  <c r="Q15" i="3"/>
  <c r="R15" i="3"/>
  <c r="S15" i="3"/>
  <c r="T15" i="3"/>
  <c r="U15" i="3"/>
  <c r="V15" i="3"/>
  <c r="W15" i="3"/>
  <c r="X15" i="3"/>
  <c r="Y15" i="3"/>
  <c r="AC15" i="3"/>
  <c r="AD15" i="3"/>
  <c r="AE15" i="3"/>
  <c r="AF15" i="3"/>
  <c r="AN15" i="3"/>
  <c r="D16" i="3"/>
  <c r="E16" i="3"/>
  <c r="F16" i="3"/>
  <c r="H16" i="3"/>
  <c r="I16" i="3"/>
  <c r="J16" i="3"/>
  <c r="K16" i="3"/>
  <c r="L16" i="3"/>
  <c r="O16" i="3"/>
  <c r="C16" i="3" s="1"/>
  <c r="P16" i="3"/>
  <c r="Q16" i="3"/>
  <c r="R16" i="3"/>
  <c r="S16" i="3"/>
  <c r="T16" i="3"/>
  <c r="U16" i="3"/>
  <c r="V16" i="3"/>
  <c r="W16" i="3"/>
  <c r="X16" i="3"/>
  <c r="Y16" i="3"/>
  <c r="AC16" i="3"/>
  <c r="AD16" i="3"/>
  <c r="AE16" i="3"/>
  <c r="AF16" i="3"/>
  <c r="AN16" i="3"/>
  <c r="D17" i="3"/>
  <c r="E17" i="3"/>
  <c r="F17" i="3"/>
  <c r="H17" i="3"/>
  <c r="I17" i="3"/>
  <c r="J17" i="3"/>
  <c r="K17" i="3"/>
  <c r="L17" i="3"/>
  <c r="O17" i="3"/>
  <c r="P17" i="3"/>
  <c r="Q17" i="3"/>
  <c r="R17" i="3"/>
  <c r="S17" i="3"/>
  <c r="T17" i="3"/>
  <c r="U17" i="3"/>
  <c r="V17" i="3"/>
  <c r="X17" i="3"/>
  <c r="Y17" i="3"/>
  <c r="AC17" i="3"/>
  <c r="AD17" i="3"/>
  <c r="AE17" i="3"/>
  <c r="AF17" i="3"/>
  <c r="AN17" i="3"/>
  <c r="C18" i="3"/>
  <c r="C19" i="3"/>
  <c r="P29" i="67" l="1"/>
  <c r="L29" i="67"/>
  <c r="X19" i="67"/>
  <c r="T19" i="67"/>
  <c r="P19" i="67"/>
  <c r="L19" i="67"/>
  <c r="N6" i="67"/>
  <c r="W19" i="67"/>
  <c r="S19" i="67"/>
  <c r="O19" i="67"/>
  <c r="K19" i="67"/>
  <c r="V19" i="67"/>
  <c r="R19" i="67"/>
  <c r="N19" i="67"/>
  <c r="J19" i="67"/>
  <c r="AC5" i="3"/>
  <c r="AC3" i="3"/>
  <c r="Y5" i="3"/>
  <c r="Y3" i="3"/>
  <c r="U5" i="3"/>
  <c r="U3" i="3"/>
  <c r="Q5" i="3"/>
  <c r="Q3" i="3"/>
  <c r="I5" i="3"/>
  <c r="I3" i="3"/>
  <c r="E5" i="3"/>
  <c r="E3" i="3"/>
  <c r="K5" i="4"/>
  <c r="K3" i="4"/>
  <c r="AN3" i="5"/>
  <c r="AN5" i="5"/>
  <c r="AE3" i="5"/>
  <c r="AE5" i="5"/>
  <c r="S3" i="5"/>
  <c r="S5" i="5"/>
  <c r="AD3" i="8"/>
  <c r="AD5" i="8"/>
  <c r="V3" i="8"/>
  <c r="V5" i="8"/>
  <c r="AF3" i="9"/>
  <c r="AF5" i="9"/>
  <c r="P3" i="13"/>
  <c r="P5" i="13"/>
  <c r="S3" i="17"/>
  <c r="S5" i="17"/>
  <c r="O3" i="17"/>
  <c r="O5" i="17"/>
  <c r="N3" i="18"/>
  <c r="N5" i="18"/>
  <c r="P3" i="53"/>
  <c r="Q3" i="21"/>
  <c r="Q5" i="21"/>
  <c r="L3" i="53"/>
  <c r="M3" i="21"/>
  <c r="M5" i="21"/>
  <c r="AN5" i="4"/>
  <c r="AN3" i="4"/>
  <c r="AE5" i="4"/>
  <c r="AE3" i="4"/>
  <c r="W5" i="4"/>
  <c r="W3" i="4"/>
  <c r="O5" i="4"/>
  <c r="O3" i="4"/>
  <c r="I3" i="4"/>
  <c r="I5" i="4"/>
  <c r="Z3" i="8"/>
  <c r="Z5" i="8"/>
  <c r="P3" i="9"/>
  <c r="P5" i="9"/>
  <c r="AD3" i="10"/>
  <c r="AD5" i="10"/>
  <c r="Z3" i="10"/>
  <c r="Z5" i="10"/>
  <c r="J3" i="10"/>
  <c r="J5" i="10"/>
  <c r="X3" i="13"/>
  <c r="X5" i="13"/>
  <c r="T3" i="13"/>
  <c r="T5" i="13"/>
  <c r="AD3" i="14"/>
  <c r="AD5" i="14"/>
  <c r="Z3" i="14"/>
  <c r="Z5" i="14"/>
  <c r="J3" i="14"/>
  <c r="J5" i="14"/>
  <c r="T3" i="16"/>
  <c r="T5" i="16"/>
  <c r="G5" i="16"/>
  <c r="G3" i="16"/>
  <c r="AN3" i="17"/>
  <c r="AN5" i="17"/>
  <c r="AE3" i="17"/>
  <c r="AE5" i="17"/>
  <c r="AM3" i="18"/>
  <c r="AM5" i="18"/>
  <c r="AD3" i="18"/>
  <c r="AD5" i="18"/>
  <c r="Y5" i="20"/>
  <c r="Y3" i="20"/>
  <c r="AE3" i="3"/>
  <c r="AE5" i="3"/>
  <c r="O3" i="3"/>
  <c r="O5" i="3"/>
  <c r="AC3" i="4"/>
  <c r="AC5" i="4"/>
  <c r="U3" i="4"/>
  <c r="U5" i="4"/>
  <c r="AC3" i="6"/>
  <c r="AC5" i="6"/>
  <c r="Y3" i="6"/>
  <c r="Y5" i="6"/>
  <c r="V3" i="12"/>
  <c r="V5" i="12"/>
  <c r="AF3" i="13"/>
  <c r="AF5" i="13"/>
  <c r="I3" i="15"/>
  <c r="I5" i="15"/>
  <c r="X5" i="16"/>
  <c r="X3" i="16"/>
  <c r="P3" i="16"/>
  <c r="P5" i="16"/>
  <c r="L3" i="16"/>
  <c r="L5" i="16"/>
  <c r="AA3" i="17"/>
  <c r="AA5" i="17"/>
  <c r="M5" i="19"/>
  <c r="M3" i="19"/>
  <c r="AL3" i="19"/>
  <c r="AL5" i="19"/>
  <c r="AC5" i="19"/>
  <c r="AC3" i="19"/>
  <c r="U3" i="19"/>
  <c r="U5" i="19"/>
  <c r="Q3" i="19"/>
  <c r="Q5" i="19"/>
  <c r="Y3" i="4"/>
  <c r="Y5" i="4"/>
  <c r="Q3" i="4"/>
  <c r="Q5" i="4"/>
  <c r="AE5" i="7"/>
  <c r="AE3" i="7"/>
  <c r="AA5" i="7"/>
  <c r="AA3" i="7"/>
  <c r="W5" i="7"/>
  <c r="W3" i="7"/>
  <c r="S3" i="7"/>
  <c r="S5" i="7"/>
  <c r="O3" i="7"/>
  <c r="O5" i="7"/>
  <c r="K5" i="7"/>
  <c r="K3" i="7"/>
  <c r="X3" i="9"/>
  <c r="X5" i="9"/>
  <c r="T3" i="9"/>
  <c r="T5" i="9"/>
  <c r="N3" i="10"/>
  <c r="N5" i="10"/>
  <c r="AF3" i="11"/>
  <c r="AF5" i="11"/>
  <c r="P3" i="11"/>
  <c r="P5" i="11"/>
  <c r="AD3" i="12"/>
  <c r="AD5" i="12"/>
  <c r="V5" i="14"/>
  <c r="N3" i="14"/>
  <c r="N5" i="14"/>
  <c r="M5" i="15"/>
  <c r="M3" i="15"/>
  <c r="AL5" i="15"/>
  <c r="AL3" i="15"/>
  <c r="AC5" i="15"/>
  <c r="AC3" i="15"/>
  <c r="Y3" i="15"/>
  <c r="Y5" i="15"/>
  <c r="U3" i="15"/>
  <c r="U5" i="15"/>
  <c r="Q5" i="15"/>
  <c r="Q3" i="15"/>
  <c r="AF3" i="16"/>
  <c r="AF5" i="16"/>
  <c r="AB5" i="16"/>
  <c r="AB3" i="16"/>
  <c r="W5" i="17"/>
  <c r="W3" i="17"/>
  <c r="F5" i="17"/>
  <c r="F3" i="17"/>
  <c r="K3" i="17"/>
  <c r="K5" i="17"/>
  <c r="Z3" i="18"/>
  <c r="Z5" i="18"/>
  <c r="V3" i="18"/>
  <c r="V5" i="18"/>
  <c r="E5" i="18"/>
  <c r="E3" i="18"/>
  <c r="J3" i="18"/>
  <c r="J5" i="18"/>
  <c r="I3" i="19"/>
  <c r="I5" i="19"/>
  <c r="AL5" i="20"/>
  <c r="AL3" i="20"/>
  <c r="G5" i="20"/>
  <c r="G3" i="20"/>
  <c r="AD6" i="3"/>
  <c r="J5" i="3"/>
  <c r="AL3" i="6"/>
  <c r="AL5" i="6"/>
  <c r="V5" i="11"/>
  <c r="V3" i="11"/>
  <c r="T3" i="11"/>
  <c r="T5" i="11"/>
  <c r="AD6" i="13"/>
  <c r="AD3" i="16"/>
  <c r="AD5" i="16"/>
  <c r="Q3" i="16"/>
  <c r="Q5" i="16"/>
  <c r="AL3" i="17"/>
  <c r="AL5" i="17"/>
  <c r="P3" i="17"/>
  <c r="P5" i="17"/>
  <c r="AB3" i="18"/>
  <c r="AB5" i="18"/>
  <c r="AF3" i="19"/>
  <c r="AF5" i="19"/>
  <c r="T3" i="19"/>
  <c r="T5" i="19"/>
  <c r="Y5" i="19"/>
  <c r="AC5" i="20"/>
  <c r="AC3" i="20"/>
  <c r="T3" i="53"/>
  <c r="U3" i="21"/>
  <c r="U5" i="21"/>
  <c r="C11" i="3"/>
  <c r="R3" i="3"/>
  <c r="C11" i="4"/>
  <c r="AF6" i="4"/>
  <c r="X6" i="4"/>
  <c r="T6" i="4"/>
  <c r="P3" i="4"/>
  <c r="E6" i="5"/>
  <c r="H6" i="5"/>
  <c r="D6" i="5"/>
  <c r="C4" i="5"/>
  <c r="AN6" i="6"/>
  <c r="AE6" i="6"/>
  <c r="W6" i="6"/>
  <c r="AD6" i="6"/>
  <c r="AN3" i="7"/>
  <c r="AN5" i="7"/>
  <c r="AD3" i="7"/>
  <c r="AD5" i="7"/>
  <c r="Z3" i="7"/>
  <c r="Z5" i="7"/>
  <c r="V3" i="7"/>
  <c r="V5" i="7"/>
  <c r="C15" i="8"/>
  <c r="L6" i="8"/>
  <c r="Q6" i="8"/>
  <c r="C7" i="8"/>
  <c r="AD6" i="9"/>
  <c r="Z6" i="9"/>
  <c r="V6" i="9"/>
  <c r="O6" i="9"/>
  <c r="I6" i="9"/>
  <c r="D6" i="10"/>
  <c r="S6" i="10"/>
  <c r="AD6" i="11"/>
  <c r="AE3" i="11"/>
  <c r="L6" i="12"/>
  <c r="Q6" i="12"/>
  <c r="G5" i="12"/>
  <c r="AN6" i="13"/>
  <c r="AE6" i="13"/>
  <c r="W6" i="13"/>
  <c r="D6" i="14"/>
  <c r="S6" i="14"/>
  <c r="G6" i="14"/>
  <c r="AF3" i="15"/>
  <c r="AF5" i="15"/>
  <c r="AB3" i="15"/>
  <c r="AB5" i="15"/>
  <c r="X3" i="15"/>
  <c r="X5" i="15"/>
  <c r="T3" i="15"/>
  <c r="T5" i="15"/>
  <c r="P3" i="15"/>
  <c r="P5" i="15"/>
  <c r="AL3" i="16"/>
  <c r="AL5" i="16"/>
  <c r="AC3" i="16"/>
  <c r="AC5" i="16"/>
  <c r="Y3" i="16"/>
  <c r="Y5" i="16"/>
  <c r="AF3" i="17"/>
  <c r="AF5" i="17"/>
  <c r="AB3" i="17"/>
  <c r="AB5" i="17"/>
  <c r="X3" i="17"/>
  <c r="X5" i="17"/>
  <c r="AN3" i="18"/>
  <c r="AN5" i="18"/>
  <c r="AE3" i="18"/>
  <c r="AE5" i="18"/>
  <c r="AN3" i="19"/>
  <c r="AN5" i="19"/>
  <c r="AE3" i="19"/>
  <c r="AE5" i="19"/>
  <c r="D6" i="19"/>
  <c r="N6" i="20"/>
  <c r="F6" i="20"/>
  <c r="Z3" i="20"/>
  <c r="W5" i="53"/>
  <c r="X5" i="23"/>
  <c r="X3" i="23"/>
  <c r="R9" i="53"/>
  <c r="S3" i="27"/>
  <c r="S5" i="27"/>
  <c r="V10" i="53"/>
  <c r="W3" i="28"/>
  <c r="W5" i="28"/>
  <c r="R10" i="53"/>
  <c r="S3" i="28"/>
  <c r="S5" i="28"/>
  <c r="R11" i="53"/>
  <c r="S3" i="29"/>
  <c r="S5" i="29"/>
  <c r="W3" i="29"/>
  <c r="V11" i="53"/>
  <c r="W5" i="29"/>
  <c r="K3" i="29"/>
  <c r="J11" i="53"/>
  <c r="K5" i="29"/>
  <c r="C15" i="3"/>
  <c r="AD6" i="5"/>
  <c r="P6" i="5"/>
  <c r="Q3" i="6"/>
  <c r="Q5" i="6"/>
  <c r="AE6" i="8"/>
  <c r="AL6" i="9"/>
  <c r="AC6" i="9"/>
  <c r="Y6" i="9"/>
  <c r="AL6" i="10"/>
  <c r="Z5" i="11"/>
  <c r="Z3" i="11"/>
  <c r="X6" i="12"/>
  <c r="Z3" i="12"/>
  <c r="Z5" i="12"/>
  <c r="Z6" i="13"/>
  <c r="I6" i="13"/>
  <c r="AM5" i="16"/>
  <c r="AM3" i="16"/>
  <c r="V3" i="16"/>
  <c r="V5" i="16"/>
  <c r="AC3" i="17"/>
  <c r="AC5" i="17"/>
  <c r="T3" i="17"/>
  <c r="T5" i="17"/>
  <c r="AF3" i="18"/>
  <c r="AF5" i="18"/>
  <c r="AB3" i="19"/>
  <c r="AB5" i="19"/>
  <c r="P3" i="19"/>
  <c r="P5" i="19"/>
  <c r="AD3" i="20"/>
  <c r="C8" i="3"/>
  <c r="AF6" i="3"/>
  <c r="X6" i="3"/>
  <c r="T6" i="3"/>
  <c r="P6" i="3"/>
  <c r="L6" i="3"/>
  <c r="H6" i="3"/>
  <c r="D6" i="3"/>
  <c r="C7" i="3"/>
  <c r="V5" i="3"/>
  <c r="F5" i="3"/>
  <c r="C15" i="4"/>
  <c r="R6" i="4"/>
  <c r="F6" i="4"/>
  <c r="AC6" i="5"/>
  <c r="Y6" i="5"/>
  <c r="Q6" i="5"/>
  <c r="M6" i="5"/>
  <c r="AF6" i="5"/>
  <c r="X6" i="5"/>
  <c r="R6" i="5"/>
  <c r="X6" i="6"/>
  <c r="T6" i="6"/>
  <c r="P6" i="6"/>
  <c r="Z5" i="6"/>
  <c r="AL3" i="7"/>
  <c r="AL5" i="7"/>
  <c r="AC5" i="7"/>
  <c r="AC3" i="7"/>
  <c r="Y3" i="7"/>
  <c r="Y5" i="7"/>
  <c r="Q3" i="7"/>
  <c r="Q5" i="7"/>
  <c r="T6" i="8"/>
  <c r="P6" i="8"/>
  <c r="AL6" i="8"/>
  <c r="AC6" i="8"/>
  <c r="Y6" i="8"/>
  <c r="AN6" i="9"/>
  <c r="AE6" i="9"/>
  <c r="W6" i="9"/>
  <c r="T6" i="10"/>
  <c r="P6" i="10"/>
  <c r="AN6" i="10"/>
  <c r="AE6" i="10"/>
  <c r="E6" i="10"/>
  <c r="AL6" i="11"/>
  <c r="AC6" i="11"/>
  <c r="Y6" i="11"/>
  <c r="U6" i="11"/>
  <c r="Q6" i="11"/>
  <c r="AL6" i="12"/>
  <c r="AC6" i="12"/>
  <c r="Y6" i="12"/>
  <c r="AN5" i="12"/>
  <c r="Q6" i="13"/>
  <c r="AL5" i="13"/>
  <c r="T6" i="14"/>
  <c r="P6" i="14"/>
  <c r="AN6" i="14"/>
  <c r="AE6" i="14"/>
  <c r="E6" i="14"/>
  <c r="AL3" i="14"/>
  <c r="AN3" i="15"/>
  <c r="AN5" i="15"/>
  <c r="AE3" i="15"/>
  <c r="AE5" i="15"/>
  <c r="D6" i="15"/>
  <c r="Y3" i="18"/>
  <c r="Y5" i="18"/>
  <c r="Q3" i="18"/>
  <c r="Q5" i="18"/>
  <c r="G3" i="18"/>
  <c r="G5" i="18"/>
  <c r="AM3" i="19"/>
  <c r="AM5" i="19"/>
  <c r="AD3" i="19"/>
  <c r="AD5" i="19"/>
  <c r="Z3" i="19"/>
  <c r="Z5" i="19"/>
  <c r="V3" i="19"/>
  <c r="V5" i="19"/>
  <c r="AF6" i="20"/>
  <c r="AB6" i="20"/>
  <c r="X6" i="20"/>
  <c r="T6" i="20"/>
  <c r="V3" i="20"/>
  <c r="G3" i="65"/>
  <c r="O4" i="53"/>
  <c r="P3" i="22"/>
  <c r="P5" i="22"/>
  <c r="C7" i="4"/>
  <c r="T6" i="5"/>
  <c r="AN6" i="8"/>
  <c r="AA6" i="8"/>
  <c r="F5" i="9"/>
  <c r="F3" i="9"/>
  <c r="K6" i="9"/>
  <c r="AC6" i="10"/>
  <c r="AN3" i="11"/>
  <c r="AF6" i="12"/>
  <c r="AA5" i="12"/>
  <c r="V6" i="13"/>
  <c r="O6" i="13"/>
  <c r="Z5" i="16"/>
  <c r="Z3" i="16"/>
  <c r="Y3" i="17"/>
  <c r="Y5" i="17"/>
  <c r="X3" i="19"/>
  <c r="X5" i="19"/>
  <c r="C3" i="65"/>
  <c r="K12" i="53"/>
  <c r="L3" i="30"/>
  <c r="L5" i="30"/>
  <c r="AN3" i="3"/>
  <c r="AN5" i="3"/>
  <c r="S3" i="3"/>
  <c r="S5" i="3"/>
  <c r="K3" i="3"/>
  <c r="K5" i="3"/>
  <c r="AD6" i="4"/>
  <c r="V6" i="4"/>
  <c r="V6" i="5"/>
  <c r="J6" i="5"/>
  <c r="AF6" i="6"/>
  <c r="U3" i="6"/>
  <c r="U5" i="6"/>
  <c r="V5" i="6"/>
  <c r="AF3" i="7"/>
  <c r="AF5" i="7"/>
  <c r="X3" i="7"/>
  <c r="X5" i="7"/>
  <c r="T3" i="7"/>
  <c r="T5" i="7"/>
  <c r="P3" i="7"/>
  <c r="P5" i="7"/>
  <c r="C11" i="8"/>
  <c r="AF5" i="8"/>
  <c r="AF3" i="8"/>
  <c r="X5" i="8"/>
  <c r="X3" i="8"/>
  <c r="H5" i="8"/>
  <c r="H3" i="8"/>
  <c r="C4" i="8"/>
  <c r="Q6" i="9"/>
  <c r="AF6" i="10"/>
  <c r="X6" i="10"/>
  <c r="Y6" i="10"/>
  <c r="Q6" i="10"/>
  <c r="M6" i="10"/>
  <c r="V5" i="10"/>
  <c r="X3" i="11"/>
  <c r="X5" i="11"/>
  <c r="T6" i="12"/>
  <c r="P6" i="12"/>
  <c r="H6" i="12"/>
  <c r="AE5" i="12"/>
  <c r="F6" i="13"/>
  <c r="K6" i="13"/>
  <c r="AC5" i="13"/>
  <c r="AF6" i="14"/>
  <c r="X6" i="14"/>
  <c r="Y6" i="14"/>
  <c r="Q6" i="14"/>
  <c r="M6" i="14"/>
  <c r="AC3" i="14"/>
  <c r="AM3" i="15"/>
  <c r="AM5" i="15"/>
  <c r="AD3" i="15"/>
  <c r="AD5" i="15"/>
  <c r="Z3" i="15"/>
  <c r="Z5" i="15"/>
  <c r="V3" i="15"/>
  <c r="V5" i="15"/>
  <c r="AN3" i="16"/>
  <c r="AN5" i="16"/>
  <c r="AE3" i="16"/>
  <c r="AE5" i="16"/>
  <c r="AM3" i="17"/>
  <c r="AM5" i="17"/>
  <c r="AD3" i="17"/>
  <c r="AD5" i="17"/>
  <c r="Z3" i="17"/>
  <c r="Z5" i="17"/>
  <c r="V3" i="17"/>
  <c r="V5" i="17"/>
  <c r="Q5" i="17"/>
  <c r="C9" i="18"/>
  <c r="AL3" i="18"/>
  <c r="AL5" i="18"/>
  <c r="AC3" i="18"/>
  <c r="AC5" i="18"/>
  <c r="X3" i="18"/>
  <c r="X5" i="18"/>
  <c r="T3" i="18"/>
  <c r="T5" i="18"/>
  <c r="P3" i="18"/>
  <c r="P5" i="18"/>
  <c r="AN6" i="20"/>
  <c r="AE6" i="20"/>
  <c r="J6" i="20"/>
  <c r="Q6" i="20"/>
  <c r="AM3" i="20"/>
  <c r="U3" i="63"/>
  <c r="D17" i="17"/>
  <c r="Q3" i="63"/>
  <c r="D17" i="13"/>
  <c r="M3" i="63"/>
  <c r="D17" i="9"/>
  <c r="I3" i="63"/>
  <c r="V3" i="64"/>
  <c r="D16" i="18"/>
  <c r="R3" i="64"/>
  <c r="N3" i="64"/>
  <c r="J3" i="64"/>
  <c r="D16" i="6"/>
  <c r="W3" i="62"/>
  <c r="S3" i="62"/>
  <c r="O3" i="62"/>
  <c r="D15" i="11"/>
  <c r="K3" i="62"/>
  <c r="D15" i="7"/>
  <c r="X3" i="61"/>
  <c r="D14" i="20"/>
  <c r="T3" i="61"/>
  <c r="D14" i="16"/>
  <c r="P3" i="61"/>
  <c r="D14" i="12"/>
  <c r="L3" i="61"/>
  <c r="D14" i="8"/>
  <c r="H3" i="61"/>
  <c r="D14" i="4"/>
  <c r="C14" i="4" s="1"/>
  <c r="U3" i="60"/>
  <c r="D13" i="17"/>
  <c r="Q3" i="60"/>
  <c r="D13" i="13"/>
  <c r="M3" i="60"/>
  <c r="D13" i="9"/>
  <c r="I3" i="60"/>
  <c r="V3" i="59"/>
  <c r="D12" i="18"/>
  <c r="R3" i="59"/>
  <c r="N3" i="59"/>
  <c r="J3" i="59"/>
  <c r="D12" i="6"/>
  <c r="W3" i="58"/>
  <c r="S3" i="58"/>
  <c r="O3" i="58"/>
  <c r="D11" i="11"/>
  <c r="K3" i="58"/>
  <c r="D11" i="7"/>
  <c r="X3" i="57"/>
  <c r="D10" i="20"/>
  <c r="T3" i="57"/>
  <c r="D10" i="16"/>
  <c r="P3" i="57"/>
  <c r="D10" i="12"/>
  <c r="L3" i="57"/>
  <c r="D10" i="8"/>
  <c r="D6" i="8" s="1"/>
  <c r="H3" i="57"/>
  <c r="D10" i="4"/>
  <c r="C10" i="4" s="1"/>
  <c r="U3" i="56"/>
  <c r="D9" i="17"/>
  <c r="Q3" i="56"/>
  <c r="D9" i="13"/>
  <c r="M3" i="56"/>
  <c r="D9" i="9"/>
  <c r="I3" i="56"/>
  <c r="V3" i="55"/>
  <c r="W6" i="21"/>
  <c r="D8" i="18"/>
  <c r="R3" i="55"/>
  <c r="S6" i="21"/>
  <c r="N3" i="55"/>
  <c r="O6" i="21"/>
  <c r="J3" i="55"/>
  <c r="D8" i="6"/>
  <c r="K6" i="21"/>
  <c r="W3" i="54"/>
  <c r="X6" i="21"/>
  <c r="S3" i="54"/>
  <c r="T6" i="21"/>
  <c r="O3" i="54"/>
  <c r="D7" i="11"/>
  <c r="P6" i="21"/>
  <c r="K3" i="54"/>
  <c r="D7" i="7"/>
  <c r="L6" i="21"/>
  <c r="Y6" i="21"/>
  <c r="I6" i="21"/>
  <c r="D3" i="53"/>
  <c r="E3" i="21"/>
  <c r="E5" i="21"/>
  <c r="V3" i="66"/>
  <c r="D4" i="18"/>
  <c r="R3" i="66"/>
  <c r="N3" i="66"/>
  <c r="J3" i="66"/>
  <c r="D4" i="6"/>
  <c r="W6" i="53"/>
  <c r="X5" i="24"/>
  <c r="X3" i="24"/>
  <c r="O6" i="53"/>
  <c r="P5" i="24"/>
  <c r="P3" i="24"/>
  <c r="L8" i="53"/>
  <c r="M3" i="26"/>
  <c r="M5" i="26"/>
  <c r="J33" i="65"/>
  <c r="X4" i="63"/>
  <c r="E17" i="20"/>
  <c r="C17" i="20" s="1"/>
  <c r="T4" i="63"/>
  <c r="E17" i="16"/>
  <c r="P4" i="63"/>
  <c r="E17" i="12"/>
  <c r="L4" i="63"/>
  <c r="E17" i="8"/>
  <c r="H4" i="63"/>
  <c r="E17" i="4"/>
  <c r="C17" i="4" s="1"/>
  <c r="U4" i="64"/>
  <c r="E16" i="17"/>
  <c r="C16" i="17" s="1"/>
  <c r="Q4" i="64"/>
  <c r="E16" i="13"/>
  <c r="C16" i="13" s="1"/>
  <c r="M4" i="64"/>
  <c r="E16" i="9"/>
  <c r="C16" i="9" s="1"/>
  <c r="V4" i="62"/>
  <c r="R4" i="62"/>
  <c r="N4" i="62"/>
  <c r="J4" i="62"/>
  <c r="E15" i="6"/>
  <c r="C15" i="6" s="1"/>
  <c r="W4" i="61"/>
  <c r="E14" i="19"/>
  <c r="C14" i="19" s="1"/>
  <c r="S4" i="61"/>
  <c r="E14" i="15"/>
  <c r="C14" i="15" s="1"/>
  <c r="O4" i="61"/>
  <c r="E14" i="11"/>
  <c r="C14" i="11" s="1"/>
  <c r="K4" i="61"/>
  <c r="E14" i="7"/>
  <c r="X4" i="60"/>
  <c r="E13" i="20"/>
  <c r="C13" i="20" s="1"/>
  <c r="T4" i="60"/>
  <c r="E13" i="16"/>
  <c r="P4" i="60"/>
  <c r="E13" i="12"/>
  <c r="L4" i="60"/>
  <c r="E13" i="8"/>
  <c r="H4" i="60"/>
  <c r="E13" i="4"/>
  <c r="C13" i="4" s="1"/>
  <c r="U4" i="59"/>
  <c r="E12" i="17"/>
  <c r="C12" i="17" s="1"/>
  <c r="Q4" i="59"/>
  <c r="E12" i="13"/>
  <c r="C12" i="13" s="1"/>
  <c r="M4" i="59"/>
  <c r="E12" i="9"/>
  <c r="C12" i="9" s="1"/>
  <c r="I4" i="59"/>
  <c r="V4" i="58"/>
  <c r="R4" i="58"/>
  <c r="N4" i="58"/>
  <c r="J4" i="58"/>
  <c r="E11" i="6"/>
  <c r="C11" i="6" s="1"/>
  <c r="W4" i="57"/>
  <c r="E10" i="19"/>
  <c r="C10" i="19" s="1"/>
  <c r="S4" i="57"/>
  <c r="E10" i="15"/>
  <c r="C10" i="15" s="1"/>
  <c r="O4" i="57"/>
  <c r="E10" i="11"/>
  <c r="C10" i="11" s="1"/>
  <c r="K4" i="57"/>
  <c r="E10" i="7"/>
  <c r="X4" i="56"/>
  <c r="E9" i="20"/>
  <c r="C9" i="20" s="1"/>
  <c r="T4" i="56"/>
  <c r="E9" i="16"/>
  <c r="P4" i="56"/>
  <c r="E9" i="12"/>
  <c r="E9" i="8"/>
  <c r="L4" i="56"/>
  <c r="H4" i="56"/>
  <c r="E9" i="4"/>
  <c r="C9" i="4" s="1"/>
  <c r="U4" i="55"/>
  <c r="V6" i="22"/>
  <c r="E8" i="17"/>
  <c r="C8" i="17" s="1"/>
  <c r="Q4" i="55"/>
  <c r="R6" i="22"/>
  <c r="E8" i="13"/>
  <c r="C8" i="13" s="1"/>
  <c r="M4" i="55"/>
  <c r="N6" i="22"/>
  <c r="E8" i="9"/>
  <c r="C8" i="9" s="1"/>
  <c r="I4" i="55"/>
  <c r="J6" i="22"/>
  <c r="V4" i="54"/>
  <c r="W6" i="22"/>
  <c r="R4" i="54"/>
  <c r="S6" i="22"/>
  <c r="N4" i="54"/>
  <c r="O6" i="22"/>
  <c r="J4" i="54"/>
  <c r="E7" i="6"/>
  <c r="E6" i="6" s="1"/>
  <c r="K6" i="22"/>
  <c r="T6" i="22"/>
  <c r="G5" i="53"/>
  <c r="H5" i="23"/>
  <c r="H3" i="23"/>
  <c r="G7" i="65"/>
  <c r="G8" i="65"/>
  <c r="X10" i="66"/>
  <c r="K4" i="20"/>
  <c r="T10" i="66"/>
  <c r="K4" i="16"/>
  <c r="P10" i="66"/>
  <c r="K4" i="12"/>
  <c r="L10" i="66"/>
  <c r="K4" i="8"/>
  <c r="H10" i="66"/>
  <c r="U6" i="30"/>
  <c r="M6" i="30"/>
  <c r="W14" i="63"/>
  <c r="O17" i="19"/>
  <c r="S14" i="63"/>
  <c r="O17" i="15"/>
  <c r="O14" i="63"/>
  <c r="O17" i="11"/>
  <c r="K14" i="63"/>
  <c r="X14" i="64"/>
  <c r="O16" i="20"/>
  <c r="T14" i="64"/>
  <c r="O16" i="16"/>
  <c r="P14" i="64"/>
  <c r="O16" i="12"/>
  <c r="L14" i="64"/>
  <c r="O16" i="8"/>
  <c r="C16" i="8" s="1"/>
  <c r="H14" i="64"/>
  <c r="U14" i="62"/>
  <c r="Q14" i="62"/>
  <c r="M14" i="62"/>
  <c r="I14" i="62"/>
  <c r="O15" i="5"/>
  <c r="C15" i="5" s="1"/>
  <c r="V14" i="61"/>
  <c r="O14" i="18"/>
  <c r="R14" i="61"/>
  <c r="O14" i="14"/>
  <c r="N14" i="61"/>
  <c r="O14" i="10"/>
  <c r="J14" i="61"/>
  <c r="O14" i="6"/>
  <c r="W14" i="60"/>
  <c r="O13" i="19"/>
  <c r="S14" i="60"/>
  <c r="O13" i="15"/>
  <c r="O14" i="60"/>
  <c r="O13" i="11"/>
  <c r="K14" i="60"/>
  <c r="X14" i="59"/>
  <c r="O12" i="20"/>
  <c r="T14" i="59"/>
  <c r="O12" i="16"/>
  <c r="P14" i="59"/>
  <c r="O12" i="12"/>
  <c r="L14" i="59"/>
  <c r="O12" i="8"/>
  <c r="C12" i="8" s="1"/>
  <c r="H14" i="59"/>
  <c r="U14" i="58"/>
  <c r="Q14" i="58"/>
  <c r="M14" i="58"/>
  <c r="I14" i="58"/>
  <c r="O11" i="5"/>
  <c r="C11" i="5" s="1"/>
  <c r="V14" i="57"/>
  <c r="O10" i="18"/>
  <c r="O6" i="18" s="1"/>
  <c r="R14" i="57"/>
  <c r="O10" i="14"/>
  <c r="O6" i="14" s="1"/>
  <c r="N14" i="57"/>
  <c r="O10" i="10"/>
  <c r="O6" i="10" s="1"/>
  <c r="J14" i="57"/>
  <c r="O10" i="6"/>
  <c r="O6" i="6" s="1"/>
  <c r="W14" i="56"/>
  <c r="X6" i="32"/>
  <c r="O9" i="19"/>
  <c r="O6" i="19" s="1"/>
  <c r="S14" i="56"/>
  <c r="O9" i="15"/>
  <c r="O6" i="15" s="1"/>
  <c r="O14" i="56"/>
  <c r="P6" i="32"/>
  <c r="O9" i="11"/>
  <c r="O6" i="11" s="1"/>
  <c r="K14" i="56"/>
  <c r="X14" i="55"/>
  <c r="O8" i="20"/>
  <c r="O6" i="20" s="1"/>
  <c r="T14" i="55"/>
  <c r="O8" i="16"/>
  <c r="O6" i="16" s="1"/>
  <c r="P14" i="55"/>
  <c r="O8" i="12"/>
  <c r="O6" i="12" s="1"/>
  <c r="L14" i="55"/>
  <c r="O8" i="8"/>
  <c r="O6" i="8" s="1"/>
  <c r="H14" i="55"/>
  <c r="U14" i="54"/>
  <c r="V6" i="32"/>
  <c r="Q14" i="54"/>
  <c r="R6" i="32"/>
  <c r="M14" i="54"/>
  <c r="N6" i="32"/>
  <c r="I14" i="54"/>
  <c r="J6" i="32"/>
  <c r="O7" i="5"/>
  <c r="U17" i="53"/>
  <c r="V3" i="33"/>
  <c r="V5" i="33"/>
  <c r="P3" i="34"/>
  <c r="P5" i="34"/>
  <c r="O18" i="53"/>
  <c r="R6" i="36"/>
  <c r="S21" i="53"/>
  <c r="T3" i="37"/>
  <c r="U3" i="37"/>
  <c r="U5" i="37"/>
  <c r="T5" i="37"/>
  <c r="W22" i="63"/>
  <c r="S22" i="63"/>
  <c r="O22" i="63"/>
  <c r="K22" i="63"/>
  <c r="U17" i="7"/>
  <c r="X22" i="64"/>
  <c r="U16" i="20"/>
  <c r="T22" i="64"/>
  <c r="U16" i="16"/>
  <c r="P22" i="64"/>
  <c r="U16" i="12"/>
  <c r="L22" i="64"/>
  <c r="U16" i="8"/>
  <c r="H22" i="64"/>
  <c r="U22" i="62"/>
  <c r="U15" i="17"/>
  <c r="Q22" i="62"/>
  <c r="U15" i="13"/>
  <c r="M22" i="62"/>
  <c r="U15" i="9"/>
  <c r="I22" i="62"/>
  <c r="U15" i="5"/>
  <c r="V22" i="61"/>
  <c r="U14" i="18"/>
  <c r="R22" i="61"/>
  <c r="U14" i="14"/>
  <c r="N22" i="61"/>
  <c r="U14" i="10"/>
  <c r="J22" i="61"/>
  <c r="W22" i="60"/>
  <c r="S22" i="60"/>
  <c r="O22" i="60"/>
  <c r="K22" i="60"/>
  <c r="U13" i="7"/>
  <c r="X22" i="59"/>
  <c r="U12" i="20"/>
  <c r="T22" i="59"/>
  <c r="U12" i="16"/>
  <c r="P22" i="59"/>
  <c r="U12" i="12"/>
  <c r="L22" i="59"/>
  <c r="U12" i="8"/>
  <c r="H22" i="59"/>
  <c r="U22" i="58"/>
  <c r="U11" i="17"/>
  <c r="Q22" i="58"/>
  <c r="U11" i="13"/>
  <c r="M22" i="58"/>
  <c r="U11" i="9"/>
  <c r="I22" i="58"/>
  <c r="U11" i="5"/>
  <c r="V22" i="57"/>
  <c r="W6" i="38"/>
  <c r="U10" i="18"/>
  <c r="U6" i="18" s="1"/>
  <c r="R22" i="57"/>
  <c r="S6" i="38"/>
  <c r="U10" i="14"/>
  <c r="U6" i="14" s="1"/>
  <c r="N22" i="57"/>
  <c r="U10" i="10"/>
  <c r="U6" i="10" s="1"/>
  <c r="J22" i="57"/>
  <c r="K6" i="38"/>
  <c r="W22" i="56"/>
  <c r="S22" i="56"/>
  <c r="O22" i="56"/>
  <c r="K22" i="56"/>
  <c r="U9" i="7"/>
  <c r="U6" i="7" s="1"/>
  <c r="X22" i="55"/>
  <c r="U8" i="20"/>
  <c r="U6" i="20" s="1"/>
  <c r="T22" i="55"/>
  <c r="U8" i="16"/>
  <c r="U6" i="16" s="1"/>
  <c r="P22" i="55"/>
  <c r="U8" i="12"/>
  <c r="U6" i="12" s="1"/>
  <c r="L22" i="55"/>
  <c r="U8" i="8"/>
  <c r="U6" i="8" s="1"/>
  <c r="H22" i="55"/>
  <c r="U22" i="54"/>
  <c r="V6" i="38"/>
  <c r="U7" i="17"/>
  <c r="Q22" i="54"/>
  <c r="R6" i="38"/>
  <c r="U7" i="13"/>
  <c r="M22" i="54"/>
  <c r="N6" i="38"/>
  <c r="U7" i="9"/>
  <c r="I22" i="54"/>
  <c r="J6" i="38"/>
  <c r="U7" i="5"/>
  <c r="W24" i="63"/>
  <c r="W17" i="19"/>
  <c r="S24" i="63"/>
  <c r="W17" i="15"/>
  <c r="O24" i="63"/>
  <c r="W17" i="11"/>
  <c r="K24" i="63"/>
  <c r="G24" i="63"/>
  <c r="W17" i="3"/>
  <c r="C17" i="3" s="1"/>
  <c r="V24" i="64"/>
  <c r="W16" i="18"/>
  <c r="R24" i="64"/>
  <c r="W16" i="14"/>
  <c r="N24" i="64"/>
  <c r="W16" i="10"/>
  <c r="J24" i="64"/>
  <c r="F24" i="64"/>
  <c r="U24" i="62"/>
  <c r="Q24" i="62"/>
  <c r="M24" i="62"/>
  <c r="I24" i="62"/>
  <c r="W15" i="5"/>
  <c r="X24" i="61"/>
  <c r="W14" i="20"/>
  <c r="T24" i="61"/>
  <c r="W14" i="16"/>
  <c r="P24" i="61"/>
  <c r="W14" i="12"/>
  <c r="L24" i="61"/>
  <c r="W14" i="8"/>
  <c r="H24" i="61"/>
  <c r="W24" i="60"/>
  <c r="W13" i="19"/>
  <c r="S24" i="60"/>
  <c r="W13" i="15"/>
  <c r="O24" i="60"/>
  <c r="W13" i="11"/>
  <c r="K24" i="60"/>
  <c r="G24" i="60"/>
  <c r="W13" i="3"/>
  <c r="C13" i="3" s="1"/>
  <c r="V24" i="59"/>
  <c r="W12" i="18"/>
  <c r="R24" i="59"/>
  <c r="W12" i="14"/>
  <c r="N24" i="59"/>
  <c r="W12" i="10"/>
  <c r="J24" i="59"/>
  <c r="F24" i="59"/>
  <c r="U24" i="58"/>
  <c r="Q24" i="58"/>
  <c r="M24" i="58"/>
  <c r="I24" i="58"/>
  <c r="W11" i="5"/>
  <c r="X24" i="57"/>
  <c r="W10" i="20"/>
  <c r="W6" i="20" s="1"/>
  <c r="T24" i="57"/>
  <c r="U6" i="40"/>
  <c r="W10" i="16"/>
  <c r="W6" i="16" s="1"/>
  <c r="P24" i="57"/>
  <c r="W10" i="12"/>
  <c r="W6" i="12" s="1"/>
  <c r="Q6" i="40"/>
  <c r="L24" i="57"/>
  <c r="M6" i="40"/>
  <c r="W10" i="8"/>
  <c r="W6" i="8" s="1"/>
  <c r="H24" i="57"/>
  <c r="W24" i="56"/>
  <c r="X6" i="40"/>
  <c r="W9" i="19"/>
  <c r="W6" i="19" s="1"/>
  <c r="S24" i="56"/>
  <c r="T6" i="40"/>
  <c r="W9" i="15"/>
  <c r="W6" i="15" s="1"/>
  <c r="O24" i="56"/>
  <c r="P6" i="40"/>
  <c r="W9" i="11"/>
  <c r="W6" i="11" s="1"/>
  <c r="K24" i="56"/>
  <c r="L6" i="40"/>
  <c r="G24" i="56"/>
  <c r="H6" i="40"/>
  <c r="W9" i="3"/>
  <c r="W6" i="3" s="1"/>
  <c r="V24" i="55"/>
  <c r="W8" i="18"/>
  <c r="W6" i="18" s="1"/>
  <c r="R24" i="55"/>
  <c r="W8" i="14"/>
  <c r="W6" i="14" s="1"/>
  <c r="N24" i="55"/>
  <c r="W8" i="10"/>
  <c r="W6" i="10" s="1"/>
  <c r="J24" i="55"/>
  <c r="F24" i="55"/>
  <c r="U24" i="54"/>
  <c r="V6" i="40"/>
  <c r="R6" i="40"/>
  <c r="Q24" i="54"/>
  <c r="M24" i="54"/>
  <c r="N6" i="40"/>
  <c r="J6" i="40"/>
  <c r="I24" i="54"/>
  <c r="W7" i="5"/>
  <c r="Y6" i="40"/>
  <c r="L5" i="42"/>
  <c r="K26" i="53"/>
  <c r="L3" i="42"/>
  <c r="X28" i="63"/>
  <c r="AA17" i="20"/>
  <c r="T28" i="63"/>
  <c r="AA17" i="16"/>
  <c r="P28" i="63"/>
  <c r="L28" i="63"/>
  <c r="W28" i="64"/>
  <c r="AA16" i="19"/>
  <c r="S28" i="64"/>
  <c r="AA16" i="15"/>
  <c r="O28" i="64"/>
  <c r="AA16" i="11"/>
  <c r="K28" i="64"/>
  <c r="V28" i="62"/>
  <c r="AA15" i="18"/>
  <c r="R28" i="62"/>
  <c r="AA15" i="14"/>
  <c r="N28" i="62"/>
  <c r="AA15" i="10"/>
  <c r="J28" i="62"/>
  <c r="AA15" i="6"/>
  <c r="U28" i="61"/>
  <c r="Q28" i="61"/>
  <c r="AA14" i="13"/>
  <c r="M28" i="61"/>
  <c r="AA14" i="9"/>
  <c r="X28" i="60"/>
  <c r="AA13" i="20"/>
  <c r="T28" i="60"/>
  <c r="AA13" i="16"/>
  <c r="P28" i="60"/>
  <c r="L28" i="60"/>
  <c r="W28" i="59"/>
  <c r="AA12" i="19"/>
  <c r="S28" i="59"/>
  <c r="AA12" i="15"/>
  <c r="O28" i="59"/>
  <c r="AA12" i="11"/>
  <c r="K28" i="59"/>
  <c r="V28" i="58"/>
  <c r="AA11" i="18"/>
  <c r="R28" i="58"/>
  <c r="AA11" i="14"/>
  <c r="N28" i="58"/>
  <c r="AA11" i="10"/>
  <c r="J28" i="58"/>
  <c r="AA11" i="6"/>
  <c r="U28" i="57"/>
  <c r="V6" i="44"/>
  <c r="R6" i="44"/>
  <c r="Q28" i="57"/>
  <c r="AA10" i="13"/>
  <c r="AA6" i="13" s="1"/>
  <c r="M28" i="57"/>
  <c r="N6" i="44"/>
  <c r="AA10" i="9"/>
  <c r="AA6" i="9" s="1"/>
  <c r="X28" i="56"/>
  <c r="Y6" i="44"/>
  <c r="AA9" i="20"/>
  <c r="AA6" i="20" s="1"/>
  <c r="T28" i="56"/>
  <c r="U6" i="44"/>
  <c r="AA9" i="16"/>
  <c r="AA6" i="16" s="1"/>
  <c r="P28" i="56"/>
  <c r="Q6" i="44"/>
  <c r="L28" i="56"/>
  <c r="M6" i="44"/>
  <c r="W28" i="55"/>
  <c r="AA8" i="19"/>
  <c r="AA6" i="19" s="1"/>
  <c r="S28" i="55"/>
  <c r="AA8" i="15"/>
  <c r="AA6" i="15" s="1"/>
  <c r="O28" i="55"/>
  <c r="AA8" i="11"/>
  <c r="AA6" i="11" s="1"/>
  <c r="K28" i="55"/>
  <c r="V28" i="54"/>
  <c r="W6" i="44"/>
  <c r="AA7" i="18"/>
  <c r="R28" i="54"/>
  <c r="S6" i="44"/>
  <c r="AA7" i="14"/>
  <c r="N28" i="54"/>
  <c r="O6" i="44"/>
  <c r="AA7" i="10"/>
  <c r="AA6" i="10" s="1"/>
  <c r="J28" i="54"/>
  <c r="K6" i="44"/>
  <c r="AA7" i="6"/>
  <c r="AA6" i="6" s="1"/>
  <c r="T29" i="53"/>
  <c r="U3" i="45"/>
  <c r="U5" i="45"/>
  <c r="G3" i="47"/>
  <c r="G5" i="47"/>
  <c r="F31" i="53"/>
  <c r="X33" i="53"/>
  <c r="Y3" i="49"/>
  <c r="Y5" i="49"/>
  <c r="P33" i="53"/>
  <c r="Q3" i="49"/>
  <c r="Q5" i="49"/>
  <c r="H33" i="53"/>
  <c r="I3" i="49"/>
  <c r="I5" i="49"/>
  <c r="W36" i="53"/>
  <c r="X3" i="52"/>
  <c r="X5" i="52"/>
  <c r="X5" i="63"/>
  <c r="T5" i="63"/>
  <c r="F17" i="16"/>
  <c r="P5" i="63"/>
  <c r="F17" i="12"/>
  <c r="L5" i="63"/>
  <c r="F17" i="8"/>
  <c r="H5" i="63"/>
  <c r="U5" i="64"/>
  <c r="Q5" i="64"/>
  <c r="M5" i="64"/>
  <c r="I5" i="64"/>
  <c r="F16" i="5"/>
  <c r="C16" i="5" s="1"/>
  <c r="V5" i="62"/>
  <c r="F15" i="18"/>
  <c r="C15" i="18" s="1"/>
  <c r="R5" i="62"/>
  <c r="F15" i="14"/>
  <c r="C15" i="14" s="1"/>
  <c r="N5" i="62"/>
  <c r="F15" i="10"/>
  <c r="C15" i="10" s="1"/>
  <c r="J5" i="62"/>
  <c r="F15" i="6"/>
  <c r="W5" i="61"/>
  <c r="F14" i="19"/>
  <c r="S5" i="61"/>
  <c r="F14" i="15"/>
  <c r="O5" i="61"/>
  <c r="F14" i="11"/>
  <c r="K5" i="61"/>
  <c r="F14" i="7"/>
  <c r="X5" i="60"/>
  <c r="T5" i="60"/>
  <c r="F13" i="16"/>
  <c r="P5" i="60"/>
  <c r="F13" i="12"/>
  <c r="L5" i="60"/>
  <c r="F13" i="8"/>
  <c r="H5" i="60"/>
  <c r="U5" i="59"/>
  <c r="Q5" i="59"/>
  <c r="M5" i="59"/>
  <c r="I5" i="59"/>
  <c r="F12" i="5"/>
  <c r="C12" i="5" s="1"/>
  <c r="V5" i="58"/>
  <c r="F11" i="18"/>
  <c r="C11" i="18" s="1"/>
  <c r="R5" i="58"/>
  <c r="F11" i="14"/>
  <c r="C11" i="14" s="1"/>
  <c r="N5" i="58"/>
  <c r="F11" i="10"/>
  <c r="C11" i="10" s="1"/>
  <c r="J5" i="58"/>
  <c r="F11" i="6"/>
  <c r="W5" i="57"/>
  <c r="F10" i="19"/>
  <c r="F6" i="19" s="1"/>
  <c r="S5" i="57"/>
  <c r="F10" i="15"/>
  <c r="F6" i="15" s="1"/>
  <c r="O5" i="57"/>
  <c r="F10" i="11"/>
  <c r="F6" i="11" s="1"/>
  <c r="K5" i="57"/>
  <c r="F10" i="7"/>
  <c r="F6" i="7" s="1"/>
  <c r="X5" i="56"/>
  <c r="T5" i="56"/>
  <c r="F9" i="16"/>
  <c r="P5" i="56"/>
  <c r="F9" i="12"/>
  <c r="L5" i="56"/>
  <c r="F9" i="8"/>
  <c r="F6" i="8" s="1"/>
  <c r="H5" i="56"/>
  <c r="U5" i="55"/>
  <c r="V6" i="23"/>
  <c r="Q5" i="55"/>
  <c r="R6" i="23"/>
  <c r="M5" i="55"/>
  <c r="N6" i="23"/>
  <c r="I5" i="55"/>
  <c r="F8" i="5"/>
  <c r="F6" i="5" s="1"/>
  <c r="J6" i="23"/>
  <c r="V5" i="54"/>
  <c r="F7" i="18"/>
  <c r="W6" i="23"/>
  <c r="R5" i="54"/>
  <c r="F7" i="14"/>
  <c r="S6" i="23"/>
  <c r="N5" i="54"/>
  <c r="F7" i="10"/>
  <c r="F6" i="10" s="1"/>
  <c r="O6" i="23"/>
  <c r="J5" i="54"/>
  <c r="F7" i="6"/>
  <c r="F6" i="6" s="1"/>
  <c r="K6" i="23"/>
  <c r="T6" i="23"/>
  <c r="Q7" i="63"/>
  <c r="H17" i="13"/>
  <c r="M7" i="63"/>
  <c r="H17" i="9"/>
  <c r="I7" i="63"/>
  <c r="H7" i="64"/>
  <c r="H16" i="4"/>
  <c r="C16" i="4" s="1"/>
  <c r="O7" i="62"/>
  <c r="H15" i="11"/>
  <c r="K7" i="62"/>
  <c r="H15" i="7"/>
  <c r="R7" i="61"/>
  <c r="H14" i="14"/>
  <c r="C14" i="14" s="1"/>
  <c r="N7" i="61"/>
  <c r="H14" i="10"/>
  <c r="C14" i="10" s="1"/>
  <c r="J7" i="61"/>
  <c r="H14" i="6"/>
  <c r="Q7" i="60"/>
  <c r="H13" i="13"/>
  <c r="M7" i="60"/>
  <c r="H13" i="9"/>
  <c r="I7" i="60"/>
  <c r="H7" i="59"/>
  <c r="H12" i="4"/>
  <c r="C12" i="4" s="1"/>
  <c r="O7" i="58"/>
  <c r="H11" i="11"/>
  <c r="K7" i="58"/>
  <c r="H11" i="7"/>
  <c r="R7" i="57"/>
  <c r="H10" i="14"/>
  <c r="C10" i="14" s="1"/>
  <c r="N7" i="57"/>
  <c r="H10" i="10"/>
  <c r="H6" i="10" s="1"/>
  <c r="J7" i="57"/>
  <c r="H10" i="6"/>
  <c r="H6" i="6" s="1"/>
  <c r="Q7" i="56"/>
  <c r="H9" i="13"/>
  <c r="H6" i="13" s="1"/>
  <c r="M7" i="56"/>
  <c r="H9" i="9"/>
  <c r="H6" i="9" s="1"/>
  <c r="I7" i="56"/>
  <c r="P7" i="55"/>
  <c r="Q6" i="25"/>
  <c r="L7" i="55"/>
  <c r="M6" i="25"/>
  <c r="H7" i="55"/>
  <c r="H8" i="4"/>
  <c r="H6" i="4" s="1"/>
  <c r="I6" i="25"/>
  <c r="O7" i="54"/>
  <c r="P6" i="25"/>
  <c r="H7" i="11"/>
  <c r="H6" i="11" s="1"/>
  <c r="K7" i="54"/>
  <c r="L6" i="25"/>
  <c r="H7" i="7"/>
  <c r="H6" i="7" s="1"/>
  <c r="S6" i="25"/>
  <c r="F7" i="53"/>
  <c r="G3" i="25"/>
  <c r="G5" i="25"/>
  <c r="C3" i="25"/>
  <c r="C5" i="25"/>
  <c r="B7" i="53"/>
  <c r="H7" i="66"/>
  <c r="H4" i="4"/>
  <c r="C4" i="4" s="1"/>
  <c r="U8" i="63"/>
  <c r="I17" i="17"/>
  <c r="Q8" i="63"/>
  <c r="M8" i="63"/>
  <c r="I8" i="63"/>
  <c r="I17" i="5"/>
  <c r="C17" i="5" s="1"/>
  <c r="V8" i="64"/>
  <c r="I16" i="18"/>
  <c r="R8" i="64"/>
  <c r="I16" i="14"/>
  <c r="C16" i="14" s="1"/>
  <c r="N8" i="64"/>
  <c r="I16" i="10"/>
  <c r="C16" i="10" s="1"/>
  <c r="J8" i="64"/>
  <c r="I16" i="6"/>
  <c r="W8" i="62"/>
  <c r="S8" i="62"/>
  <c r="O8" i="62"/>
  <c r="I15" i="11"/>
  <c r="K8" i="62"/>
  <c r="I15" i="7"/>
  <c r="X8" i="61"/>
  <c r="I14" i="20"/>
  <c r="T8" i="61"/>
  <c r="I14" i="16"/>
  <c r="P8" i="61"/>
  <c r="I14" i="12"/>
  <c r="L8" i="61"/>
  <c r="I14" i="8"/>
  <c r="H8" i="61"/>
  <c r="U8" i="60"/>
  <c r="I13" i="17"/>
  <c r="Q8" i="60"/>
  <c r="M8" i="60"/>
  <c r="I8" i="60"/>
  <c r="I13" i="5"/>
  <c r="C13" i="5" s="1"/>
  <c r="V8" i="59"/>
  <c r="I12" i="18"/>
  <c r="R8" i="59"/>
  <c r="I12" i="14"/>
  <c r="C12" i="14" s="1"/>
  <c r="N8" i="59"/>
  <c r="I12" i="10"/>
  <c r="C12" i="10" s="1"/>
  <c r="J8" i="59"/>
  <c r="I12" i="6"/>
  <c r="W8" i="58"/>
  <c r="S8" i="58"/>
  <c r="O8" i="58"/>
  <c r="I11" i="11"/>
  <c r="K8" i="58"/>
  <c r="I11" i="7"/>
  <c r="X8" i="57"/>
  <c r="I10" i="20"/>
  <c r="T8" i="57"/>
  <c r="I10" i="16"/>
  <c r="I6" i="16" s="1"/>
  <c r="P8" i="57"/>
  <c r="I10" i="12"/>
  <c r="I6" i="12" s="1"/>
  <c r="L8" i="57"/>
  <c r="I10" i="8"/>
  <c r="I6" i="8" s="1"/>
  <c r="H8" i="57"/>
  <c r="U8" i="56"/>
  <c r="I9" i="17"/>
  <c r="I6" i="17" s="1"/>
  <c r="Q8" i="56"/>
  <c r="M8" i="56"/>
  <c r="I8" i="56"/>
  <c r="I9" i="5"/>
  <c r="I6" i="5" s="1"/>
  <c r="V8" i="55"/>
  <c r="W6" i="26"/>
  <c r="I8" i="18"/>
  <c r="I6" i="18" s="1"/>
  <c r="R8" i="55"/>
  <c r="I8" i="14"/>
  <c r="C8" i="14" s="1"/>
  <c r="S6" i="26"/>
  <c r="N8" i="55"/>
  <c r="I8" i="10"/>
  <c r="I6" i="10" s="1"/>
  <c r="O6" i="26"/>
  <c r="J8" i="55"/>
  <c r="K6" i="26"/>
  <c r="I8" i="6"/>
  <c r="I6" i="6" s="1"/>
  <c r="W8" i="54"/>
  <c r="X6" i="26"/>
  <c r="S8" i="54"/>
  <c r="T6" i="26"/>
  <c r="O8" i="54"/>
  <c r="I7" i="11"/>
  <c r="I6" i="11" s="1"/>
  <c r="P6" i="26"/>
  <c r="K8" i="54"/>
  <c r="I7" i="7"/>
  <c r="I6" i="7" s="1"/>
  <c r="L6" i="26"/>
  <c r="Y6" i="26"/>
  <c r="I6" i="26"/>
  <c r="D8" i="53"/>
  <c r="E3" i="26"/>
  <c r="E5" i="26"/>
  <c r="V8" i="66"/>
  <c r="I4" i="18"/>
  <c r="R8" i="66"/>
  <c r="I4" i="14"/>
  <c r="C4" i="14" s="1"/>
  <c r="N8" i="66"/>
  <c r="I4" i="10"/>
  <c r="C4" i="10" s="1"/>
  <c r="J8" i="66"/>
  <c r="I4" i="6"/>
  <c r="W9" i="63"/>
  <c r="J17" i="19"/>
  <c r="S9" i="63"/>
  <c r="J17" i="15"/>
  <c r="O9" i="63"/>
  <c r="J17" i="11"/>
  <c r="K9" i="63"/>
  <c r="J17" i="7"/>
  <c r="X9" i="64"/>
  <c r="T9" i="64"/>
  <c r="J16" i="16"/>
  <c r="P9" i="64"/>
  <c r="J16" i="12"/>
  <c r="L9" i="64"/>
  <c r="J16" i="8"/>
  <c r="H9" i="64"/>
  <c r="J16" i="4"/>
  <c r="U9" i="62"/>
  <c r="J15" i="17"/>
  <c r="Q9" i="62"/>
  <c r="J15" i="13"/>
  <c r="M9" i="62"/>
  <c r="J15" i="9"/>
  <c r="I9" i="62"/>
  <c r="V9" i="61"/>
  <c r="R9" i="61"/>
  <c r="N9" i="61"/>
  <c r="J9" i="61"/>
  <c r="J14" i="6"/>
  <c r="W9" i="60"/>
  <c r="J13" i="19"/>
  <c r="S9" i="60"/>
  <c r="J13" i="15"/>
  <c r="O9" i="60"/>
  <c r="J13" i="11"/>
  <c r="K9" i="60"/>
  <c r="J13" i="7"/>
  <c r="X9" i="59"/>
  <c r="T9" i="59"/>
  <c r="J12" i="16"/>
  <c r="P9" i="59"/>
  <c r="J12" i="12"/>
  <c r="L9" i="59"/>
  <c r="J12" i="8"/>
  <c r="H9" i="59"/>
  <c r="J12" i="4"/>
  <c r="U9" i="58"/>
  <c r="J11" i="17"/>
  <c r="Q9" i="58"/>
  <c r="J11" i="13"/>
  <c r="M9" i="58"/>
  <c r="J11" i="9"/>
  <c r="I9" i="58"/>
  <c r="V9" i="57"/>
  <c r="R9" i="57"/>
  <c r="N9" i="57"/>
  <c r="J9" i="57"/>
  <c r="J10" i="6"/>
  <c r="J6" i="6" s="1"/>
  <c r="W9" i="56"/>
  <c r="J9" i="19"/>
  <c r="J6" i="19" s="1"/>
  <c r="S9" i="56"/>
  <c r="J9" i="15"/>
  <c r="J6" i="15" s="1"/>
  <c r="O9" i="56"/>
  <c r="J9" i="11"/>
  <c r="J6" i="11" s="1"/>
  <c r="K9" i="56"/>
  <c r="J9" i="7"/>
  <c r="J6" i="7" s="1"/>
  <c r="X9" i="55"/>
  <c r="Y6" i="27"/>
  <c r="T9" i="55"/>
  <c r="J8" i="16"/>
  <c r="J6" i="16" s="1"/>
  <c r="U6" i="27"/>
  <c r="P9" i="55"/>
  <c r="J8" i="12"/>
  <c r="J6" i="12" s="1"/>
  <c r="Q6" i="27"/>
  <c r="L9" i="55"/>
  <c r="M6" i="27"/>
  <c r="J8" i="8"/>
  <c r="J6" i="8" s="1"/>
  <c r="H9" i="55"/>
  <c r="I6" i="27"/>
  <c r="J8" i="4"/>
  <c r="J6" i="4" s="1"/>
  <c r="U9" i="54"/>
  <c r="V6" i="27"/>
  <c r="J7" i="17"/>
  <c r="J6" i="17" s="1"/>
  <c r="Q9" i="54"/>
  <c r="R6" i="27"/>
  <c r="J7" i="13"/>
  <c r="J6" i="13" s="1"/>
  <c r="M9" i="54"/>
  <c r="N6" i="27"/>
  <c r="J7" i="9"/>
  <c r="J6" i="9" s="1"/>
  <c r="I9" i="54"/>
  <c r="J6" i="27"/>
  <c r="O6" i="27"/>
  <c r="X11" i="66"/>
  <c r="L4" i="20"/>
  <c r="T11" i="66"/>
  <c r="P11" i="66"/>
  <c r="L11" i="66"/>
  <c r="H11" i="66"/>
  <c r="L4" i="4"/>
  <c r="X6" i="30"/>
  <c r="U12" i="66"/>
  <c r="M4" i="17"/>
  <c r="Q12" i="66"/>
  <c r="M4" i="13"/>
  <c r="M12" i="66"/>
  <c r="M4" i="9"/>
  <c r="U13" i="63"/>
  <c r="N17" i="17"/>
  <c r="Q13" i="63"/>
  <c r="N17" i="13"/>
  <c r="X13" i="64"/>
  <c r="T13" i="64"/>
  <c r="N16" i="16"/>
  <c r="P13" i="64"/>
  <c r="N16" i="12"/>
  <c r="C16" i="12" s="1"/>
  <c r="W13" i="62"/>
  <c r="N15" i="19"/>
  <c r="S13" i="62"/>
  <c r="N15" i="15"/>
  <c r="O13" i="62"/>
  <c r="N15" i="11"/>
  <c r="V13" i="61"/>
  <c r="R13" i="61"/>
  <c r="N13" i="61"/>
  <c r="U13" i="60"/>
  <c r="N13" i="17"/>
  <c r="Q13" i="60"/>
  <c r="N13" i="13"/>
  <c r="X13" i="59"/>
  <c r="T13" i="59"/>
  <c r="N12" i="16"/>
  <c r="P13" i="59"/>
  <c r="N12" i="12"/>
  <c r="C12" i="12" s="1"/>
  <c r="W13" i="58"/>
  <c r="N11" i="19"/>
  <c r="S13" i="58"/>
  <c r="N11" i="15"/>
  <c r="O13" i="58"/>
  <c r="N11" i="11"/>
  <c r="V13" i="57"/>
  <c r="W6" i="31"/>
  <c r="R13" i="57"/>
  <c r="N13" i="57"/>
  <c r="O6" i="31"/>
  <c r="U13" i="56"/>
  <c r="V6" i="31"/>
  <c r="N9" i="17"/>
  <c r="N6" i="17" s="1"/>
  <c r="Q13" i="56"/>
  <c r="N9" i="13"/>
  <c r="N6" i="13" s="1"/>
  <c r="R6" i="31"/>
  <c r="X13" i="55"/>
  <c r="T13" i="55"/>
  <c r="N8" i="16"/>
  <c r="N6" i="16" s="1"/>
  <c r="P13" i="55"/>
  <c r="N8" i="12"/>
  <c r="N6" i="12" s="1"/>
  <c r="X6" i="31"/>
  <c r="W13" i="54"/>
  <c r="N7" i="19"/>
  <c r="N6" i="19" s="1"/>
  <c r="T6" i="31"/>
  <c r="N7" i="15"/>
  <c r="N6" i="15" s="1"/>
  <c r="S13" i="54"/>
  <c r="P6" i="31"/>
  <c r="O13" i="54"/>
  <c r="N7" i="11"/>
  <c r="N6" i="11" s="1"/>
  <c r="X13" i="66"/>
  <c r="T13" i="66"/>
  <c r="N4" i="16"/>
  <c r="P13" i="66"/>
  <c r="N4" i="12"/>
  <c r="C4" i="12" s="1"/>
  <c r="V17" i="53"/>
  <c r="W3" i="33"/>
  <c r="R17" i="53"/>
  <c r="S3" i="33"/>
  <c r="S5" i="33"/>
  <c r="N17" i="53"/>
  <c r="O3" i="33"/>
  <c r="J17" i="53"/>
  <c r="K3" i="33"/>
  <c r="K5" i="33"/>
  <c r="M17" i="53"/>
  <c r="N3" i="33"/>
  <c r="N5" i="33"/>
  <c r="H3" i="34"/>
  <c r="H5" i="34"/>
  <c r="G18" i="53"/>
  <c r="D3" i="34"/>
  <c r="D5" i="34"/>
  <c r="C18" i="53"/>
  <c r="B18" i="65"/>
  <c r="H19" i="53"/>
  <c r="I3" i="35"/>
  <c r="J6" i="36"/>
  <c r="I3" i="37"/>
  <c r="I5" i="37"/>
  <c r="H21" i="53"/>
  <c r="H24" i="53"/>
  <c r="I5" i="40"/>
  <c r="I3" i="40"/>
  <c r="V24" i="66"/>
  <c r="W4" i="18"/>
  <c r="R24" i="66"/>
  <c r="W4" i="14"/>
  <c r="N24" i="66"/>
  <c r="W4" i="10"/>
  <c r="J24" i="66"/>
  <c r="F24" i="66"/>
  <c r="U27" i="53"/>
  <c r="V5" i="43"/>
  <c r="M27" i="53"/>
  <c r="N5" i="43"/>
  <c r="W27" i="53"/>
  <c r="X5" i="43"/>
  <c r="X3" i="43"/>
  <c r="S3" i="47"/>
  <c r="S5" i="47"/>
  <c r="R31" i="53"/>
  <c r="U6" i="22"/>
  <c r="L6" i="22"/>
  <c r="P6" i="23"/>
  <c r="W5" i="66"/>
  <c r="F4" i="19"/>
  <c r="S5" i="66"/>
  <c r="F4" i="15"/>
  <c r="O5" i="66"/>
  <c r="K5" i="66"/>
  <c r="F4" i="7"/>
  <c r="O6" i="25"/>
  <c r="C7" i="65"/>
  <c r="U6" i="26"/>
  <c r="C8" i="65"/>
  <c r="K6" i="27"/>
  <c r="W10" i="63"/>
  <c r="K17" i="19"/>
  <c r="S10" i="63"/>
  <c r="K17" i="15"/>
  <c r="O10" i="63"/>
  <c r="K17" i="11"/>
  <c r="K10" i="63"/>
  <c r="X10" i="64"/>
  <c r="K16" i="20"/>
  <c r="T10" i="64"/>
  <c r="K16" i="16"/>
  <c r="P10" i="64"/>
  <c r="K16" i="12"/>
  <c r="L10" i="64"/>
  <c r="K16" i="8"/>
  <c r="H10" i="64"/>
  <c r="U10" i="62"/>
  <c r="Q10" i="62"/>
  <c r="M10" i="62"/>
  <c r="I10" i="62"/>
  <c r="K15" i="5"/>
  <c r="V10" i="61"/>
  <c r="K14" i="18"/>
  <c r="R10" i="61"/>
  <c r="K14" i="14"/>
  <c r="N10" i="61"/>
  <c r="K14" i="10"/>
  <c r="J10" i="61"/>
  <c r="K14" i="6"/>
  <c r="W10" i="60"/>
  <c r="K13" i="19"/>
  <c r="S10" i="60"/>
  <c r="K13" i="15"/>
  <c r="O10" i="60"/>
  <c r="K13" i="11"/>
  <c r="K10" i="60"/>
  <c r="X10" i="59"/>
  <c r="K12" i="20"/>
  <c r="T10" i="59"/>
  <c r="K12" i="16"/>
  <c r="P10" i="59"/>
  <c r="K12" i="12"/>
  <c r="L10" i="59"/>
  <c r="K12" i="8"/>
  <c r="H10" i="59"/>
  <c r="U10" i="58"/>
  <c r="Q10" i="58"/>
  <c r="M10" i="58"/>
  <c r="I10" i="58"/>
  <c r="K11" i="5"/>
  <c r="V10" i="57"/>
  <c r="K10" i="18"/>
  <c r="K6" i="18" s="1"/>
  <c r="R10" i="57"/>
  <c r="K10" i="14"/>
  <c r="K6" i="14" s="1"/>
  <c r="N10" i="57"/>
  <c r="K10" i="10"/>
  <c r="K6" i="10" s="1"/>
  <c r="J10" i="57"/>
  <c r="K10" i="6"/>
  <c r="K6" i="6" s="1"/>
  <c r="W10" i="56"/>
  <c r="K9" i="19"/>
  <c r="K6" i="19" s="1"/>
  <c r="S10" i="56"/>
  <c r="K9" i="15"/>
  <c r="K6" i="15" s="1"/>
  <c r="O10" i="56"/>
  <c r="K9" i="11"/>
  <c r="K6" i="11" s="1"/>
  <c r="K10" i="56"/>
  <c r="X10" i="55"/>
  <c r="K8" i="20"/>
  <c r="K6" i="20" s="1"/>
  <c r="Y6" i="28"/>
  <c r="T10" i="55"/>
  <c r="U6" i="28"/>
  <c r="K8" i="16"/>
  <c r="K6" i="16" s="1"/>
  <c r="P10" i="55"/>
  <c r="Q6" i="28"/>
  <c r="K8" i="12"/>
  <c r="K6" i="12" s="1"/>
  <c r="L10" i="55"/>
  <c r="M6" i="28"/>
  <c r="K8" i="8"/>
  <c r="K6" i="8" s="1"/>
  <c r="H10" i="55"/>
  <c r="I6" i="28"/>
  <c r="U10" i="54"/>
  <c r="V6" i="28"/>
  <c r="Q10" i="54"/>
  <c r="R6" i="28"/>
  <c r="M10" i="54"/>
  <c r="N6" i="28"/>
  <c r="I10" i="54"/>
  <c r="K7" i="5"/>
  <c r="K6" i="5" s="1"/>
  <c r="J6" i="28"/>
  <c r="O6" i="28"/>
  <c r="X12" i="63"/>
  <c r="M17" i="20"/>
  <c r="T12" i="63"/>
  <c r="M17" i="16"/>
  <c r="P12" i="63"/>
  <c r="M17" i="12"/>
  <c r="L12" i="63"/>
  <c r="M17" i="8"/>
  <c r="H12" i="63"/>
  <c r="M17" i="4"/>
  <c r="U12" i="64"/>
  <c r="M16" i="17"/>
  <c r="Q12" i="64"/>
  <c r="M16" i="13"/>
  <c r="M12" i="64"/>
  <c r="M16" i="9"/>
  <c r="V12" i="62"/>
  <c r="M15" i="18"/>
  <c r="R12" i="62"/>
  <c r="N12" i="62"/>
  <c r="J12" i="62"/>
  <c r="M15" i="6"/>
  <c r="O12" i="61"/>
  <c r="M14" i="11"/>
  <c r="K12" i="61"/>
  <c r="M14" i="7"/>
  <c r="X12" i="60"/>
  <c r="M13" i="20"/>
  <c r="T12" i="60"/>
  <c r="M13" i="16"/>
  <c r="P12" i="60"/>
  <c r="M13" i="12"/>
  <c r="L12" i="60"/>
  <c r="M13" i="8"/>
  <c r="H12" i="60"/>
  <c r="M13" i="4"/>
  <c r="U12" i="59"/>
  <c r="M12" i="17"/>
  <c r="Q12" i="59"/>
  <c r="M12" i="13"/>
  <c r="M12" i="59"/>
  <c r="M12" i="9"/>
  <c r="V12" i="58"/>
  <c r="M11" i="18"/>
  <c r="R12" i="58"/>
  <c r="N12" i="58"/>
  <c r="J12" i="58"/>
  <c r="M11" i="6"/>
  <c r="O12" i="57"/>
  <c r="M10" i="11"/>
  <c r="M6" i="11" s="1"/>
  <c r="K12" i="57"/>
  <c r="M10" i="7"/>
  <c r="M6" i="7" s="1"/>
  <c r="X12" i="56"/>
  <c r="M9" i="20"/>
  <c r="M6" i="20" s="1"/>
  <c r="T12" i="56"/>
  <c r="M9" i="16"/>
  <c r="M6" i="16" s="1"/>
  <c r="P12" i="56"/>
  <c r="M9" i="12"/>
  <c r="M6" i="12" s="1"/>
  <c r="L12" i="56"/>
  <c r="M9" i="8"/>
  <c r="M6" i="8" s="1"/>
  <c r="M9" i="4"/>
  <c r="M6" i="4" s="1"/>
  <c r="H12" i="56"/>
  <c r="U12" i="55"/>
  <c r="V6" i="30"/>
  <c r="M8" i="17"/>
  <c r="M6" i="17" s="1"/>
  <c r="Q12" i="55"/>
  <c r="R6" i="30"/>
  <c r="M8" i="13"/>
  <c r="M6" i="13" s="1"/>
  <c r="M12" i="55"/>
  <c r="N6" i="30"/>
  <c r="M8" i="9"/>
  <c r="M6" i="9" s="1"/>
  <c r="I12" i="55"/>
  <c r="J6" i="30"/>
  <c r="V12" i="54"/>
  <c r="W6" i="30"/>
  <c r="M7" i="18"/>
  <c r="M6" i="18" s="1"/>
  <c r="R12" i="54"/>
  <c r="S6" i="30"/>
  <c r="N12" i="54"/>
  <c r="O6" i="30"/>
  <c r="J12" i="54"/>
  <c r="M7" i="6"/>
  <c r="M6" i="6" s="1"/>
  <c r="K6" i="30"/>
  <c r="T6" i="30"/>
  <c r="T6" i="32"/>
  <c r="F14" i="65"/>
  <c r="T20" i="66"/>
  <c r="S4" i="16"/>
  <c r="P20" i="66"/>
  <c r="S4" i="12"/>
  <c r="L20" i="66"/>
  <c r="S4" i="8"/>
  <c r="H20" i="66"/>
  <c r="O6" i="38"/>
  <c r="X22" i="66"/>
  <c r="U4" i="20"/>
  <c r="T22" i="66"/>
  <c r="U4" i="16"/>
  <c r="P22" i="66"/>
  <c r="U4" i="12"/>
  <c r="L22" i="66"/>
  <c r="U4" i="8"/>
  <c r="H22" i="66"/>
  <c r="M3" i="41"/>
  <c r="M5" i="41"/>
  <c r="L25" i="53"/>
  <c r="Q3" i="48"/>
  <c r="Q5" i="48"/>
  <c r="P32" i="53"/>
  <c r="G32" i="65"/>
  <c r="K5" i="49"/>
  <c r="J33" i="53"/>
  <c r="X36" i="53"/>
  <c r="Y3" i="52"/>
  <c r="Y5" i="52"/>
  <c r="T36" i="53"/>
  <c r="U3" i="52"/>
  <c r="U5" i="52"/>
  <c r="P36" i="53"/>
  <c r="Q3" i="52"/>
  <c r="Q5" i="52"/>
  <c r="L36" i="53"/>
  <c r="M3" i="52"/>
  <c r="M5" i="52"/>
  <c r="H36" i="53"/>
  <c r="I3" i="52"/>
  <c r="I5" i="52"/>
  <c r="T21" i="53"/>
  <c r="W4" i="53"/>
  <c r="X3" i="22"/>
  <c r="X5" i="22"/>
  <c r="W4" i="66"/>
  <c r="E4" i="19"/>
  <c r="C4" i="19" s="1"/>
  <c r="S4" i="66"/>
  <c r="E4" i="15"/>
  <c r="C4" i="15" s="1"/>
  <c r="O4" i="66"/>
  <c r="E4" i="11"/>
  <c r="C4" i="11" s="1"/>
  <c r="K4" i="66"/>
  <c r="E4" i="7"/>
  <c r="C4" i="7" s="1"/>
  <c r="D4" i="65"/>
  <c r="L6" i="23"/>
  <c r="U6" i="63"/>
  <c r="G17" i="17"/>
  <c r="Q6" i="63"/>
  <c r="G17" i="13"/>
  <c r="W6" i="64"/>
  <c r="G16" i="19"/>
  <c r="S6" i="64"/>
  <c r="G16" i="15"/>
  <c r="O6" i="64"/>
  <c r="G16" i="11"/>
  <c r="U6" i="62"/>
  <c r="G15" i="17"/>
  <c r="C15" i="17" s="1"/>
  <c r="Q6" i="62"/>
  <c r="W6" i="61"/>
  <c r="G14" i="19"/>
  <c r="S6" i="61"/>
  <c r="G14" i="15"/>
  <c r="O6" i="61"/>
  <c r="G14" i="11"/>
  <c r="U6" i="60"/>
  <c r="G13" i="17"/>
  <c r="Q6" i="60"/>
  <c r="G13" i="13"/>
  <c r="W6" i="59"/>
  <c r="G12" i="19"/>
  <c r="S6" i="59"/>
  <c r="G12" i="15"/>
  <c r="O6" i="59"/>
  <c r="G12" i="11"/>
  <c r="U6" i="58"/>
  <c r="G11" i="17"/>
  <c r="C11" i="17" s="1"/>
  <c r="Q6" i="58"/>
  <c r="W6" i="57"/>
  <c r="G10" i="19"/>
  <c r="S6" i="57"/>
  <c r="G10" i="15"/>
  <c r="O6" i="57"/>
  <c r="G10" i="11"/>
  <c r="U6" i="56"/>
  <c r="G9" i="17"/>
  <c r="Q6" i="56"/>
  <c r="G9" i="13"/>
  <c r="G6" i="13" s="1"/>
  <c r="W6" i="55"/>
  <c r="G8" i="19"/>
  <c r="S6" i="55"/>
  <c r="G8" i="15"/>
  <c r="O6" i="55"/>
  <c r="G8" i="11"/>
  <c r="G6" i="11" s="1"/>
  <c r="U6" i="54"/>
  <c r="G7" i="17"/>
  <c r="V6" i="24"/>
  <c r="Q6" i="54"/>
  <c r="R6" i="24"/>
  <c r="T6" i="24"/>
  <c r="K6" i="25"/>
  <c r="Q6" i="26"/>
  <c r="X6" i="27"/>
  <c r="W6" i="27"/>
  <c r="X9" i="66"/>
  <c r="T9" i="66"/>
  <c r="J4" i="16"/>
  <c r="P9" i="66"/>
  <c r="J4" i="12"/>
  <c r="L9" i="66"/>
  <c r="J4" i="8"/>
  <c r="H9" i="66"/>
  <c r="J4" i="4"/>
  <c r="K6" i="28"/>
  <c r="W11" i="63"/>
  <c r="L17" i="19"/>
  <c r="S11" i="63"/>
  <c r="L17" i="15"/>
  <c r="O11" i="63"/>
  <c r="L17" i="11"/>
  <c r="K11" i="63"/>
  <c r="L17" i="7"/>
  <c r="X11" i="64"/>
  <c r="L16" i="20"/>
  <c r="T11" i="64"/>
  <c r="P11" i="64"/>
  <c r="L11" i="64"/>
  <c r="H11" i="64"/>
  <c r="L16" i="4"/>
  <c r="U11" i="62"/>
  <c r="L15" i="17"/>
  <c r="Q11" i="62"/>
  <c r="L15" i="13"/>
  <c r="M11" i="62"/>
  <c r="L15" i="9"/>
  <c r="I11" i="62"/>
  <c r="V11" i="61"/>
  <c r="L14" i="18"/>
  <c r="R11" i="61"/>
  <c r="L14" i="14"/>
  <c r="N11" i="61"/>
  <c r="L14" i="10"/>
  <c r="J11" i="61"/>
  <c r="L14" i="6"/>
  <c r="W11" i="60"/>
  <c r="L13" i="19"/>
  <c r="S11" i="60"/>
  <c r="L13" i="15"/>
  <c r="O11" i="60"/>
  <c r="L13" i="11"/>
  <c r="K11" i="60"/>
  <c r="L13" i="7"/>
  <c r="X11" i="59"/>
  <c r="L12" i="20"/>
  <c r="T11" i="59"/>
  <c r="P11" i="59"/>
  <c r="L11" i="59"/>
  <c r="H11" i="59"/>
  <c r="L12" i="4"/>
  <c r="U11" i="58"/>
  <c r="L11" i="17"/>
  <c r="Q11" i="58"/>
  <c r="L11" i="13"/>
  <c r="L11" i="9"/>
  <c r="M11" i="58"/>
  <c r="I11" i="58"/>
  <c r="L11" i="5"/>
  <c r="V11" i="57"/>
  <c r="L10" i="18"/>
  <c r="L6" i="18" s="1"/>
  <c r="R11" i="57"/>
  <c r="L10" i="14"/>
  <c r="L6" i="14" s="1"/>
  <c r="N11" i="57"/>
  <c r="L10" i="10"/>
  <c r="L6" i="10" s="1"/>
  <c r="J11" i="57"/>
  <c r="L10" i="6"/>
  <c r="L6" i="6" s="1"/>
  <c r="W11" i="56"/>
  <c r="L9" i="19"/>
  <c r="L6" i="19" s="1"/>
  <c r="S11" i="56"/>
  <c r="L9" i="15"/>
  <c r="L6" i="15" s="1"/>
  <c r="O11" i="56"/>
  <c r="L9" i="11"/>
  <c r="L6" i="11" s="1"/>
  <c r="K11" i="56"/>
  <c r="L9" i="7"/>
  <c r="L6" i="7" s="1"/>
  <c r="X11" i="55"/>
  <c r="Y6" i="29"/>
  <c r="L8" i="20"/>
  <c r="L6" i="20" s="1"/>
  <c r="T11" i="55"/>
  <c r="U6" i="29"/>
  <c r="P11" i="55"/>
  <c r="Q6" i="29"/>
  <c r="L11" i="55"/>
  <c r="M6" i="29"/>
  <c r="H11" i="55"/>
  <c r="L8" i="4"/>
  <c r="L6" i="4" s="1"/>
  <c r="I6" i="29"/>
  <c r="L7" i="17"/>
  <c r="L6" i="17" s="1"/>
  <c r="U11" i="54"/>
  <c r="V6" i="29"/>
  <c r="Q11" i="54"/>
  <c r="L7" i="13"/>
  <c r="L6" i="13" s="1"/>
  <c r="R6" i="29"/>
  <c r="M11" i="54"/>
  <c r="L7" i="9"/>
  <c r="L6" i="9" s="1"/>
  <c r="N6" i="29"/>
  <c r="I11" i="54"/>
  <c r="L7" i="5"/>
  <c r="L6" i="5" s="1"/>
  <c r="J6" i="29"/>
  <c r="O6" i="29"/>
  <c r="P6" i="30"/>
  <c r="S5" i="31"/>
  <c r="R13" i="53"/>
  <c r="S3" i="31"/>
  <c r="R14" i="53"/>
  <c r="S3" i="32"/>
  <c r="S5" i="32"/>
  <c r="J14" i="53"/>
  <c r="K3" i="32"/>
  <c r="K5" i="32"/>
  <c r="L3" i="32"/>
  <c r="L5" i="32"/>
  <c r="K14" i="53"/>
  <c r="U5" i="33"/>
  <c r="U3" i="33"/>
  <c r="T17" i="53"/>
  <c r="M5" i="33"/>
  <c r="M3" i="33"/>
  <c r="L17" i="53"/>
  <c r="X3" i="34"/>
  <c r="X5" i="34"/>
  <c r="W18" i="53"/>
  <c r="U18" i="66"/>
  <c r="Q4" i="17"/>
  <c r="Q3" i="17" s="1"/>
  <c r="Q18" i="66"/>
  <c r="Q4" i="13"/>
  <c r="M18" i="66"/>
  <c r="Q4" i="9"/>
  <c r="I18" i="66"/>
  <c r="E19" i="65"/>
  <c r="V20" i="63"/>
  <c r="S17" i="18"/>
  <c r="R20" i="63"/>
  <c r="N20" i="63"/>
  <c r="J20" i="63"/>
  <c r="S17" i="6"/>
  <c r="W20" i="64"/>
  <c r="S16" i="19"/>
  <c r="S20" i="64"/>
  <c r="S16" i="15"/>
  <c r="O20" i="64"/>
  <c r="S16" i="11"/>
  <c r="K20" i="64"/>
  <c r="X20" i="62"/>
  <c r="S15" i="20"/>
  <c r="T20" i="62"/>
  <c r="S15" i="16"/>
  <c r="P20" i="62"/>
  <c r="S15" i="12"/>
  <c r="L20" i="62"/>
  <c r="S15" i="8"/>
  <c r="H20" i="62"/>
  <c r="S15" i="4"/>
  <c r="U20" i="61"/>
  <c r="Q20" i="61"/>
  <c r="S14" i="13"/>
  <c r="M20" i="61"/>
  <c r="S14" i="9"/>
  <c r="I20" i="61"/>
  <c r="V20" i="60"/>
  <c r="S13" i="18"/>
  <c r="R20" i="60"/>
  <c r="N20" i="60"/>
  <c r="J20" i="60"/>
  <c r="S13" i="6"/>
  <c r="W20" i="59"/>
  <c r="S12" i="19"/>
  <c r="S20" i="59"/>
  <c r="S12" i="15"/>
  <c r="O20" i="59"/>
  <c r="S12" i="11"/>
  <c r="K20" i="59"/>
  <c r="S11" i="20"/>
  <c r="X20" i="58"/>
  <c r="T20" i="58"/>
  <c r="S11" i="16"/>
  <c r="P20" i="58"/>
  <c r="S11" i="12"/>
  <c r="L20" i="58"/>
  <c r="S11" i="8"/>
  <c r="H20" i="58"/>
  <c r="S11" i="4"/>
  <c r="U20" i="57"/>
  <c r="V6" i="36"/>
  <c r="Q20" i="57"/>
  <c r="S10" i="13"/>
  <c r="S6" i="13" s="1"/>
  <c r="M20" i="57"/>
  <c r="N6" i="36"/>
  <c r="S10" i="9"/>
  <c r="S6" i="9" s="1"/>
  <c r="V20" i="56"/>
  <c r="S9" i="18"/>
  <c r="S6" i="18" s="1"/>
  <c r="W6" i="36"/>
  <c r="R20" i="56"/>
  <c r="S6" i="36"/>
  <c r="N20" i="56"/>
  <c r="O6" i="36"/>
  <c r="K6" i="36"/>
  <c r="S9" i="6"/>
  <c r="S6" i="6" s="1"/>
  <c r="J20" i="56"/>
  <c r="W20" i="55"/>
  <c r="S8" i="19"/>
  <c r="S6" i="19" s="1"/>
  <c r="S20" i="55"/>
  <c r="S8" i="15"/>
  <c r="S6" i="15" s="1"/>
  <c r="O20" i="55"/>
  <c r="S8" i="11"/>
  <c r="S6" i="11" s="1"/>
  <c r="X20" i="54"/>
  <c r="Y6" i="36"/>
  <c r="S7" i="20"/>
  <c r="S6" i="20" s="1"/>
  <c r="S5" i="20" s="1"/>
  <c r="T20" i="54"/>
  <c r="U6" i="36"/>
  <c r="S7" i="16"/>
  <c r="S6" i="16" s="1"/>
  <c r="P20" i="54"/>
  <c r="Q6" i="36"/>
  <c r="S7" i="12"/>
  <c r="S6" i="12" s="1"/>
  <c r="L20" i="54"/>
  <c r="M6" i="36"/>
  <c r="S7" i="8"/>
  <c r="S6" i="8" s="1"/>
  <c r="H20" i="54"/>
  <c r="I6" i="36"/>
  <c r="S7" i="4"/>
  <c r="S6" i="4" s="1"/>
  <c r="M3" i="39"/>
  <c r="M5" i="39"/>
  <c r="L23" i="53"/>
  <c r="V23" i="66"/>
  <c r="R23" i="66"/>
  <c r="V4" i="14"/>
  <c r="V3" i="14" s="1"/>
  <c r="N23" i="66"/>
  <c r="V4" i="10"/>
  <c r="V3" i="10" s="1"/>
  <c r="J23" i="66"/>
  <c r="V4" i="6"/>
  <c r="V3" i="6" s="1"/>
  <c r="D5" i="42"/>
  <c r="C26" i="53"/>
  <c r="D3" i="42"/>
  <c r="D26" i="65"/>
  <c r="L30" i="53"/>
  <c r="M3" i="46"/>
  <c r="M5" i="46"/>
  <c r="V33" i="53"/>
  <c r="W3" i="49"/>
  <c r="B33" i="65"/>
  <c r="W5" i="50"/>
  <c r="V34" i="53"/>
  <c r="W3" i="50"/>
  <c r="K36" i="53"/>
  <c r="L3" i="52"/>
  <c r="L5" i="52"/>
  <c r="G37" i="56"/>
  <c r="C37" i="56"/>
  <c r="F37" i="59"/>
  <c r="B37" i="59"/>
  <c r="D14" i="6"/>
  <c r="C14" i="6" s="1"/>
  <c r="D10" i="6"/>
  <c r="C10" i="6" s="1"/>
  <c r="E4" i="9"/>
  <c r="C4" i="9" s="1"/>
  <c r="D17" i="11"/>
  <c r="C17" i="11" s="1"/>
  <c r="E16" i="11"/>
  <c r="C16" i="11" s="1"/>
  <c r="D13" i="11"/>
  <c r="C13" i="11" s="1"/>
  <c r="E12" i="11"/>
  <c r="C12" i="11" s="1"/>
  <c r="D9" i="11"/>
  <c r="C9" i="11" s="1"/>
  <c r="E8" i="11"/>
  <c r="E6" i="11" s="1"/>
  <c r="E4" i="13"/>
  <c r="C4" i="13" s="1"/>
  <c r="F17" i="14"/>
  <c r="C17" i="14" s="1"/>
  <c r="F13" i="14"/>
  <c r="C13" i="14" s="1"/>
  <c r="F9" i="14"/>
  <c r="C9" i="14" s="1"/>
  <c r="G17" i="15"/>
  <c r="C17" i="15" s="1"/>
  <c r="G15" i="15"/>
  <c r="C15" i="15" s="1"/>
  <c r="G13" i="15"/>
  <c r="C13" i="15" s="1"/>
  <c r="G11" i="15"/>
  <c r="C11" i="15" s="1"/>
  <c r="G9" i="15"/>
  <c r="C9" i="15" s="1"/>
  <c r="G7" i="15"/>
  <c r="G6" i="15" s="1"/>
  <c r="F15" i="16"/>
  <c r="C15" i="16" s="1"/>
  <c r="F11" i="16"/>
  <c r="C11" i="16" s="1"/>
  <c r="F7" i="16"/>
  <c r="E14" i="17"/>
  <c r="C14" i="17" s="1"/>
  <c r="E10" i="17"/>
  <c r="C10" i="17" s="1"/>
  <c r="E4" i="17"/>
  <c r="C4" i="17" s="1"/>
  <c r="I14" i="18"/>
  <c r="D14" i="18"/>
  <c r="C14" i="18" s="1"/>
  <c r="I10" i="18"/>
  <c r="D10" i="18"/>
  <c r="C10" i="18" s="1"/>
  <c r="G17" i="19"/>
  <c r="C17" i="19" s="1"/>
  <c r="G15" i="19"/>
  <c r="C15" i="19" s="1"/>
  <c r="G13" i="19"/>
  <c r="C13" i="19" s="1"/>
  <c r="G11" i="19"/>
  <c r="C11" i="19" s="1"/>
  <c r="G9" i="19"/>
  <c r="C9" i="19" s="1"/>
  <c r="G7" i="19"/>
  <c r="G6" i="19" s="1"/>
  <c r="I16" i="20"/>
  <c r="D16" i="20"/>
  <c r="C16" i="20" s="1"/>
  <c r="I12" i="20"/>
  <c r="D12" i="20"/>
  <c r="C12" i="20" s="1"/>
  <c r="I8" i="20"/>
  <c r="I6" i="20" s="1"/>
  <c r="D8" i="20"/>
  <c r="C8" i="20" s="1"/>
  <c r="I4" i="20"/>
  <c r="D4" i="20"/>
  <c r="C4" i="20" s="1"/>
  <c r="G5" i="21"/>
  <c r="C5" i="21"/>
  <c r="G3" i="21"/>
  <c r="C3" i="21"/>
  <c r="G4" i="67"/>
  <c r="C4" i="67"/>
  <c r="W6" i="24"/>
  <c r="S6" i="24"/>
  <c r="R6" i="25"/>
  <c r="N6" i="25"/>
  <c r="J6" i="25"/>
  <c r="G5" i="26"/>
  <c r="C5" i="26"/>
  <c r="G3" i="26"/>
  <c r="C3" i="26"/>
  <c r="U6" i="32"/>
  <c r="M6" i="32"/>
  <c r="D14" i="67"/>
  <c r="E14" i="67"/>
  <c r="X17" i="65"/>
  <c r="Y21" i="33"/>
  <c r="D17" i="65"/>
  <c r="X18" i="63"/>
  <c r="T18" i="63"/>
  <c r="P18" i="63"/>
  <c r="L18" i="63"/>
  <c r="H18" i="63"/>
  <c r="V18" i="62"/>
  <c r="R18" i="62"/>
  <c r="N18" i="62"/>
  <c r="J18" i="62"/>
  <c r="X18" i="60"/>
  <c r="T18" i="60"/>
  <c r="P18" i="60"/>
  <c r="L18" i="60"/>
  <c r="H18" i="60"/>
  <c r="V18" i="58"/>
  <c r="R18" i="58"/>
  <c r="N18" i="58"/>
  <c r="J18" i="58"/>
  <c r="X18" i="56"/>
  <c r="T18" i="56"/>
  <c r="P18" i="56"/>
  <c r="H18" i="56"/>
  <c r="V18" i="54"/>
  <c r="R18" i="54"/>
  <c r="N18" i="54"/>
  <c r="J18" i="54"/>
  <c r="W6" i="34"/>
  <c r="O6" i="34"/>
  <c r="F18" i="53"/>
  <c r="B18" i="53"/>
  <c r="X18" i="66"/>
  <c r="T18" i="66"/>
  <c r="P18" i="66"/>
  <c r="L18" i="66"/>
  <c r="H18" i="66"/>
  <c r="D19" i="53"/>
  <c r="E3" i="35"/>
  <c r="H19" i="66"/>
  <c r="B19" i="67"/>
  <c r="G20" i="67"/>
  <c r="S20" i="66"/>
  <c r="O20" i="66"/>
  <c r="K20" i="66"/>
  <c r="X20" i="67"/>
  <c r="U6" i="38"/>
  <c r="M6" i="38"/>
  <c r="U23" i="63"/>
  <c r="Q23" i="63"/>
  <c r="M23" i="63"/>
  <c r="I23" i="63"/>
  <c r="V23" i="64"/>
  <c r="R23" i="64"/>
  <c r="N23" i="64"/>
  <c r="J23" i="64"/>
  <c r="W23" i="62"/>
  <c r="S23" i="62"/>
  <c r="O23" i="62"/>
  <c r="K23" i="62"/>
  <c r="X23" i="61"/>
  <c r="T23" i="61"/>
  <c r="P23" i="61"/>
  <c r="L23" i="61"/>
  <c r="H23" i="61"/>
  <c r="U23" i="60"/>
  <c r="Q23" i="60"/>
  <c r="M23" i="60"/>
  <c r="I23" i="60"/>
  <c r="V23" i="59"/>
  <c r="R23" i="59"/>
  <c r="N23" i="59"/>
  <c r="J23" i="59"/>
  <c r="W23" i="58"/>
  <c r="O23" i="58"/>
  <c r="K23" i="58"/>
  <c r="X23" i="57"/>
  <c r="T23" i="57"/>
  <c r="P23" i="57"/>
  <c r="L23" i="57"/>
  <c r="H23" i="57"/>
  <c r="U23" i="56"/>
  <c r="Q23" i="56"/>
  <c r="I23" i="56"/>
  <c r="V23" i="55"/>
  <c r="R23" i="55"/>
  <c r="N23" i="55"/>
  <c r="J23" i="55"/>
  <c r="W23" i="54"/>
  <c r="X6" i="39"/>
  <c r="S23" i="54"/>
  <c r="T6" i="39"/>
  <c r="O23" i="54"/>
  <c r="P6" i="39"/>
  <c r="K23" i="54"/>
  <c r="L6" i="39"/>
  <c r="Y6" i="39"/>
  <c r="I6" i="39"/>
  <c r="U25" i="63"/>
  <c r="Q25" i="63"/>
  <c r="M25" i="63"/>
  <c r="I25" i="63"/>
  <c r="V25" i="64"/>
  <c r="R25" i="64"/>
  <c r="N25" i="64"/>
  <c r="J25" i="64"/>
  <c r="W25" i="62"/>
  <c r="S25" i="62"/>
  <c r="O25" i="62"/>
  <c r="K25" i="62"/>
  <c r="X25" i="61"/>
  <c r="T25" i="61"/>
  <c r="P25" i="61"/>
  <c r="L25" i="61"/>
  <c r="H25" i="61"/>
  <c r="U25" i="60"/>
  <c r="Q25" i="60"/>
  <c r="M25" i="60"/>
  <c r="I25" i="60"/>
  <c r="V25" i="59"/>
  <c r="R25" i="59"/>
  <c r="N25" i="59"/>
  <c r="J25" i="59"/>
  <c r="W25" i="58"/>
  <c r="S25" i="58"/>
  <c r="O25" i="58"/>
  <c r="K25" i="58"/>
  <c r="X25" i="57"/>
  <c r="T25" i="57"/>
  <c r="P25" i="57"/>
  <c r="L25" i="57"/>
  <c r="H25" i="57"/>
  <c r="U25" i="56"/>
  <c r="Q25" i="56"/>
  <c r="M25" i="56"/>
  <c r="I25" i="56"/>
  <c r="V25" i="55"/>
  <c r="R25" i="55"/>
  <c r="N25" i="55"/>
  <c r="J25" i="55"/>
  <c r="X6" i="41"/>
  <c r="S25" i="54"/>
  <c r="T6" i="41"/>
  <c r="P6" i="41"/>
  <c r="K25" i="54"/>
  <c r="L6" i="41"/>
  <c r="Y6" i="41"/>
  <c r="I6" i="41"/>
  <c r="E3" i="41"/>
  <c r="E5" i="41"/>
  <c r="G25" i="65"/>
  <c r="X6" i="42"/>
  <c r="H6" i="42"/>
  <c r="V27" i="56"/>
  <c r="W6" i="43"/>
  <c r="R27" i="56"/>
  <c r="S6" i="43"/>
  <c r="N27" i="56"/>
  <c r="O6" i="43"/>
  <c r="J27" i="56"/>
  <c r="K6" i="43"/>
  <c r="X27" i="54"/>
  <c r="Y6" i="43"/>
  <c r="U6" i="43"/>
  <c r="T27" i="54"/>
  <c r="P27" i="54"/>
  <c r="Q6" i="43"/>
  <c r="M6" i="43"/>
  <c r="L27" i="54"/>
  <c r="T6" i="43"/>
  <c r="W28" i="66"/>
  <c r="S28" i="66"/>
  <c r="O28" i="66"/>
  <c r="K28" i="66"/>
  <c r="U30" i="63"/>
  <c r="Q30" i="63"/>
  <c r="M30" i="63"/>
  <c r="I30" i="63"/>
  <c r="V30" i="64"/>
  <c r="R30" i="64"/>
  <c r="N30" i="64"/>
  <c r="J30" i="64"/>
  <c r="W30" i="62"/>
  <c r="S30" i="62"/>
  <c r="O30" i="62"/>
  <c r="K30" i="62"/>
  <c r="X30" i="61"/>
  <c r="T30" i="61"/>
  <c r="P30" i="61"/>
  <c r="L30" i="61"/>
  <c r="H30" i="61"/>
  <c r="U30" i="60"/>
  <c r="Q30" i="60"/>
  <c r="M30" i="60"/>
  <c r="I30" i="60"/>
  <c r="V30" i="59"/>
  <c r="R30" i="59"/>
  <c r="N30" i="59"/>
  <c r="J30" i="59"/>
  <c r="W30" i="58"/>
  <c r="S30" i="58"/>
  <c r="O30" i="58"/>
  <c r="K30" i="58"/>
  <c r="X30" i="57"/>
  <c r="T30" i="57"/>
  <c r="P30" i="57"/>
  <c r="L30" i="57"/>
  <c r="H30" i="57"/>
  <c r="U30" i="56"/>
  <c r="Q30" i="56"/>
  <c r="M30" i="56"/>
  <c r="I30" i="56"/>
  <c r="R30" i="55"/>
  <c r="N30" i="55"/>
  <c r="J30" i="55"/>
  <c r="W30" i="54"/>
  <c r="X6" i="46"/>
  <c r="S30" i="54"/>
  <c r="T6" i="46"/>
  <c r="O30" i="54"/>
  <c r="P6" i="46"/>
  <c r="K30" i="54"/>
  <c r="L6" i="46"/>
  <c r="Y6" i="46"/>
  <c r="I6" i="46"/>
  <c r="D30" i="53"/>
  <c r="E3" i="46"/>
  <c r="E5" i="46"/>
  <c r="G30" i="65"/>
  <c r="W31" i="63"/>
  <c r="S31" i="63"/>
  <c r="O31" i="63"/>
  <c r="K31" i="63"/>
  <c r="X31" i="64"/>
  <c r="T31" i="64"/>
  <c r="P31" i="64"/>
  <c r="L31" i="64"/>
  <c r="H31" i="64"/>
  <c r="U31" i="62"/>
  <c r="Q31" i="62"/>
  <c r="M31" i="62"/>
  <c r="I31" i="62"/>
  <c r="V31" i="61"/>
  <c r="R31" i="61"/>
  <c r="N31" i="61"/>
  <c r="J31" i="61"/>
  <c r="W31" i="60"/>
  <c r="S31" i="60"/>
  <c r="O31" i="60"/>
  <c r="K31" i="60"/>
  <c r="X31" i="59"/>
  <c r="T31" i="59"/>
  <c r="P31" i="59"/>
  <c r="L31" i="59"/>
  <c r="H31" i="59"/>
  <c r="U31" i="58"/>
  <c r="Q31" i="58"/>
  <c r="M31" i="58"/>
  <c r="I31" i="58"/>
  <c r="V31" i="57"/>
  <c r="R31" i="57"/>
  <c r="N31" i="57"/>
  <c r="J31" i="57"/>
  <c r="S31" i="56"/>
  <c r="O31" i="56"/>
  <c r="K31" i="56"/>
  <c r="X31" i="55"/>
  <c r="T31" i="55"/>
  <c r="P31" i="55"/>
  <c r="L31" i="55"/>
  <c r="H31" i="55"/>
  <c r="U31" i="54"/>
  <c r="V6" i="47"/>
  <c r="Q31" i="54"/>
  <c r="R6" i="47"/>
  <c r="M31" i="54"/>
  <c r="N6" i="47"/>
  <c r="I31" i="54"/>
  <c r="J6" i="47"/>
  <c r="O6" i="47"/>
  <c r="X31" i="66"/>
  <c r="T31" i="66"/>
  <c r="P31" i="66"/>
  <c r="L31" i="66"/>
  <c r="H31" i="66"/>
  <c r="M6" i="48"/>
  <c r="V32" i="66"/>
  <c r="R32" i="66"/>
  <c r="N32" i="66"/>
  <c r="J32" i="66"/>
  <c r="S5" i="49"/>
  <c r="G3" i="49"/>
  <c r="S6" i="50"/>
  <c r="G36" i="53"/>
  <c r="H3" i="52"/>
  <c r="H5" i="52"/>
  <c r="F36" i="65"/>
  <c r="M20" i="54"/>
  <c r="L12" i="54"/>
  <c r="R10" i="55"/>
  <c r="W31" i="56"/>
  <c r="H14" i="56"/>
  <c r="L32" i="57"/>
  <c r="S23" i="58"/>
  <c r="B37" i="53"/>
  <c r="H37" i="66"/>
  <c r="E3" i="67"/>
  <c r="F4" i="67"/>
  <c r="B4" i="67"/>
  <c r="E7" i="67"/>
  <c r="E8" i="67"/>
  <c r="H3" i="32"/>
  <c r="H5" i="32"/>
  <c r="G14" i="53"/>
  <c r="D3" i="32"/>
  <c r="D5" i="32"/>
  <c r="C14" i="53"/>
  <c r="B14" i="65"/>
  <c r="V17" i="63"/>
  <c r="R17" i="63"/>
  <c r="N17" i="63"/>
  <c r="J17" i="63"/>
  <c r="X17" i="62"/>
  <c r="T17" i="62"/>
  <c r="P17" i="62"/>
  <c r="L17" i="62"/>
  <c r="H17" i="62"/>
  <c r="V17" i="60"/>
  <c r="R17" i="60"/>
  <c r="N17" i="60"/>
  <c r="J17" i="60"/>
  <c r="X17" i="58"/>
  <c r="T17" i="58"/>
  <c r="P17" i="58"/>
  <c r="L17" i="58"/>
  <c r="H17" i="58"/>
  <c r="V17" i="56"/>
  <c r="R17" i="56"/>
  <c r="N17" i="56"/>
  <c r="J17" i="56"/>
  <c r="X17" i="54"/>
  <c r="T17" i="54"/>
  <c r="P17" i="54"/>
  <c r="L17" i="54"/>
  <c r="H17" i="54"/>
  <c r="R6" i="33"/>
  <c r="J6" i="33"/>
  <c r="V17" i="66"/>
  <c r="R17" i="66"/>
  <c r="N17" i="66"/>
  <c r="J17" i="66"/>
  <c r="G17" i="67"/>
  <c r="C17" i="67"/>
  <c r="X18" i="64"/>
  <c r="T18" i="64"/>
  <c r="P18" i="64"/>
  <c r="L18" i="64"/>
  <c r="H18" i="64"/>
  <c r="V18" i="61"/>
  <c r="R18" i="61"/>
  <c r="N18" i="61"/>
  <c r="J18" i="61"/>
  <c r="X18" i="59"/>
  <c r="T18" i="59"/>
  <c r="P18" i="59"/>
  <c r="L18" i="59"/>
  <c r="H18" i="59"/>
  <c r="V18" i="57"/>
  <c r="R18" i="57"/>
  <c r="N18" i="57"/>
  <c r="J18" i="57"/>
  <c r="X18" i="55"/>
  <c r="P18" i="55"/>
  <c r="L18" i="55"/>
  <c r="H18" i="55"/>
  <c r="U18" i="54"/>
  <c r="V6" i="34"/>
  <c r="Q18" i="54"/>
  <c r="R6" i="34"/>
  <c r="M18" i="54"/>
  <c r="N6" i="34"/>
  <c r="I18" i="54"/>
  <c r="J6" i="34"/>
  <c r="T6" i="34"/>
  <c r="L6" i="34"/>
  <c r="F18" i="65"/>
  <c r="H19" i="64"/>
  <c r="H19" i="61"/>
  <c r="H19" i="59"/>
  <c r="H19" i="57"/>
  <c r="H19" i="55"/>
  <c r="G19" i="53"/>
  <c r="H3" i="35"/>
  <c r="C19" i="53"/>
  <c r="D3" i="35"/>
  <c r="G3" i="36"/>
  <c r="G5" i="36"/>
  <c r="F20" i="53"/>
  <c r="U21" i="63"/>
  <c r="Q21" i="63"/>
  <c r="M21" i="63"/>
  <c r="I21" i="63"/>
  <c r="W21" i="62"/>
  <c r="S21" i="62"/>
  <c r="O21" i="62"/>
  <c r="K21" i="62"/>
  <c r="U21" i="60"/>
  <c r="Q21" i="60"/>
  <c r="M21" i="60"/>
  <c r="I21" i="60"/>
  <c r="W21" i="58"/>
  <c r="S21" i="58"/>
  <c r="O21" i="58"/>
  <c r="K21" i="58"/>
  <c r="U21" i="56"/>
  <c r="Q21" i="56"/>
  <c r="M21" i="56"/>
  <c r="I21" i="56"/>
  <c r="W21" i="54"/>
  <c r="S21" i="54"/>
  <c r="O21" i="54"/>
  <c r="P6" i="37"/>
  <c r="K21" i="54"/>
  <c r="L6" i="37"/>
  <c r="Y6" i="37"/>
  <c r="Q6" i="37"/>
  <c r="G21" i="65"/>
  <c r="T6" i="38"/>
  <c r="L6" i="38"/>
  <c r="U3" i="39"/>
  <c r="U5" i="39"/>
  <c r="T23" i="53"/>
  <c r="V25" i="53"/>
  <c r="W3" i="41"/>
  <c r="W5" i="41"/>
  <c r="N25" i="53"/>
  <c r="O3" i="41"/>
  <c r="O5" i="41"/>
  <c r="U3" i="41"/>
  <c r="U5" i="41"/>
  <c r="V25" i="66"/>
  <c r="R25" i="66"/>
  <c r="N25" i="66"/>
  <c r="J25" i="66"/>
  <c r="E26" i="64"/>
  <c r="F5" i="42"/>
  <c r="V26" i="56"/>
  <c r="W6" i="42"/>
  <c r="R26" i="56"/>
  <c r="S6" i="42"/>
  <c r="N26" i="56"/>
  <c r="O6" i="42"/>
  <c r="J26" i="56"/>
  <c r="K6" i="42"/>
  <c r="F26" i="56"/>
  <c r="G6" i="42"/>
  <c r="Y6" i="42"/>
  <c r="X26" i="54"/>
  <c r="U6" i="42"/>
  <c r="Q6" i="42"/>
  <c r="P26" i="54"/>
  <c r="M6" i="42"/>
  <c r="I6" i="42"/>
  <c r="H26" i="54"/>
  <c r="T6" i="42"/>
  <c r="F3" i="42"/>
  <c r="O27" i="53"/>
  <c r="P5" i="43"/>
  <c r="P3" i="43"/>
  <c r="V30" i="53"/>
  <c r="W3" i="46"/>
  <c r="W5" i="46"/>
  <c r="N30" i="53"/>
  <c r="O3" i="46"/>
  <c r="O5" i="46"/>
  <c r="T30" i="53"/>
  <c r="U3" i="46"/>
  <c r="U5" i="46"/>
  <c r="V30" i="66"/>
  <c r="R30" i="66"/>
  <c r="N30" i="66"/>
  <c r="J30" i="66"/>
  <c r="K3" i="47"/>
  <c r="K5" i="47"/>
  <c r="J31" i="53"/>
  <c r="U32" i="63"/>
  <c r="Q32" i="63"/>
  <c r="M32" i="63"/>
  <c r="I32" i="63"/>
  <c r="V32" i="64"/>
  <c r="R32" i="64"/>
  <c r="N32" i="64"/>
  <c r="J32" i="64"/>
  <c r="W32" i="62"/>
  <c r="S32" i="62"/>
  <c r="O32" i="62"/>
  <c r="K32" i="62"/>
  <c r="X32" i="61"/>
  <c r="T32" i="61"/>
  <c r="P32" i="61"/>
  <c r="L32" i="61"/>
  <c r="H32" i="61"/>
  <c r="U32" i="60"/>
  <c r="Q32" i="60"/>
  <c r="M32" i="60"/>
  <c r="I32" i="60"/>
  <c r="V32" i="59"/>
  <c r="R32" i="59"/>
  <c r="N32" i="59"/>
  <c r="J32" i="59"/>
  <c r="W32" i="58"/>
  <c r="S32" i="58"/>
  <c r="O32" i="58"/>
  <c r="K32" i="58"/>
  <c r="X32" i="57"/>
  <c r="T32" i="57"/>
  <c r="P32" i="57"/>
  <c r="H32" i="57"/>
  <c r="U32" i="56"/>
  <c r="Q32" i="56"/>
  <c r="M32" i="56"/>
  <c r="I32" i="56"/>
  <c r="V32" i="55"/>
  <c r="R32" i="55"/>
  <c r="N32" i="55"/>
  <c r="J32" i="55"/>
  <c r="X6" i="48"/>
  <c r="S32" i="54"/>
  <c r="T6" i="48"/>
  <c r="P6" i="48"/>
  <c r="K32" i="54"/>
  <c r="L6" i="48"/>
  <c r="Y6" i="48"/>
  <c r="I6" i="48"/>
  <c r="S3" i="49"/>
  <c r="U34" i="56"/>
  <c r="V6" i="50"/>
  <c r="Q34" i="56"/>
  <c r="R6" i="50"/>
  <c r="M34" i="56"/>
  <c r="N6" i="50"/>
  <c r="W34" i="54"/>
  <c r="X6" i="50"/>
  <c r="S34" i="54"/>
  <c r="T6" i="50"/>
  <c r="O34" i="54"/>
  <c r="P6" i="50"/>
  <c r="K34" i="54"/>
  <c r="L6" i="50"/>
  <c r="O6" i="50"/>
  <c r="W35" i="63"/>
  <c r="S35" i="63"/>
  <c r="W35" i="62"/>
  <c r="S35" i="62"/>
  <c r="U35" i="61"/>
  <c r="W35" i="60"/>
  <c r="S35" i="60"/>
  <c r="W35" i="58"/>
  <c r="S35" i="58"/>
  <c r="U35" i="57"/>
  <c r="W35" i="56"/>
  <c r="S35" i="56"/>
  <c r="W35" i="54"/>
  <c r="X6" i="51"/>
  <c r="T6" i="51"/>
  <c r="X36" i="63"/>
  <c r="T36" i="63"/>
  <c r="P36" i="63"/>
  <c r="L36" i="63"/>
  <c r="H36" i="63"/>
  <c r="U36" i="64"/>
  <c r="Q36" i="64"/>
  <c r="M36" i="64"/>
  <c r="I36" i="64"/>
  <c r="V36" i="62"/>
  <c r="R36" i="62"/>
  <c r="N36" i="62"/>
  <c r="J36" i="62"/>
  <c r="W36" i="61"/>
  <c r="S36" i="61"/>
  <c r="O36" i="61"/>
  <c r="K36" i="61"/>
  <c r="X36" i="60"/>
  <c r="T36" i="60"/>
  <c r="P36" i="60"/>
  <c r="L36" i="60"/>
  <c r="H36" i="60"/>
  <c r="U36" i="59"/>
  <c r="M36" i="59"/>
  <c r="I36" i="59"/>
  <c r="V36" i="58"/>
  <c r="R36" i="58"/>
  <c r="N36" i="58"/>
  <c r="J36" i="58"/>
  <c r="W36" i="57"/>
  <c r="S36" i="57"/>
  <c r="O36" i="57"/>
  <c r="K36" i="57"/>
  <c r="X36" i="56"/>
  <c r="T36" i="56"/>
  <c r="P36" i="56"/>
  <c r="L36" i="56"/>
  <c r="H36" i="56"/>
  <c r="U36" i="55"/>
  <c r="Q36" i="55"/>
  <c r="M36" i="55"/>
  <c r="V36" i="54"/>
  <c r="W6" i="52"/>
  <c r="R36" i="54"/>
  <c r="S6" i="52"/>
  <c r="N36" i="54"/>
  <c r="O6" i="52"/>
  <c r="J36" i="54"/>
  <c r="K6" i="52"/>
  <c r="T6" i="52"/>
  <c r="W25" i="54"/>
  <c r="F37" i="54"/>
  <c r="B37" i="54"/>
  <c r="W9" i="54"/>
  <c r="T4" i="54"/>
  <c r="I36" i="55"/>
  <c r="T18" i="55"/>
  <c r="M23" i="56"/>
  <c r="V5" i="56"/>
  <c r="P10" i="57"/>
  <c r="F37" i="57"/>
  <c r="B37" i="57"/>
  <c r="G37" i="57"/>
  <c r="Q36" i="59"/>
  <c r="G37" i="60"/>
  <c r="C37" i="60"/>
  <c r="D6" i="17"/>
  <c r="C7" i="5"/>
  <c r="D17" i="7"/>
  <c r="C17" i="7" s="1"/>
  <c r="D13" i="7"/>
  <c r="C13" i="7" s="1"/>
  <c r="D9" i="7"/>
  <c r="C9" i="7" s="1"/>
  <c r="D15" i="9"/>
  <c r="C15" i="9" s="1"/>
  <c r="E14" i="9"/>
  <c r="C14" i="9" s="1"/>
  <c r="D11" i="9"/>
  <c r="C11" i="9" s="1"/>
  <c r="E10" i="9"/>
  <c r="C10" i="9" s="1"/>
  <c r="D7" i="9"/>
  <c r="F15" i="12"/>
  <c r="C15" i="12" s="1"/>
  <c r="F11" i="12"/>
  <c r="C11" i="12" s="1"/>
  <c r="F7" i="12"/>
  <c r="G16" i="13"/>
  <c r="D15" i="13"/>
  <c r="C15" i="13" s="1"/>
  <c r="E14" i="13"/>
  <c r="C14" i="13" s="1"/>
  <c r="D11" i="13"/>
  <c r="C11" i="13" s="1"/>
  <c r="E10" i="13"/>
  <c r="C10" i="13" s="1"/>
  <c r="D7" i="13"/>
  <c r="E16" i="15"/>
  <c r="C16" i="15" s="1"/>
  <c r="E12" i="15"/>
  <c r="C12" i="15" s="1"/>
  <c r="E8" i="15"/>
  <c r="C8" i="15" s="1"/>
  <c r="D16" i="16"/>
  <c r="C16" i="16" s="1"/>
  <c r="D12" i="16"/>
  <c r="C12" i="16" s="1"/>
  <c r="D8" i="16"/>
  <c r="C8" i="16" s="1"/>
  <c r="D4" i="16"/>
  <c r="C4" i="16" s="1"/>
  <c r="G16" i="17"/>
  <c r="G14" i="17"/>
  <c r="G12" i="17"/>
  <c r="G10" i="17"/>
  <c r="G8" i="17"/>
  <c r="F17" i="18"/>
  <c r="C17" i="18" s="1"/>
  <c r="F13" i="18"/>
  <c r="C13" i="18" s="1"/>
  <c r="E16" i="19"/>
  <c r="C16" i="19" s="1"/>
  <c r="E12" i="19"/>
  <c r="C12" i="19" s="1"/>
  <c r="E8" i="19"/>
  <c r="E6" i="19" s="1"/>
  <c r="E15" i="20"/>
  <c r="C15" i="20" s="1"/>
  <c r="E11" i="20"/>
  <c r="C11" i="20" s="1"/>
  <c r="E7" i="20"/>
  <c r="E6" i="20" s="1"/>
  <c r="R37" i="63"/>
  <c r="N37" i="63"/>
  <c r="J37" i="63"/>
  <c r="W37" i="64"/>
  <c r="S37" i="64"/>
  <c r="O37" i="64"/>
  <c r="K37" i="64"/>
  <c r="X37" i="62"/>
  <c r="T37" i="62"/>
  <c r="P37" i="62"/>
  <c r="L37" i="62"/>
  <c r="H37" i="62"/>
  <c r="U37" i="61"/>
  <c r="Q37" i="61"/>
  <c r="M37" i="61"/>
  <c r="I37" i="61"/>
  <c r="R37" i="60"/>
  <c r="N37" i="60"/>
  <c r="J37" i="60"/>
  <c r="W37" i="59"/>
  <c r="S37" i="59"/>
  <c r="K37" i="59"/>
  <c r="X37" i="58"/>
  <c r="T37" i="58"/>
  <c r="P37" i="58"/>
  <c r="L37" i="58"/>
  <c r="H37" i="58"/>
  <c r="U37" i="57"/>
  <c r="I37" i="57"/>
  <c r="R37" i="56"/>
  <c r="N37" i="56"/>
  <c r="W37" i="55"/>
  <c r="S37" i="55"/>
  <c r="V6" i="21"/>
  <c r="R6" i="21"/>
  <c r="N6" i="21"/>
  <c r="J6" i="21"/>
  <c r="W37" i="66"/>
  <c r="S37" i="66"/>
  <c r="O37" i="66"/>
  <c r="K37" i="66"/>
  <c r="Y6" i="22"/>
  <c r="Q6" i="22"/>
  <c r="M6" i="22"/>
  <c r="I6" i="22"/>
  <c r="E4" i="67"/>
  <c r="Y6" i="23"/>
  <c r="U6" i="23"/>
  <c r="Q6" i="23"/>
  <c r="M6" i="23"/>
  <c r="I6" i="23"/>
  <c r="Y6" i="24"/>
  <c r="U6" i="24"/>
  <c r="Q6" i="24"/>
  <c r="E5" i="25"/>
  <c r="E3" i="25"/>
  <c r="V6" i="26"/>
  <c r="R6" i="26"/>
  <c r="N6" i="26"/>
  <c r="J6" i="26"/>
  <c r="T6" i="27"/>
  <c r="P6" i="27"/>
  <c r="L6" i="27"/>
  <c r="X6" i="28"/>
  <c r="T6" i="28"/>
  <c r="P6" i="28"/>
  <c r="L6" i="28"/>
  <c r="X6" i="29"/>
  <c r="T6" i="29"/>
  <c r="P6" i="29"/>
  <c r="L6" i="29"/>
  <c r="Y6" i="30"/>
  <c r="Q6" i="30"/>
  <c r="I6" i="30"/>
  <c r="X14" i="63"/>
  <c r="T14" i="63"/>
  <c r="P14" i="63"/>
  <c r="L14" i="63"/>
  <c r="H14" i="63"/>
  <c r="V14" i="62"/>
  <c r="R14" i="62"/>
  <c r="N14" i="62"/>
  <c r="J14" i="62"/>
  <c r="X14" i="60"/>
  <c r="T14" i="60"/>
  <c r="P14" i="60"/>
  <c r="L14" i="60"/>
  <c r="H14" i="60"/>
  <c r="R14" i="58"/>
  <c r="N14" i="58"/>
  <c r="J14" i="58"/>
  <c r="T14" i="56"/>
  <c r="P14" i="56"/>
  <c r="L14" i="56"/>
  <c r="V14" i="54"/>
  <c r="R14" i="54"/>
  <c r="N14" i="54"/>
  <c r="J14" i="54"/>
  <c r="W6" i="32"/>
  <c r="O6" i="32"/>
  <c r="V17" i="64"/>
  <c r="R17" i="64"/>
  <c r="N17" i="64"/>
  <c r="J17" i="64"/>
  <c r="X17" i="61"/>
  <c r="T17" i="61"/>
  <c r="P17" i="61"/>
  <c r="L17" i="61"/>
  <c r="H17" i="61"/>
  <c r="V17" i="59"/>
  <c r="R17" i="59"/>
  <c r="N17" i="59"/>
  <c r="J17" i="59"/>
  <c r="X17" i="57"/>
  <c r="T17" i="57"/>
  <c r="P17" i="57"/>
  <c r="L17" i="57"/>
  <c r="H17" i="57"/>
  <c r="V17" i="55"/>
  <c r="R17" i="55"/>
  <c r="N17" i="55"/>
  <c r="J17" i="55"/>
  <c r="W17" i="54"/>
  <c r="X6" i="33"/>
  <c r="T6" i="33"/>
  <c r="S17" i="54"/>
  <c r="O17" i="54"/>
  <c r="P6" i="33"/>
  <c r="L6" i="33"/>
  <c r="K17" i="54"/>
  <c r="Y6" i="33"/>
  <c r="Q6" i="33"/>
  <c r="I6" i="33"/>
  <c r="Y6" i="34"/>
  <c r="U6" i="34"/>
  <c r="Q6" i="34"/>
  <c r="M6" i="34"/>
  <c r="I6" i="34"/>
  <c r="S6" i="34"/>
  <c r="K6" i="34"/>
  <c r="D18" i="67"/>
  <c r="E18" i="67"/>
  <c r="J6" i="35"/>
  <c r="D5" i="35"/>
  <c r="F19" i="67"/>
  <c r="W20" i="63"/>
  <c r="S20" i="63"/>
  <c r="O20" i="63"/>
  <c r="K20" i="63"/>
  <c r="U20" i="62"/>
  <c r="Q20" i="62"/>
  <c r="M20" i="62"/>
  <c r="I20" i="62"/>
  <c r="W20" i="60"/>
  <c r="S20" i="60"/>
  <c r="O20" i="60"/>
  <c r="K20" i="60"/>
  <c r="U20" i="58"/>
  <c r="Q20" i="58"/>
  <c r="M20" i="58"/>
  <c r="I20" i="58"/>
  <c r="W20" i="56"/>
  <c r="S20" i="56"/>
  <c r="O20" i="56"/>
  <c r="K20" i="56"/>
  <c r="Q20" i="54"/>
  <c r="I20" i="54"/>
  <c r="U21" i="64"/>
  <c r="Q21" i="64"/>
  <c r="M21" i="64"/>
  <c r="I21" i="64"/>
  <c r="W21" i="61"/>
  <c r="S21" i="61"/>
  <c r="O21" i="61"/>
  <c r="K21" i="61"/>
  <c r="U21" i="59"/>
  <c r="Q21" i="59"/>
  <c r="M21" i="59"/>
  <c r="I21" i="59"/>
  <c r="W21" i="57"/>
  <c r="O21" i="57"/>
  <c r="K21" i="57"/>
  <c r="U21" i="55"/>
  <c r="Q21" i="55"/>
  <c r="M21" i="55"/>
  <c r="I21" i="55"/>
  <c r="V21" i="54"/>
  <c r="W6" i="37"/>
  <c r="S6" i="37"/>
  <c r="N21" i="54"/>
  <c r="O6" i="37"/>
  <c r="K6" i="37"/>
  <c r="X6" i="37"/>
  <c r="M6" i="37"/>
  <c r="F22" i="53"/>
  <c r="G3" i="38"/>
  <c r="G5" i="38"/>
  <c r="V6" i="39"/>
  <c r="R6" i="39"/>
  <c r="N6" i="39"/>
  <c r="J6" i="39"/>
  <c r="Q6" i="39"/>
  <c r="G23" i="65"/>
  <c r="S6" i="40"/>
  <c r="K6" i="40"/>
  <c r="Q6" i="41"/>
  <c r="C25" i="65"/>
  <c r="P6" i="42"/>
  <c r="E26" i="66"/>
  <c r="L6" i="43"/>
  <c r="U27" i="66"/>
  <c r="V3" i="43"/>
  <c r="Q27" i="66"/>
  <c r="M27" i="66"/>
  <c r="M37" i="66" s="1"/>
  <c r="N3" i="43"/>
  <c r="V29" i="63"/>
  <c r="V29" i="62"/>
  <c r="X29" i="61"/>
  <c r="T29" i="61"/>
  <c r="V29" i="60"/>
  <c r="V29" i="58"/>
  <c r="X29" i="57"/>
  <c r="T29" i="57"/>
  <c r="V29" i="56"/>
  <c r="V29" i="54"/>
  <c r="W6" i="45"/>
  <c r="Y6" i="45"/>
  <c r="V6" i="46"/>
  <c r="N6" i="46"/>
  <c r="Q6" i="46"/>
  <c r="C30" i="65"/>
  <c r="X6" i="47"/>
  <c r="T6" i="47"/>
  <c r="P6" i="47"/>
  <c r="L6" i="47"/>
  <c r="W6" i="47"/>
  <c r="G31" i="65"/>
  <c r="U6" i="48"/>
  <c r="W33" i="63"/>
  <c r="S33" i="63"/>
  <c r="O33" i="63"/>
  <c r="K33" i="63"/>
  <c r="X33" i="64"/>
  <c r="T33" i="64"/>
  <c r="P33" i="64"/>
  <c r="L33" i="64"/>
  <c r="H33" i="64"/>
  <c r="U33" i="62"/>
  <c r="Q33" i="62"/>
  <c r="M33" i="62"/>
  <c r="I33" i="62"/>
  <c r="V33" i="61"/>
  <c r="R33" i="61"/>
  <c r="N33" i="61"/>
  <c r="J33" i="61"/>
  <c r="W33" i="60"/>
  <c r="S33" i="60"/>
  <c r="O33" i="60"/>
  <c r="K33" i="60"/>
  <c r="X33" i="59"/>
  <c r="T33" i="59"/>
  <c r="P33" i="59"/>
  <c r="L33" i="59"/>
  <c r="H33" i="59"/>
  <c r="U33" i="58"/>
  <c r="Q33" i="58"/>
  <c r="M33" i="58"/>
  <c r="I33" i="58"/>
  <c r="V33" i="57"/>
  <c r="R33" i="57"/>
  <c r="N33" i="57"/>
  <c r="J33" i="57"/>
  <c r="W33" i="56"/>
  <c r="S33" i="56"/>
  <c r="O33" i="56"/>
  <c r="K33" i="56"/>
  <c r="X33" i="55"/>
  <c r="T33" i="55"/>
  <c r="P33" i="55"/>
  <c r="L33" i="55"/>
  <c r="H33" i="55"/>
  <c r="U33" i="54"/>
  <c r="V6" i="49"/>
  <c r="Q33" i="54"/>
  <c r="R6" i="49"/>
  <c r="M33" i="54"/>
  <c r="N6" i="49"/>
  <c r="I33" i="54"/>
  <c r="J6" i="49"/>
  <c r="O6" i="49"/>
  <c r="K6" i="50"/>
  <c r="X34" i="66"/>
  <c r="X37" i="66" s="1"/>
  <c r="T34" i="66"/>
  <c r="P34" i="66"/>
  <c r="L34" i="66"/>
  <c r="U3" i="51"/>
  <c r="U5" i="51"/>
  <c r="T35" i="53"/>
  <c r="V6" i="51"/>
  <c r="R6" i="52"/>
  <c r="J6" i="52"/>
  <c r="P6" i="52"/>
  <c r="U36" i="66"/>
  <c r="Q36" i="66"/>
  <c r="M36" i="66"/>
  <c r="I36" i="66"/>
  <c r="F33" i="53"/>
  <c r="O25" i="54"/>
  <c r="I19" i="54"/>
  <c r="F37" i="55"/>
  <c r="F21" i="67"/>
  <c r="F23" i="67"/>
  <c r="F25" i="67"/>
  <c r="B25" i="67"/>
  <c r="X6" i="45"/>
  <c r="T6" i="45"/>
  <c r="F30" i="67"/>
  <c r="B30" i="67"/>
  <c r="F32" i="67"/>
  <c r="F5" i="49"/>
  <c r="F3" i="49"/>
  <c r="Y6" i="51"/>
  <c r="E33" i="53"/>
  <c r="G31" i="53"/>
  <c r="D26" i="53"/>
  <c r="G25" i="53"/>
  <c r="C25" i="53"/>
  <c r="G21" i="53"/>
  <c r="E19" i="53"/>
  <c r="D18" i="53"/>
  <c r="D14" i="53"/>
  <c r="Q36" i="54"/>
  <c r="I36" i="54"/>
  <c r="U30" i="54"/>
  <c r="M30" i="54"/>
  <c r="V25" i="54"/>
  <c r="N25" i="54"/>
  <c r="S22" i="54"/>
  <c r="K22" i="54"/>
  <c r="T14" i="54"/>
  <c r="L14" i="54"/>
  <c r="G37" i="54"/>
  <c r="C37" i="54"/>
  <c r="K31" i="55"/>
  <c r="Q23" i="55"/>
  <c r="E37" i="56"/>
  <c r="D37" i="56"/>
  <c r="X35" i="57"/>
  <c r="M33" i="57"/>
  <c r="O25" i="57"/>
  <c r="E37" i="57"/>
  <c r="G37" i="58"/>
  <c r="C37" i="58"/>
  <c r="Y6" i="31"/>
  <c r="U6" i="31"/>
  <c r="Q6" i="31"/>
  <c r="E5" i="32"/>
  <c r="F17" i="67"/>
  <c r="B17" i="67"/>
  <c r="E5" i="34"/>
  <c r="H5" i="36"/>
  <c r="Y6" i="38"/>
  <c r="Q6" i="38"/>
  <c r="I6" i="38"/>
  <c r="H5" i="38"/>
  <c r="H3" i="38"/>
  <c r="W6" i="39"/>
  <c r="S6" i="39"/>
  <c r="O6" i="39"/>
  <c r="K6" i="39"/>
  <c r="W6" i="40"/>
  <c r="O6" i="40"/>
  <c r="G6" i="40"/>
  <c r="S6" i="41"/>
  <c r="K6" i="41"/>
  <c r="F5" i="41"/>
  <c r="F3" i="41"/>
  <c r="D37" i="63"/>
  <c r="V6" i="42"/>
  <c r="R6" i="42"/>
  <c r="N6" i="42"/>
  <c r="J6" i="42"/>
  <c r="C3" i="42"/>
  <c r="R6" i="43"/>
  <c r="W3" i="43"/>
  <c r="S3" i="43"/>
  <c r="O3" i="43"/>
  <c r="K3" i="43"/>
  <c r="X6" i="44"/>
  <c r="T6" i="44"/>
  <c r="P6" i="44"/>
  <c r="L6" i="44"/>
  <c r="S6" i="46"/>
  <c r="K6" i="46"/>
  <c r="F5" i="46"/>
  <c r="F3" i="46"/>
  <c r="Y6" i="47"/>
  <c r="U6" i="47"/>
  <c r="Q6" i="47"/>
  <c r="M6" i="47"/>
  <c r="I6" i="47"/>
  <c r="H5" i="47"/>
  <c r="W6" i="48"/>
  <c r="S6" i="48"/>
  <c r="O6" i="48"/>
  <c r="K6" i="48"/>
  <c r="U6" i="49"/>
  <c r="M6" i="49"/>
  <c r="D33" i="67"/>
  <c r="Y6" i="50"/>
  <c r="Y3" i="50" s="1"/>
  <c r="U6" i="50"/>
  <c r="Q6" i="50"/>
  <c r="M6" i="50"/>
  <c r="V3" i="50"/>
  <c r="R3" i="50"/>
  <c r="N3" i="50"/>
  <c r="V6" i="52"/>
  <c r="N6" i="52"/>
  <c r="X36" i="54"/>
  <c r="P36" i="54"/>
  <c r="H36" i="54"/>
  <c r="W31" i="54"/>
  <c r="O31" i="54"/>
  <c r="Q23" i="54"/>
  <c r="I23" i="54"/>
  <c r="T18" i="54"/>
  <c r="L18" i="54"/>
  <c r="R17" i="54"/>
  <c r="J17" i="54"/>
  <c r="D37" i="54"/>
  <c r="G37" i="55"/>
  <c r="C37" i="55"/>
  <c r="T35" i="57"/>
  <c r="D37" i="57"/>
  <c r="G37" i="62"/>
  <c r="Y6" i="32"/>
  <c r="Q6" i="32"/>
  <c r="I6" i="32"/>
  <c r="E17" i="67"/>
  <c r="X6" i="36"/>
  <c r="T6" i="36"/>
  <c r="P6" i="36"/>
  <c r="L6" i="36"/>
  <c r="V6" i="37"/>
  <c r="R6" i="37"/>
  <c r="N6" i="37"/>
  <c r="J6" i="37"/>
  <c r="X6" i="38"/>
  <c r="P6" i="38"/>
  <c r="V6" i="41"/>
  <c r="R6" i="41"/>
  <c r="N6" i="41"/>
  <c r="J6" i="41"/>
  <c r="C37" i="63"/>
  <c r="B37" i="66"/>
  <c r="V6" i="45"/>
  <c r="R6" i="46"/>
  <c r="J6" i="46"/>
  <c r="V6" i="48"/>
  <c r="R6" i="48"/>
  <c r="N6" i="48"/>
  <c r="J6" i="48"/>
  <c r="X6" i="49"/>
  <c r="T6" i="49"/>
  <c r="P6" i="49"/>
  <c r="L6" i="49"/>
  <c r="H5" i="49"/>
  <c r="H3" i="49"/>
  <c r="C33" i="67"/>
  <c r="W6" i="51"/>
  <c r="E37" i="55"/>
  <c r="D37" i="55"/>
  <c r="C37" i="57"/>
  <c r="E37" i="58"/>
  <c r="E37" i="59"/>
  <c r="F37" i="58"/>
  <c r="B37" i="58"/>
  <c r="D37" i="59"/>
  <c r="F37" i="60"/>
  <c r="E37" i="61"/>
  <c r="G37" i="59"/>
  <c r="C37" i="59"/>
  <c r="F37" i="62"/>
  <c r="B37" i="62"/>
  <c r="G37" i="61"/>
  <c r="C37" i="61"/>
  <c r="D37" i="62"/>
  <c r="C37" i="62"/>
  <c r="D37" i="60"/>
  <c r="E37" i="60"/>
  <c r="F37" i="61"/>
  <c r="B37" i="61"/>
  <c r="D37" i="64"/>
  <c r="E37" i="62"/>
  <c r="G37" i="64"/>
  <c r="C37" i="64"/>
  <c r="B37" i="64"/>
  <c r="E37" i="63"/>
  <c r="G37" i="63"/>
  <c r="E37" i="64"/>
  <c r="R29" i="67"/>
  <c r="N29" i="67"/>
  <c r="J29" i="67"/>
  <c r="G37" i="66"/>
  <c r="F37" i="63"/>
  <c r="B37" i="63"/>
  <c r="V16" i="67"/>
  <c r="R16" i="67"/>
  <c r="N16" i="67"/>
  <c r="U15" i="67"/>
  <c r="Q15" i="67"/>
  <c r="Q29" i="67"/>
  <c r="M29" i="67"/>
  <c r="I28" i="67"/>
  <c r="K6" i="67"/>
  <c r="G6" i="67"/>
  <c r="F37" i="66"/>
  <c r="I29" i="67"/>
  <c r="U19" i="67"/>
  <c r="Q19" i="67"/>
  <c r="M19" i="67"/>
  <c r="L6" i="67"/>
  <c r="H6" i="67"/>
  <c r="C37" i="66"/>
  <c r="M6" i="67"/>
  <c r="I6" i="67"/>
  <c r="E37" i="66"/>
  <c r="D37" i="66"/>
  <c r="E3" i="11" l="1"/>
  <c r="E5" i="11"/>
  <c r="S5" i="6"/>
  <c r="S3" i="6"/>
  <c r="S5" i="13"/>
  <c r="S3" i="13"/>
  <c r="L3" i="7"/>
  <c r="L5" i="7"/>
  <c r="L5" i="6"/>
  <c r="L3" i="6"/>
  <c r="L5" i="10"/>
  <c r="L3" i="10"/>
  <c r="M3" i="13"/>
  <c r="M5" i="13"/>
  <c r="M5" i="12"/>
  <c r="M3" i="12"/>
  <c r="M3" i="16"/>
  <c r="M5" i="16"/>
  <c r="K3" i="8"/>
  <c r="K5" i="8"/>
  <c r="K3" i="12"/>
  <c r="K5" i="12"/>
  <c r="K3" i="16"/>
  <c r="K5" i="16"/>
  <c r="K3" i="19"/>
  <c r="K5" i="19"/>
  <c r="K5" i="6"/>
  <c r="K3" i="6"/>
  <c r="N5" i="13"/>
  <c r="N3" i="13"/>
  <c r="J3" i="7"/>
  <c r="J5" i="7"/>
  <c r="I3" i="18"/>
  <c r="I5" i="18"/>
  <c r="I3" i="17"/>
  <c r="I5" i="17"/>
  <c r="I5" i="8"/>
  <c r="I3" i="8"/>
  <c r="H5" i="4"/>
  <c r="H3" i="4"/>
  <c r="H5" i="10"/>
  <c r="H3" i="10"/>
  <c r="F3" i="15"/>
  <c r="F5" i="15"/>
  <c r="W3" i="14"/>
  <c r="W5" i="14"/>
  <c r="W3" i="12"/>
  <c r="W5" i="12"/>
  <c r="U3" i="16"/>
  <c r="U5" i="16"/>
  <c r="O3" i="19"/>
  <c r="O5" i="19"/>
  <c r="O5" i="6"/>
  <c r="O3" i="6"/>
  <c r="O3" i="10"/>
  <c r="O5" i="10"/>
  <c r="E3" i="19"/>
  <c r="E5" i="19"/>
  <c r="I5" i="20"/>
  <c r="I3" i="20"/>
  <c r="S5" i="11"/>
  <c r="S3" i="11"/>
  <c r="S3" i="19"/>
  <c r="S5" i="19"/>
  <c r="S5" i="9"/>
  <c r="S3" i="9"/>
  <c r="L3" i="4"/>
  <c r="L5" i="4"/>
  <c r="L3" i="19"/>
  <c r="L5" i="19"/>
  <c r="M3" i="9"/>
  <c r="M5" i="9"/>
  <c r="M3" i="7"/>
  <c r="M5" i="7"/>
  <c r="K5" i="15"/>
  <c r="K3" i="15"/>
  <c r="K3" i="18"/>
  <c r="K5" i="18"/>
  <c r="N3" i="16"/>
  <c r="N5" i="16"/>
  <c r="J3" i="4"/>
  <c r="J5" i="4"/>
  <c r="J3" i="19"/>
  <c r="J5" i="19"/>
  <c r="J3" i="6"/>
  <c r="J5" i="6"/>
  <c r="I5" i="10"/>
  <c r="I3" i="10"/>
  <c r="I5" i="5"/>
  <c r="I3" i="5"/>
  <c r="F5" i="5"/>
  <c r="F3" i="5"/>
  <c r="F3" i="7"/>
  <c r="F5" i="7"/>
  <c r="F5" i="11"/>
  <c r="F3" i="11"/>
  <c r="AA3" i="19"/>
  <c r="AA5" i="19"/>
  <c r="W3" i="10"/>
  <c r="W5" i="10"/>
  <c r="W5" i="11"/>
  <c r="W3" i="11"/>
  <c r="W3" i="15"/>
  <c r="W5" i="15"/>
  <c r="W3" i="19"/>
  <c r="W5" i="19"/>
  <c r="U5" i="12"/>
  <c r="U3" i="12"/>
  <c r="U5" i="14"/>
  <c r="U3" i="14"/>
  <c r="U3" i="18"/>
  <c r="U5" i="18"/>
  <c r="O3" i="16"/>
  <c r="O5" i="16"/>
  <c r="O3" i="20"/>
  <c r="O5" i="20"/>
  <c r="O5" i="11"/>
  <c r="O3" i="11"/>
  <c r="O3" i="15"/>
  <c r="O5" i="15"/>
  <c r="S3" i="18"/>
  <c r="S5" i="18"/>
  <c r="L3" i="15"/>
  <c r="L5" i="15"/>
  <c r="L3" i="18"/>
  <c r="L5" i="18"/>
  <c r="G5" i="11"/>
  <c r="G3" i="11"/>
  <c r="M5" i="8"/>
  <c r="M3" i="8"/>
  <c r="M5" i="20"/>
  <c r="M3" i="20"/>
  <c r="K3" i="20"/>
  <c r="K5" i="20"/>
  <c r="K5" i="11"/>
  <c r="K3" i="11"/>
  <c r="K3" i="14"/>
  <c r="K5" i="14"/>
  <c r="N3" i="17"/>
  <c r="N5" i="17"/>
  <c r="J3" i="15"/>
  <c r="J5" i="15"/>
  <c r="I3" i="16"/>
  <c r="I5" i="16"/>
  <c r="H5" i="6"/>
  <c r="H3" i="6"/>
  <c r="AA3" i="15"/>
  <c r="AA5" i="15"/>
  <c r="AA3" i="16"/>
  <c r="AA5" i="16"/>
  <c r="AA3" i="20"/>
  <c r="AA5" i="20"/>
  <c r="AA5" i="9"/>
  <c r="AA3" i="9"/>
  <c r="AA5" i="13"/>
  <c r="AA3" i="13"/>
  <c r="W3" i="3"/>
  <c r="W5" i="3"/>
  <c r="U5" i="8"/>
  <c r="U3" i="8"/>
  <c r="U5" i="7"/>
  <c r="U3" i="7"/>
  <c r="U5" i="10"/>
  <c r="U3" i="10"/>
  <c r="O3" i="12"/>
  <c r="O5" i="12"/>
  <c r="O3" i="18"/>
  <c r="O5" i="18"/>
  <c r="X34" i="65"/>
  <c r="S3" i="15"/>
  <c r="S5" i="15"/>
  <c r="L5" i="14"/>
  <c r="L3" i="14"/>
  <c r="G5" i="13"/>
  <c r="G3" i="13"/>
  <c r="M5" i="17"/>
  <c r="M3" i="17"/>
  <c r="M3" i="11"/>
  <c r="M5" i="11"/>
  <c r="K3" i="10"/>
  <c r="K5" i="10"/>
  <c r="J3" i="16"/>
  <c r="J5" i="16"/>
  <c r="J5" i="11"/>
  <c r="J3" i="11"/>
  <c r="I5" i="12"/>
  <c r="I3" i="12"/>
  <c r="F3" i="19"/>
  <c r="F5" i="19"/>
  <c r="AA5" i="11"/>
  <c r="AA3" i="11"/>
  <c r="W3" i="18"/>
  <c r="W5" i="18"/>
  <c r="W3" i="8"/>
  <c r="W5" i="8"/>
  <c r="W3" i="16"/>
  <c r="W5" i="16"/>
  <c r="W3" i="20"/>
  <c r="W5" i="20"/>
  <c r="O3" i="8"/>
  <c r="O5" i="8"/>
  <c r="O3" i="14"/>
  <c r="O5" i="14"/>
  <c r="D5" i="8"/>
  <c r="D3" i="8"/>
  <c r="O33" i="53"/>
  <c r="P3" i="49"/>
  <c r="P5" i="49"/>
  <c r="N3" i="48"/>
  <c r="N5" i="48"/>
  <c r="M32" i="53"/>
  <c r="Q30" i="53"/>
  <c r="R3" i="46"/>
  <c r="R5" i="46"/>
  <c r="M25" i="53"/>
  <c r="N3" i="41"/>
  <c r="N5" i="41"/>
  <c r="M21" i="53"/>
  <c r="N3" i="37"/>
  <c r="N5" i="37"/>
  <c r="P3" i="36"/>
  <c r="P5" i="36"/>
  <c r="O20" i="53"/>
  <c r="M36" i="53"/>
  <c r="N3" i="52"/>
  <c r="N5" i="52"/>
  <c r="L34" i="53"/>
  <c r="M5" i="50"/>
  <c r="J32" i="53"/>
  <c r="K3" i="48"/>
  <c r="K5" i="48"/>
  <c r="Q3" i="47"/>
  <c r="Q5" i="47"/>
  <c r="P31" i="53"/>
  <c r="W28" i="53"/>
  <c r="X3" i="44"/>
  <c r="X5" i="44"/>
  <c r="V27" i="65"/>
  <c r="N3" i="42"/>
  <c r="N5" i="42"/>
  <c r="M26" i="53"/>
  <c r="O3" i="40"/>
  <c r="N24" i="53"/>
  <c r="O5" i="40"/>
  <c r="K3" i="39"/>
  <c r="K5" i="39"/>
  <c r="J23" i="53"/>
  <c r="U3" i="31"/>
  <c r="T13" i="53"/>
  <c r="U5" i="31"/>
  <c r="E33" i="65"/>
  <c r="M37" i="54"/>
  <c r="I36" i="53"/>
  <c r="J3" i="52"/>
  <c r="J5" i="52"/>
  <c r="O3" i="49"/>
  <c r="O5" i="49"/>
  <c r="N33" i="53"/>
  <c r="M33" i="53"/>
  <c r="N3" i="49"/>
  <c r="N5" i="49"/>
  <c r="P3" i="47"/>
  <c r="P5" i="47"/>
  <c r="O31" i="53"/>
  <c r="C30" i="67"/>
  <c r="X29" i="53"/>
  <c r="Y3" i="45"/>
  <c r="Y5" i="45"/>
  <c r="M27" i="65"/>
  <c r="U27" i="65"/>
  <c r="K3" i="40"/>
  <c r="J24" i="53"/>
  <c r="K5" i="40"/>
  <c r="Q3" i="39"/>
  <c r="Q5" i="39"/>
  <c r="P23" i="53"/>
  <c r="V3" i="39"/>
  <c r="V5" i="39"/>
  <c r="U23" i="53"/>
  <c r="N21" i="53"/>
  <c r="O3" i="37"/>
  <c r="O5" i="37"/>
  <c r="I3" i="34"/>
  <c r="I5" i="34"/>
  <c r="H18" i="53"/>
  <c r="Y3" i="34"/>
  <c r="Y5" i="34"/>
  <c r="X18" i="53"/>
  <c r="Q5" i="33"/>
  <c r="P17" i="53"/>
  <c r="Q3" i="33"/>
  <c r="P5" i="33"/>
  <c r="O17" i="53"/>
  <c r="P3" i="33"/>
  <c r="X5" i="33"/>
  <c r="W17" i="53"/>
  <c r="X3" i="33"/>
  <c r="X12" i="53"/>
  <c r="Y3" i="30"/>
  <c r="Y5" i="30"/>
  <c r="W11" i="53"/>
  <c r="X3" i="29"/>
  <c r="X5" i="29"/>
  <c r="P3" i="28"/>
  <c r="O10" i="53"/>
  <c r="P5" i="28"/>
  <c r="O9" i="53"/>
  <c r="P3" i="27"/>
  <c r="P5" i="27"/>
  <c r="I8" i="53"/>
  <c r="J3" i="26"/>
  <c r="J5" i="26"/>
  <c r="D7" i="65"/>
  <c r="L5" i="53"/>
  <c r="M5" i="23"/>
  <c r="M3" i="23"/>
  <c r="H4" i="53"/>
  <c r="I3" i="22"/>
  <c r="I5" i="22"/>
  <c r="R3" i="21"/>
  <c r="R5" i="21"/>
  <c r="Q3" i="53"/>
  <c r="V37" i="60"/>
  <c r="E3" i="20"/>
  <c r="E5" i="20"/>
  <c r="D6" i="13"/>
  <c r="C7" i="13"/>
  <c r="N36" i="53"/>
  <c r="O3" i="52"/>
  <c r="O5" i="52"/>
  <c r="L5" i="50"/>
  <c r="K34" i="53"/>
  <c r="L3" i="50"/>
  <c r="T5" i="50"/>
  <c r="T3" i="50"/>
  <c r="S34" i="53"/>
  <c r="M34" i="53"/>
  <c r="N5" i="50"/>
  <c r="U34" i="53"/>
  <c r="V5" i="50"/>
  <c r="Y3" i="48"/>
  <c r="Y5" i="48"/>
  <c r="X32" i="53"/>
  <c r="O32" i="53"/>
  <c r="P5" i="48"/>
  <c r="P3" i="48"/>
  <c r="J31" i="65"/>
  <c r="E26" i="65"/>
  <c r="M5" i="42"/>
  <c r="L26" i="53"/>
  <c r="M3" i="42"/>
  <c r="J26" i="53"/>
  <c r="K3" i="42"/>
  <c r="K5" i="42"/>
  <c r="R26" i="53"/>
  <c r="S3" i="42"/>
  <c r="S5" i="42"/>
  <c r="T25" i="65"/>
  <c r="T23" i="65"/>
  <c r="G21" i="67"/>
  <c r="G19" i="65"/>
  <c r="I18" i="53"/>
  <c r="J3" i="34"/>
  <c r="J5" i="34"/>
  <c r="Q18" i="53"/>
  <c r="R3" i="34"/>
  <c r="R5" i="34"/>
  <c r="I17" i="53"/>
  <c r="J3" i="33"/>
  <c r="J5" i="33"/>
  <c r="C14" i="65"/>
  <c r="L37" i="66"/>
  <c r="Q37" i="54"/>
  <c r="L37" i="55"/>
  <c r="T37" i="55"/>
  <c r="K37" i="56"/>
  <c r="S37" i="56"/>
  <c r="H37" i="59"/>
  <c r="P37" i="59"/>
  <c r="X37" i="59"/>
  <c r="N37" i="61"/>
  <c r="V37" i="61"/>
  <c r="M37" i="62"/>
  <c r="U37" i="62"/>
  <c r="L37" i="64"/>
  <c r="T37" i="64"/>
  <c r="K37" i="63"/>
  <c r="J37" i="56"/>
  <c r="M3" i="48"/>
  <c r="M5" i="48"/>
  <c r="L32" i="53"/>
  <c r="I31" i="53"/>
  <c r="J3" i="47"/>
  <c r="J5" i="47"/>
  <c r="D30" i="65"/>
  <c r="K30" i="53"/>
  <c r="L5" i="46"/>
  <c r="L3" i="46"/>
  <c r="L27" i="53"/>
  <c r="M5" i="43"/>
  <c r="M3" i="43"/>
  <c r="T27" i="53"/>
  <c r="U5" i="43"/>
  <c r="U3" i="43"/>
  <c r="X5" i="42"/>
  <c r="W26" i="53"/>
  <c r="X3" i="42"/>
  <c r="K25" i="53"/>
  <c r="L5" i="41"/>
  <c r="L3" i="41"/>
  <c r="W25" i="53"/>
  <c r="X3" i="41"/>
  <c r="X5" i="41"/>
  <c r="I3" i="39"/>
  <c r="I5" i="39"/>
  <c r="H23" i="53"/>
  <c r="S23" i="53"/>
  <c r="T5" i="39"/>
  <c r="T3" i="39"/>
  <c r="V18" i="53"/>
  <c r="W3" i="34"/>
  <c r="W5" i="34"/>
  <c r="I7" i="53"/>
  <c r="J3" i="25"/>
  <c r="J5" i="25"/>
  <c r="V6" i="53"/>
  <c r="W5" i="24"/>
  <c r="W3" i="24"/>
  <c r="L37" i="56"/>
  <c r="M37" i="59"/>
  <c r="U37" i="59"/>
  <c r="J37" i="62"/>
  <c r="R37" i="62"/>
  <c r="H37" i="63"/>
  <c r="P37" i="63"/>
  <c r="X37" i="63"/>
  <c r="K36" i="65"/>
  <c r="V33" i="65"/>
  <c r="D26" i="67"/>
  <c r="S5" i="4"/>
  <c r="S3" i="4"/>
  <c r="S3" i="8"/>
  <c r="S5" i="8"/>
  <c r="S3" i="12"/>
  <c r="S5" i="12"/>
  <c r="S3" i="16"/>
  <c r="S5" i="16"/>
  <c r="K3" i="36"/>
  <c r="K5" i="36"/>
  <c r="J20" i="53"/>
  <c r="W3" i="36"/>
  <c r="W5" i="36"/>
  <c r="V20" i="53"/>
  <c r="R13" i="65"/>
  <c r="O12" i="53"/>
  <c r="P3" i="30"/>
  <c r="P5" i="30"/>
  <c r="L3" i="17"/>
  <c r="L5" i="17"/>
  <c r="L5" i="20"/>
  <c r="L3" i="20"/>
  <c r="J7" i="53"/>
  <c r="K3" i="25"/>
  <c r="K5" i="25"/>
  <c r="S6" i="53"/>
  <c r="T5" i="24"/>
  <c r="T3" i="24"/>
  <c r="V3" i="24"/>
  <c r="U6" i="53"/>
  <c r="V5" i="24"/>
  <c r="W4" i="65"/>
  <c r="S12" i="53"/>
  <c r="T3" i="30"/>
  <c r="T5" i="30"/>
  <c r="R12" i="53"/>
  <c r="S5" i="30"/>
  <c r="S3" i="30"/>
  <c r="V12" i="53"/>
  <c r="W5" i="30"/>
  <c r="W3" i="30"/>
  <c r="V5" i="30"/>
  <c r="U12" i="53"/>
  <c r="V3" i="30"/>
  <c r="I10" i="53"/>
  <c r="J5" i="28"/>
  <c r="J3" i="28"/>
  <c r="M10" i="53"/>
  <c r="N5" i="28"/>
  <c r="N3" i="28"/>
  <c r="C7" i="67"/>
  <c r="T4" i="53"/>
  <c r="U3" i="22"/>
  <c r="U5" i="22"/>
  <c r="R31" i="65"/>
  <c r="H24" i="65"/>
  <c r="I20" i="53"/>
  <c r="J5" i="36"/>
  <c r="J3" i="36"/>
  <c r="G18" i="65"/>
  <c r="V17" i="65"/>
  <c r="U13" i="53"/>
  <c r="V3" i="31"/>
  <c r="V5" i="31"/>
  <c r="W5" i="31"/>
  <c r="V13" i="53"/>
  <c r="W3" i="31"/>
  <c r="W12" i="53"/>
  <c r="X3" i="30"/>
  <c r="X5" i="30"/>
  <c r="H8" i="53"/>
  <c r="I3" i="26"/>
  <c r="I5" i="26"/>
  <c r="I3" i="7"/>
  <c r="I5" i="7"/>
  <c r="I3" i="11"/>
  <c r="I5" i="11"/>
  <c r="I3" i="6"/>
  <c r="I5" i="6"/>
  <c r="N8" i="53"/>
  <c r="O3" i="26"/>
  <c r="O5" i="26"/>
  <c r="R8" i="53"/>
  <c r="S3" i="26"/>
  <c r="S5" i="26"/>
  <c r="F7" i="65"/>
  <c r="H3" i="7"/>
  <c r="H5" i="7"/>
  <c r="H3" i="11"/>
  <c r="H5" i="11"/>
  <c r="P7" i="53"/>
  <c r="Q3" i="25"/>
  <c r="Q5" i="25"/>
  <c r="H3" i="9"/>
  <c r="H5" i="9"/>
  <c r="F3" i="6"/>
  <c r="F5" i="6"/>
  <c r="F3" i="10"/>
  <c r="F5" i="10"/>
  <c r="F6" i="14"/>
  <c r="F6" i="18"/>
  <c r="I5" i="53"/>
  <c r="J3" i="23"/>
  <c r="J5" i="23"/>
  <c r="M5" i="53"/>
  <c r="N3" i="23"/>
  <c r="N5" i="23"/>
  <c r="F31" i="65"/>
  <c r="L28" i="53"/>
  <c r="M3" i="44"/>
  <c r="M5" i="44"/>
  <c r="R5" i="44"/>
  <c r="Q28" i="53"/>
  <c r="R3" i="44"/>
  <c r="K26" i="65"/>
  <c r="W6" i="5"/>
  <c r="L24" i="53"/>
  <c r="M5" i="40"/>
  <c r="M3" i="40"/>
  <c r="T24" i="53"/>
  <c r="U5" i="40"/>
  <c r="U3" i="40"/>
  <c r="U6" i="5"/>
  <c r="U6" i="9"/>
  <c r="U6" i="13"/>
  <c r="U6" i="17"/>
  <c r="O18" i="65"/>
  <c r="O6" i="5"/>
  <c r="M14" i="53"/>
  <c r="N3" i="32"/>
  <c r="N5" i="32"/>
  <c r="L12" i="53"/>
  <c r="M3" i="30"/>
  <c r="M5" i="30"/>
  <c r="S4" i="53"/>
  <c r="T3" i="22"/>
  <c r="T5" i="22"/>
  <c r="R4" i="53"/>
  <c r="S3" i="22"/>
  <c r="S5" i="22"/>
  <c r="C9" i="8"/>
  <c r="C10" i="7"/>
  <c r="J33" i="67"/>
  <c r="C4" i="18"/>
  <c r="X3" i="53"/>
  <c r="Y3" i="21"/>
  <c r="Y5" i="21"/>
  <c r="K37" i="54"/>
  <c r="O37" i="54"/>
  <c r="C8" i="6"/>
  <c r="R37" i="55"/>
  <c r="V37" i="55"/>
  <c r="Q37" i="56"/>
  <c r="P37" i="57"/>
  <c r="C10" i="20"/>
  <c r="C11" i="7"/>
  <c r="O37" i="58"/>
  <c r="W37" i="58"/>
  <c r="C12" i="18"/>
  <c r="I37" i="60"/>
  <c r="C13" i="13"/>
  <c r="C13" i="17"/>
  <c r="H37" i="61"/>
  <c r="C14" i="12"/>
  <c r="X37" i="61"/>
  <c r="S37" i="62"/>
  <c r="V37" i="64"/>
  <c r="Q37" i="63"/>
  <c r="J3" i="20"/>
  <c r="J5" i="20"/>
  <c r="AN3" i="20"/>
  <c r="AN5" i="20"/>
  <c r="E6" i="17"/>
  <c r="Q5" i="14"/>
  <c r="Q3" i="14"/>
  <c r="K5" i="13"/>
  <c r="K3" i="13"/>
  <c r="P5" i="12"/>
  <c r="P3" i="12"/>
  <c r="Q5" i="10"/>
  <c r="Q3" i="10"/>
  <c r="C8" i="8"/>
  <c r="D6" i="6"/>
  <c r="V5" i="5"/>
  <c r="V3" i="5"/>
  <c r="V3" i="4"/>
  <c r="V5" i="4"/>
  <c r="K12" i="65"/>
  <c r="J37" i="54"/>
  <c r="O5" i="13"/>
  <c r="O3" i="13"/>
  <c r="G3" i="67"/>
  <c r="O37" i="55"/>
  <c r="O37" i="59"/>
  <c r="T3" i="20"/>
  <c r="T5" i="20"/>
  <c r="C7" i="14"/>
  <c r="P5" i="14"/>
  <c r="P3" i="14"/>
  <c r="Y5" i="12"/>
  <c r="Y3" i="12"/>
  <c r="U3" i="11"/>
  <c r="U5" i="11"/>
  <c r="AE3" i="10"/>
  <c r="AE5" i="10"/>
  <c r="T5" i="10"/>
  <c r="T3" i="10"/>
  <c r="AN5" i="9"/>
  <c r="AN3" i="9"/>
  <c r="AL5" i="8"/>
  <c r="AL3" i="8"/>
  <c r="X5" i="6"/>
  <c r="X3" i="6"/>
  <c r="AF3" i="5"/>
  <c r="AF5" i="5"/>
  <c r="Y5" i="5"/>
  <c r="Y3" i="5"/>
  <c r="D5" i="3"/>
  <c r="C6" i="3"/>
  <c r="D3" i="3"/>
  <c r="T5" i="3"/>
  <c r="T3" i="3"/>
  <c r="X5" i="12"/>
  <c r="X3" i="12"/>
  <c r="AC3" i="9"/>
  <c r="AC5" i="9"/>
  <c r="W5" i="65"/>
  <c r="W37" i="56"/>
  <c r="D5" i="14"/>
  <c r="C6" i="14"/>
  <c r="D3" i="14"/>
  <c r="AE5" i="13"/>
  <c r="AE3" i="13"/>
  <c r="O5" i="9"/>
  <c r="O3" i="9"/>
  <c r="L5" i="8"/>
  <c r="L3" i="8"/>
  <c r="W5" i="6"/>
  <c r="W3" i="6"/>
  <c r="E5" i="5"/>
  <c r="E3" i="5"/>
  <c r="E6" i="13"/>
  <c r="C8" i="4"/>
  <c r="G33" i="65"/>
  <c r="S33" i="53"/>
  <c r="T3" i="49"/>
  <c r="T5" i="49"/>
  <c r="R3" i="48"/>
  <c r="R5" i="48"/>
  <c r="Q32" i="53"/>
  <c r="Q25" i="53"/>
  <c r="R3" i="41"/>
  <c r="R5" i="41"/>
  <c r="O22" i="53"/>
  <c r="P3" i="38"/>
  <c r="P5" i="38"/>
  <c r="Q21" i="53"/>
  <c r="R3" i="37"/>
  <c r="R5" i="37"/>
  <c r="T3" i="36"/>
  <c r="T5" i="36"/>
  <c r="S20" i="53"/>
  <c r="I3" i="32"/>
  <c r="I5" i="32"/>
  <c r="H14" i="53"/>
  <c r="U36" i="53"/>
  <c r="V3" i="52"/>
  <c r="V5" i="52"/>
  <c r="M34" i="65"/>
  <c r="P34" i="53"/>
  <c r="Q5" i="50"/>
  <c r="N32" i="53"/>
  <c r="O3" i="48"/>
  <c r="O5" i="48"/>
  <c r="U3" i="47"/>
  <c r="U5" i="47"/>
  <c r="T31" i="53"/>
  <c r="E30" i="65"/>
  <c r="J30" i="53"/>
  <c r="K3" i="46"/>
  <c r="K5" i="46"/>
  <c r="K28" i="53"/>
  <c r="L3" i="44"/>
  <c r="L5" i="44"/>
  <c r="J27" i="65"/>
  <c r="Q27" i="53"/>
  <c r="R5" i="43"/>
  <c r="R3" i="42"/>
  <c r="R5" i="42"/>
  <c r="Q26" i="53"/>
  <c r="E25" i="65"/>
  <c r="J25" i="53"/>
  <c r="K3" i="41"/>
  <c r="K5" i="41"/>
  <c r="W3" i="40"/>
  <c r="V24" i="53"/>
  <c r="W5" i="40"/>
  <c r="O3" i="39"/>
  <c r="O5" i="39"/>
  <c r="N23" i="53"/>
  <c r="H22" i="53"/>
  <c r="I3" i="38"/>
  <c r="I5" i="38"/>
  <c r="Y3" i="31"/>
  <c r="Y5" i="31"/>
  <c r="X13" i="53"/>
  <c r="Q36" i="53"/>
  <c r="R3" i="52"/>
  <c r="R5" i="52"/>
  <c r="Q3" i="50"/>
  <c r="I33" i="53"/>
  <c r="J3" i="49"/>
  <c r="J5" i="49"/>
  <c r="G31" i="67"/>
  <c r="T3" i="47"/>
  <c r="T5" i="47"/>
  <c r="S31" i="53"/>
  <c r="P30" i="53"/>
  <c r="Q3" i="46"/>
  <c r="Q5" i="46"/>
  <c r="S3" i="40"/>
  <c r="R24" i="53"/>
  <c r="S5" i="40"/>
  <c r="J3" i="39"/>
  <c r="J5" i="39"/>
  <c r="I23" i="53"/>
  <c r="M3" i="37"/>
  <c r="M5" i="37"/>
  <c r="L21" i="53"/>
  <c r="J5" i="35"/>
  <c r="I19" i="53"/>
  <c r="J3" i="35"/>
  <c r="M3" i="34"/>
  <c r="M5" i="34"/>
  <c r="L18" i="53"/>
  <c r="Y5" i="33"/>
  <c r="X17" i="53"/>
  <c r="K11" i="53"/>
  <c r="L3" i="29"/>
  <c r="L5" i="29"/>
  <c r="S10" i="53"/>
  <c r="T3" i="28"/>
  <c r="T5" i="28"/>
  <c r="S9" i="53"/>
  <c r="T3" i="27"/>
  <c r="T5" i="27"/>
  <c r="N3" i="26"/>
  <c r="N5" i="26"/>
  <c r="M8" i="53"/>
  <c r="P6" i="53"/>
  <c r="Q3" i="24"/>
  <c r="Q5" i="24"/>
  <c r="P5" i="53"/>
  <c r="Q5" i="23"/>
  <c r="Q3" i="23"/>
  <c r="L4" i="53"/>
  <c r="M3" i="22"/>
  <c r="M5" i="22"/>
  <c r="U3" i="53"/>
  <c r="V3" i="21"/>
  <c r="V5" i="21"/>
  <c r="L37" i="54"/>
  <c r="T37" i="54"/>
  <c r="K37" i="55"/>
  <c r="D6" i="9"/>
  <c r="C7" i="9"/>
  <c r="K5" i="52"/>
  <c r="J36" i="53"/>
  <c r="K3" i="52"/>
  <c r="W35" i="53"/>
  <c r="X5" i="51"/>
  <c r="X3" i="51"/>
  <c r="K32" i="53"/>
  <c r="L3" i="48"/>
  <c r="L5" i="48"/>
  <c r="W32" i="53"/>
  <c r="X5" i="48"/>
  <c r="X3" i="48"/>
  <c r="O27" i="65"/>
  <c r="T5" i="42"/>
  <c r="S26" i="53"/>
  <c r="T3" i="42"/>
  <c r="Y5" i="42"/>
  <c r="X26" i="53"/>
  <c r="Y3" i="42"/>
  <c r="K22" i="53"/>
  <c r="L3" i="38"/>
  <c r="L5" i="38"/>
  <c r="Q3" i="37"/>
  <c r="Q5" i="37"/>
  <c r="P21" i="53"/>
  <c r="C19" i="65"/>
  <c r="F18" i="67"/>
  <c r="Q17" i="53"/>
  <c r="R3" i="33"/>
  <c r="R5" i="33"/>
  <c r="B14" i="67"/>
  <c r="N37" i="57"/>
  <c r="V37" i="57"/>
  <c r="M37" i="58"/>
  <c r="U37" i="58"/>
  <c r="K37" i="60"/>
  <c r="S37" i="60"/>
  <c r="W37" i="63"/>
  <c r="J37" i="57"/>
  <c r="G36" i="65"/>
  <c r="S5" i="50"/>
  <c r="R34" i="53"/>
  <c r="S3" i="50"/>
  <c r="U31" i="53"/>
  <c r="V3" i="47"/>
  <c r="V5" i="47"/>
  <c r="G30" i="67"/>
  <c r="X3" i="46"/>
  <c r="W30" i="53"/>
  <c r="X5" i="46"/>
  <c r="P27" i="53"/>
  <c r="Q5" i="43"/>
  <c r="Q3" i="43"/>
  <c r="X27" i="53"/>
  <c r="Y5" i="43"/>
  <c r="Y3" i="43"/>
  <c r="O5" i="43"/>
  <c r="N27" i="53"/>
  <c r="V27" i="53"/>
  <c r="W5" i="43"/>
  <c r="D25" i="65"/>
  <c r="S25" i="53"/>
  <c r="T3" i="41"/>
  <c r="T5" i="41"/>
  <c r="Y3" i="39"/>
  <c r="Y5" i="39"/>
  <c r="X23" i="53"/>
  <c r="O23" i="53"/>
  <c r="P5" i="39"/>
  <c r="P3" i="39"/>
  <c r="D19" i="65"/>
  <c r="X17" i="67"/>
  <c r="M7" i="53"/>
  <c r="N3" i="25"/>
  <c r="N5" i="25"/>
  <c r="B3" i="65"/>
  <c r="I37" i="66"/>
  <c r="N37" i="54"/>
  <c r="I37" i="55"/>
  <c r="Q37" i="55"/>
  <c r="X37" i="56"/>
  <c r="O37" i="57"/>
  <c r="W37" i="57"/>
  <c r="N37" i="58"/>
  <c r="V37" i="58"/>
  <c r="L37" i="60"/>
  <c r="T37" i="60"/>
  <c r="K37" i="61"/>
  <c r="S37" i="61"/>
  <c r="I37" i="64"/>
  <c r="Q37" i="64"/>
  <c r="G3" i="19"/>
  <c r="G5" i="19"/>
  <c r="G3" i="15"/>
  <c r="G5" i="15"/>
  <c r="L30" i="65"/>
  <c r="H20" i="53"/>
  <c r="I5" i="36"/>
  <c r="I3" i="36"/>
  <c r="L20" i="53"/>
  <c r="M3" i="36"/>
  <c r="M5" i="36"/>
  <c r="P20" i="53"/>
  <c r="Q5" i="36"/>
  <c r="Q3" i="36"/>
  <c r="T20" i="53"/>
  <c r="U3" i="36"/>
  <c r="U5" i="36"/>
  <c r="X20" i="53"/>
  <c r="Y5" i="36"/>
  <c r="S3" i="36"/>
  <c r="S5" i="36"/>
  <c r="R20" i="53"/>
  <c r="M20" i="53"/>
  <c r="N3" i="36"/>
  <c r="N5" i="36"/>
  <c r="U20" i="53"/>
  <c r="V3" i="36"/>
  <c r="V5" i="36"/>
  <c r="L17" i="65"/>
  <c r="T17" i="65"/>
  <c r="O3" i="29"/>
  <c r="O5" i="29"/>
  <c r="N11" i="53"/>
  <c r="T11" i="53"/>
  <c r="U5" i="29"/>
  <c r="U3" i="29"/>
  <c r="X11" i="53"/>
  <c r="Y5" i="29"/>
  <c r="Y3" i="29"/>
  <c r="V9" i="53"/>
  <c r="W3" i="27"/>
  <c r="W5" i="27"/>
  <c r="Q6" i="53"/>
  <c r="R3" i="24"/>
  <c r="R5" i="24"/>
  <c r="G6" i="17"/>
  <c r="D4" i="67"/>
  <c r="H36" i="65"/>
  <c r="L36" i="65"/>
  <c r="P36" i="65"/>
  <c r="T36" i="65"/>
  <c r="X36" i="65"/>
  <c r="J12" i="53"/>
  <c r="K5" i="30"/>
  <c r="K3" i="30"/>
  <c r="N12" i="53"/>
  <c r="O5" i="30"/>
  <c r="O3" i="30"/>
  <c r="Q12" i="53"/>
  <c r="R5" i="30"/>
  <c r="R3" i="30"/>
  <c r="K3" i="5"/>
  <c r="K5" i="5"/>
  <c r="X10" i="53"/>
  <c r="Y5" i="28"/>
  <c r="Y3" i="28"/>
  <c r="C8" i="67"/>
  <c r="N7" i="53"/>
  <c r="O3" i="25"/>
  <c r="O5" i="25"/>
  <c r="B18" i="67"/>
  <c r="C18" i="65"/>
  <c r="N17" i="65"/>
  <c r="R17" i="65"/>
  <c r="P5" i="31"/>
  <c r="O13" i="53"/>
  <c r="P3" i="31"/>
  <c r="T5" i="31"/>
  <c r="S13" i="53"/>
  <c r="T3" i="31"/>
  <c r="X5" i="31"/>
  <c r="W13" i="53"/>
  <c r="X3" i="31"/>
  <c r="N9" i="53"/>
  <c r="O3" i="27"/>
  <c r="O5" i="27"/>
  <c r="J5" i="9"/>
  <c r="J3" i="9"/>
  <c r="J5" i="13"/>
  <c r="J3" i="13"/>
  <c r="J3" i="17"/>
  <c r="J5" i="17"/>
  <c r="X8" i="53"/>
  <c r="Y3" i="26"/>
  <c r="Y5" i="26"/>
  <c r="J8" i="53"/>
  <c r="K3" i="26"/>
  <c r="K5" i="26"/>
  <c r="V8" i="53"/>
  <c r="W3" i="26"/>
  <c r="W5" i="26"/>
  <c r="K7" i="53"/>
  <c r="L3" i="25"/>
  <c r="L5" i="25"/>
  <c r="O7" i="53"/>
  <c r="P3" i="25"/>
  <c r="P5" i="25"/>
  <c r="AA5" i="6"/>
  <c r="AA3" i="6"/>
  <c r="AA3" i="10"/>
  <c r="AA5" i="10"/>
  <c r="AA6" i="14"/>
  <c r="AA6" i="18"/>
  <c r="M24" i="53"/>
  <c r="N5" i="40"/>
  <c r="N3" i="40"/>
  <c r="Q24" i="53"/>
  <c r="R5" i="40"/>
  <c r="R3" i="40"/>
  <c r="J5" i="38"/>
  <c r="I22" i="53"/>
  <c r="J3" i="38"/>
  <c r="N3" i="38"/>
  <c r="N5" i="38"/>
  <c r="M22" i="53"/>
  <c r="R3" i="38"/>
  <c r="R5" i="38"/>
  <c r="Q22" i="53"/>
  <c r="U22" i="53"/>
  <c r="V3" i="38"/>
  <c r="V5" i="38"/>
  <c r="T21" i="65"/>
  <c r="Q20" i="53"/>
  <c r="R5" i="36"/>
  <c r="R3" i="36"/>
  <c r="I14" i="53"/>
  <c r="J3" i="32"/>
  <c r="J5" i="32"/>
  <c r="X3" i="32"/>
  <c r="X5" i="32"/>
  <c r="W14" i="53"/>
  <c r="T12" i="53"/>
  <c r="U3" i="30"/>
  <c r="U5" i="30"/>
  <c r="G8" i="67"/>
  <c r="G5" i="65"/>
  <c r="K3" i="22"/>
  <c r="K5" i="22"/>
  <c r="J4" i="53"/>
  <c r="N4" i="53"/>
  <c r="O3" i="22"/>
  <c r="O5" i="22"/>
  <c r="E6" i="4"/>
  <c r="C9" i="12"/>
  <c r="C13" i="8"/>
  <c r="C13" i="16"/>
  <c r="C17" i="16"/>
  <c r="O6" i="65"/>
  <c r="C4" i="6"/>
  <c r="N37" i="66"/>
  <c r="D3" i="65"/>
  <c r="W3" i="53"/>
  <c r="X3" i="21"/>
  <c r="X5" i="21"/>
  <c r="N37" i="55"/>
  <c r="C8" i="18"/>
  <c r="M37" i="56"/>
  <c r="L37" i="57"/>
  <c r="C10" i="16"/>
  <c r="K37" i="58"/>
  <c r="C12" i="6"/>
  <c r="N37" i="59"/>
  <c r="C13" i="9"/>
  <c r="U37" i="60"/>
  <c r="C14" i="8"/>
  <c r="T37" i="61"/>
  <c r="C15" i="11"/>
  <c r="J37" i="64"/>
  <c r="R37" i="64"/>
  <c r="M37" i="63"/>
  <c r="C7" i="18"/>
  <c r="AF5" i="14"/>
  <c r="AF3" i="14"/>
  <c r="F5" i="13"/>
  <c r="F3" i="13"/>
  <c r="C8" i="12"/>
  <c r="T5" i="12"/>
  <c r="T3" i="12"/>
  <c r="C8" i="11"/>
  <c r="AF5" i="10"/>
  <c r="AF3" i="10"/>
  <c r="Q3" i="9"/>
  <c r="Q5" i="9"/>
  <c r="C9" i="5"/>
  <c r="C8" i="19"/>
  <c r="V5" i="13"/>
  <c r="V3" i="13"/>
  <c r="AF5" i="12"/>
  <c r="AF3" i="12"/>
  <c r="AC5" i="10"/>
  <c r="AC3" i="10"/>
  <c r="AA3" i="8"/>
  <c r="AA5" i="8"/>
  <c r="O4" i="65"/>
  <c r="Q37" i="57"/>
  <c r="X3" i="20"/>
  <c r="X5" i="20"/>
  <c r="AE3" i="14"/>
  <c r="AE5" i="14"/>
  <c r="T5" i="14"/>
  <c r="T3" i="14"/>
  <c r="AC5" i="12"/>
  <c r="AC3" i="12"/>
  <c r="Y3" i="11"/>
  <c r="Y5" i="11"/>
  <c r="AN3" i="10"/>
  <c r="AN5" i="10"/>
  <c r="C10" i="10"/>
  <c r="W5" i="9"/>
  <c r="W3" i="9"/>
  <c r="P5" i="8"/>
  <c r="P3" i="8"/>
  <c r="R5" i="5"/>
  <c r="R3" i="5"/>
  <c r="AC5" i="5"/>
  <c r="AC3" i="5"/>
  <c r="H3" i="3"/>
  <c r="H5" i="3"/>
  <c r="X3" i="3"/>
  <c r="X5" i="3"/>
  <c r="R37" i="54"/>
  <c r="Z5" i="13"/>
  <c r="Z3" i="13"/>
  <c r="AL3" i="9"/>
  <c r="AL5" i="9"/>
  <c r="AE3" i="8"/>
  <c r="AE5" i="8"/>
  <c r="P3" i="5"/>
  <c r="P5" i="5"/>
  <c r="R11" i="65"/>
  <c r="R10" i="65"/>
  <c r="V10" i="65"/>
  <c r="R9" i="65"/>
  <c r="N3" i="20"/>
  <c r="N5" i="20"/>
  <c r="E6" i="15"/>
  <c r="S3" i="14"/>
  <c r="S5" i="14"/>
  <c r="H6" i="14"/>
  <c r="AN5" i="13"/>
  <c r="AN3" i="13"/>
  <c r="C8" i="10"/>
  <c r="V5" i="9"/>
  <c r="V3" i="9"/>
  <c r="AE5" i="6"/>
  <c r="AE3" i="6"/>
  <c r="D3" i="5"/>
  <c r="D5" i="5"/>
  <c r="C6" i="5"/>
  <c r="C8" i="5"/>
  <c r="AF5" i="4"/>
  <c r="AF3" i="4"/>
  <c r="C9" i="3"/>
  <c r="T3" i="65"/>
  <c r="D6" i="18"/>
  <c r="E6" i="7"/>
  <c r="V35" i="53"/>
  <c r="W3" i="51"/>
  <c r="W5" i="51"/>
  <c r="W33" i="53"/>
  <c r="X3" i="49"/>
  <c r="X5" i="49"/>
  <c r="V3" i="48"/>
  <c r="V5" i="48"/>
  <c r="U32" i="53"/>
  <c r="U25" i="53"/>
  <c r="V3" i="41"/>
  <c r="V5" i="41"/>
  <c r="W22" i="53"/>
  <c r="X3" i="38"/>
  <c r="X5" i="38"/>
  <c r="U21" i="53"/>
  <c r="V3" i="37"/>
  <c r="V5" i="37"/>
  <c r="X3" i="36"/>
  <c r="X5" i="36"/>
  <c r="W20" i="53"/>
  <c r="Q3" i="32"/>
  <c r="Q5" i="32"/>
  <c r="P14" i="53"/>
  <c r="Q34" i="65"/>
  <c r="T34" i="53"/>
  <c r="U5" i="50"/>
  <c r="L33" i="53"/>
  <c r="M3" i="49"/>
  <c r="M5" i="49"/>
  <c r="R32" i="53"/>
  <c r="S3" i="48"/>
  <c r="S5" i="48"/>
  <c r="I3" i="47"/>
  <c r="I5" i="47"/>
  <c r="H31" i="53"/>
  <c r="Y3" i="47"/>
  <c r="Y5" i="47"/>
  <c r="X31" i="53"/>
  <c r="R30" i="53"/>
  <c r="S3" i="46"/>
  <c r="S5" i="46"/>
  <c r="O28" i="53"/>
  <c r="P3" i="44"/>
  <c r="P5" i="44"/>
  <c r="N27" i="65"/>
  <c r="B26" i="65"/>
  <c r="V3" i="42"/>
  <c r="V5" i="42"/>
  <c r="U26" i="53"/>
  <c r="R25" i="53"/>
  <c r="S3" i="41"/>
  <c r="S5" i="41"/>
  <c r="S3" i="39"/>
  <c r="S5" i="39"/>
  <c r="R23" i="53"/>
  <c r="P22" i="53"/>
  <c r="Q3" i="38"/>
  <c r="Q5" i="38"/>
  <c r="S29" i="53"/>
  <c r="T3" i="45"/>
  <c r="T5" i="45"/>
  <c r="G37" i="53"/>
  <c r="V3" i="51"/>
  <c r="V5" i="51"/>
  <c r="U35" i="53"/>
  <c r="T35" i="65"/>
  <c r="U33" i="53"/>
  <c r="V3" i="49"/>
  <c r="V5" i="49"/>
  <c r="W3" i="47"/>
  <c r="W5" i="47"/>
  <c r="V31" i="53"/>
  <c r="X3" i="47"/>
  <c r="X5" i="47"/>
  <c r="W31" i="53"/>
  <c r="M30" i="53"/>
  <c r="N3" i="46"/>
  <c r="N5" i="46"/>
  <c r="V29" i="53"/>
  <c r="W5" i="45"/>
  <c r="W3" i="45"/>
  <c r="R3" i="43"/>
  <c r="K27" i="53"/>
  <c r="L5" i="43"/>
  <c r="L3" i="43"/>
  <c r="P5" i="42"/>
  <c r="O26" i="53"/>
  <c r="P3" i="42"/>
  <c r="C25" i="67"/>
  <c r="N3" i="39"/>
  <c r="N5" i="39"/>
  <c r="M23" i="53"/>
  <c r="W21" i="53"/>
  <c r="X5" i="37"/>
  <c r="X3" i="37"/>
  <c r="R21" i="53"/>
  <c r="S3" i="37"/>
  <c r="S5" i="37"/>
  <c r="J18" i="53"/>
  <c r="K3" i="34"/>
  <c r="K5" i="34"/>
  <c r="Q3" i="34"/>
  <c r="Q5" i="34"/>
  <c r="P18" i="53"/>
  <c r="N14" i="53"/>
  <c r="O5" i="32"/>
  <c r="O3" i="32"/>
  <c r="H12" i="53"/>
  <c r="I3" i="30"/>
  <c r="I5" i="30"/>
  <c r="O11" i="53"/>
  <c r="P3" i="29"/>
  <c r="P5" i="29"/>
  <c r="W10" i="53"/>
  <c r="X3" i="28"/>
  <c r="X5" i="28"/>
  <c r="R3" i="26"/>
  <c r="R5" i="26"/>
  <c r="Q8" i="53"/>
  <c r="T6" i="53"/>
  <c r="U3" i="24"/>
  <c r="U5" i="24"/>
  <c r="T5" i="53"/>
  <c r="U5" i="23"/>
  <c r="U3" i="23"/>
  <c r="P4" i="53"/>
  <c r="Q3" i="22"/>
  <c r="Q5" i="22"/>
  <c r="I3" i="53"/>
  <c r="J3" i="21"/>
  <c r="J5" i="21"/>
  <c r="V37" i="56"/>
  <c r="M37" i="57"/>
  <c r="F6" i="12"/>
  <c r="D5" i="17"/>
  <c r="D3" i="17"/>
  <c r="U37" i="54"/>
  <c r="W5" i="52"/>
  <c r="V36" i="53"/>
  <c r="W3" i="52"/>
  <c r="P5" i="50"/>
  <c r="O34" i="53"/>
  <c r="P3" i="50"/>
  <c r="X5" i="50"/>
  <c r="W34" i="53"/>
  <c r="X3" i="50"/>
  <c r="Q34" i="53"/>
  <c r="R5" i="50"/>
  <c r="R33" i="65"/>
  <c r="S32" i="53"/>
  <c r="T5" i="48"/>
  <c r="T3" i="48"/>
  <c r="N30" i="65"/>
  <c r="V30" i="65"/>
  <c r="Q5" i="42"/>
  <c r="P26" i="53"/>
  <c r="Q3" i="42"/>
  <c r="F26" i="53"/>
  <c r="G3" i="42"/>
  <c r="G5" i="42"/>
  <c r="N26" i="53"/>
  <c r="O3" i="42"/>
  <c r="O5" i="42"/>
  <c r="V26" i="53"/>
  <c r="W3" i="42"/>
  <c r="W5" i="42"/>
  <c r="N25" i="65"/>
  <c r="V25" i="65"/>
  <c r="S22" i="53"/>
  <c r="T3" i="38"/>
  <c r="T5" i="38"/>
  <c r="Y3" i="37"/>
  <c r="Y5" i="37"/>
  <c r="X21" i="53"/>
  <c r="O21" i="53"/>
  <c r="P5" i="37"/>
  <c r="P3" i="37"/>
  <c r="L3" i="34"/>
  <c r="L5" i="34"/>
  <c r="K18" i="53"/>
  <c r="N3" i="34"/>
  <c r="N5" i="34"/>
  <c r="M18" i="53"/>
  <c r="V3" i="34"/>
  <c r="V5" i="34"/>
  <c r="U18" i="53"/>
  <c r="C37" i="53"/>
  <c r="T37" i="66"/>
  <c r="I37" i="54"/>
  <c r="P37" i="55"/>
  <c r="X37" i="55"/>
  <c r="O37" i="56"/>
  <c r="L37" i="59"/>
  <c r="T37" i="59"/>
  <c r="J37" i="61"/>
  <c r="R37" i="61"/>
  <c r="I37" i="62"/>
  <c r="Q37" i="62"/>
  <c r="H37" i="64"/>
  <c r="P37" i="64"/>
  <c r="X37" i="64"/>
  <c r="O37" i="63"/>
  <c r="F36" i="67"/>
  <c r="F33" i="65"/>
  <c r="Q31" i="53"/>
  <c r="R3" i="47"/>
  <c r="R5" i="47"/>
  <c r="H30" i="53"/>
  <c r="I3" i="46"/>
  <c r="I5" i="46"/>
  <c r="T3" i="46"/>
  <c r="S30" i="53"/>
  <c r="T5" i="46"/>
  <c r="S27" i="53"/>
  <c r="T5" i="43"/>
  <c r="T3" i="43"/>
  <c r="G25" i="67"/>
  <c r="I3" i="41"/>
  <c r="I5" i="41"/>
  <c r="H25" i="53"/>
  <c r="F37" i="56"/>
  <c r="K23" i="53"/>
  <c r="L5" i="39"/>
  <c r="L3" i="39"/>
  <c r="L22" i="53"/>
  <c r="M3" i="38"/>
  <c r="M5" i="38"/>
  <c r="M3" i="32"/>
  <c r="M5" i="32"/>
  <c r="L14" i="53"/>
  <c r="B8" i="65"/>
  <c r="Q7" i="53"/>
  <c r="R3" i="25"/>
  <c r="R5" i="25"/>
  <c r="F3" i="65"/>
  <c r="U37" i="66"/>
  <c r="H37" i="56"/>
  <c r="P37" i="56"/>
  <c r="I37" i="59"/>
  <c r="Q37" i="59"/>
  <c r="N37" i="62"/>
  <c r="V37" i="62"/>
  <c r="L37" i="63"/>
  <c r="T37" i="63"/>
  <c r="F6" i="16"/>
  <c r="C7" i="16"/>
  <c r="C26" i="65"/>
  <c r="O3" i="36"/>
  <c r="O5" i="36"/>
  <c r="N20" i="53"/>
  <c r="E19" i="67"/>
  <c r="J14" i="65"/>
  <c r="R14" i="65"/>
  <c r="I11" i="53"/>
  <c r="J5" i="29"/>
  <c r="J3" i="29"/>
  <c r="M11" i="53"/>
  <c r="N5" i="29"/>
  <c r="N3" i="29"/>
  <c r="Q11" i="53"/>
  <c r="R5" i="29"/>
  <c r="R3" i="29"/>
  <c r="U11" i="53"/>
  <c r="V5" i="29"/>
  <c r="V3" i="29"/>
  <c r="P11" i="53"/>
  <c r="Q5" i="29"/>
  <c r="Q3" i="29"/>
  <c r="L3" i="11"/>
  <c r="L5" i="11"/>
  <c r="J10" i="53"/>
  <c r="K3" i="28"/>
  <c r="K5" i="28"/>
  <c r="W9" i="53"/>
  <c r="X3" i="27"/>
  <c r="X5" i="27"/>
  <c r="N22" i="53"/>
  <c r="O3" i="38"/>
  <c r="O5" i="38"/>
  <c r="F14" i="67"/>
  <c r="N5" i="30"/>
  <c r="N3" i="30"/>
  <c r="M12" i="53"/>
  <c r="U10" i="53"/>
  <c r="V5" i="28"/>
  <c r="V3" i="28"/>
  <c r="H10" i="53"/>
  <c r="I5" i="28"/>
  <c r="I3" i="28"/>
  <c r="L10" i="53"/>
  <c r="M5" i="28"/>
  <c r="M3" i="28"/>
  <c r="P10" i="53"/>
  <c r="Q5" i="28"/>
  <c r="Q3" i="28"/>
  <c r="T10" i="53"/>
  <c r="U5" i="28"/>
  <c r="U3" i="28"/>
  <c r="T8" i="53"/>
  <c r="U3" i="26"/>
  <c r="U5" i="26"/>
  <c r="O5" i="53"/>
  <c r="P5" i="23"/>
  <c r="P3" i="23"/>
  <c r="W27" i="65"/>
  <c r="H19" i="65"/>
  <c r="M17" i="65"/>
  <c r="J17" i="65"/>
  <c r="N5" i="11"/>
  <c r="N3" i="11"/>
  <c r="N3" i="19"/>
  <c r="N5" i="19"/>
  <c r="N3" i="12"/>
  <c r="N5" i="12"/>
  <c r="Q13" i="53"/>
  <c r="R3" i="31"/>
  <c r="R5" i="31"/>
  <c r="I9" i="53"/>
  <c r="J5" i="27"/>
  <c r="J3" i="27"/>
  <c r="M9" i="53"/>
  <c r="N5" i="27"/>
  <c r="N3" i="27"/>
  <c r="Q9" i="53"/>
  <c r="R5" i="27"/>
  <c r="R3" i="27"/>
  <c r="U9" i="53"/>
  <c r="V5" i="27"/>
  <c r="V3" i="27"/>
  <c r="J3" i="8"/>
  <c r="J5" i="8"/>
  <c r="Q5" i="27"/>
  <c r="Q3" i="27"/>
  <c r="P9" i="53"/>
  <c r="T9" i="53"/>
  <c r="U5" i="27"/>
  <c r="U3" i="27"/>
  <c r="Y5" i="27"/>
  <c r="X9" i="53"/>
  <c r="Y3" i="27"/>
  <c r="D8" i="65"/>
  <c r="W8" i="53"/>
  <c r="X3" i="26"/>
  <c r="X5" i="26"/>
  <c r="B7" i="65"/>
  <c r="S3" i="25"/>
  <c r="S5" i="25"/>
  <c r="R7" i="53"/>
  <c r="L7" i="53"/>
  <c r="M3" i="25"/>
  <c r="M5" i="25"/>
  <c r="S5" i="53"/>
  <c r="T5" i="23"/>
  <c r="T3" i="23"/>
  <c r="U5" i="53"/>
  <c r="V3" i="23"/>
  <c r="V5" i="23"/>
  <c r="F3" i="8"/>
  <c r="F5" i="8"/>
  <c r="H33" i="65"/>
  <c r="P33" i="65"/>
  <c r="X33" i="65"/>
  <c r="V5" i="44"/>
  <c r="U28" i="53"/>
  <c r="V3" i="44"/>
  <c r="L3" i="40"/>
  <c r="K24" i="53"/>
  <c r="L5" i="40"/>
  <c r="P3" i="40"/>
  <c r="O24" i="53"/>
  <c r="P5" i="40"/>
  <c r="T3" i="40"/>
  <c r="S24" i="53"/>
  <c r="T5" i="40"/>
  <c r="X3" i="40"/>
  <c r="W24" i="53"/>
  <c r="X5" i="40"/>
  <c r="F37" i="64"/>
  <c r="R22" i="53"/>
  <c r="S3" i="38"/>
  <c r="S5" i="38"/>
  <c r="V22" i="53"/>
  <c r="W3" i="38"/>
  <c r="W5" i="38"/>
  <c r="S21" i="65"/>
  <c r="U17" i="65"/>
  <c r="V3" i="32"/>
  <c r="V5" i="32"/>
  <c r="U14" i="53"/>
  <c r="P3" i="32"/>
  <c r="P5" i="32"/>
  <c r="O14" i="53"/>
  <c r="I4" i="53"/>
  <c r="J3" i="22"/>
  <c r="J5" i="22"/>
  <c r="M4" i="53"/>
  <c r="N3" i="22"/>
  <c r="N5" i="22"/>
  <c r="Q4" i="53"/>
  <c r="R3" i="22"/>
  <c r="R5" i="22"/>
  <c r="U4" i="53"/>
  <c r="V3" i="22"/>
  <c r="V5" i="22"/>
  <c r="C14" i="7"/>
  <c r="C17" i="12"/>
  <c r="W6" i="65"/>
  <c r="V37" i="66"/>
  <c r="D37" i="53"/>
  <c r="K3" i="53"/>
  <c r="L3" i="21"/>
  <c r="L5" i="21"/>
  <c r="O3" i="53"/>
  <c r="P5" i="21"/>
  <c r="P3" i="21"/>
  <c r="S3" i="53"/>
  <c r="T3" i="21"/>
  <c r="T5" i="21"/>
  <c r="W37" i="54"/>
  <c r="J37" i="55"/>
  <c r="R3" i="53"/>
  <c r="S3" i="21"/>
  <c r="S5" i="21"/>
  <c r="V3" i="53"/>
  <c r="W3" i="21"/>
  <c r="W5" i="21"/>
  <c r="I37" i="56"/>
  <c r="C9" i="13"/>
  <c r="C9" i="17"/>
  <c r="H37" i="57"/>
  <c r="C10" i="12"/>
  <c r="X37" i="57"/>
  <c r="S37" i="58"/>
  <c r="V37" i="59"/>
  <c r="Q37" i="60"/>
  <c r="P37" i="61"/>
  <c r="C14" i="20"/>
  <c r="C15" i="7"/>
  <c r="O37" i="62"/>
  <c r="W37" i="62"/>
  <c r="C16" i="18"/>
  <c r="I37" i="63"/>
  <c r="C17" i="13"/>
  <c r="C17" i="17"/>
  <c r="D6" i="16"/>
  <c r="I6" i="14"/>
  <c r="Y5" i="14"/>
  <c r="Y3" i="14"/>
  <c r="D6" i="12"/>
  <c r="Y5" i="10"/>
  <c r="Y3" i="10"/>
  <c r="AD5" i="4"/>
  <c r="AD3" i="4"/>
  <c r="K5" i="9"/>
  <c r="K3" i="9"/>
  <c r="AN3" i="8"/>
  <c r="AN5" i="8"/>
  <c r="D6" i="4"/>
  <c r="E37" i="53"/>
  <c r="C7" i="20"/>
  <c r="AB3" i="20"/>
  <c r="AB5" i="20"/>
  <c r="C6" i="15"/>
  <c r="D3" i="15"/>
  <c r="D5" i="15"/>
  <c r="AN3" i="14"/>
  <c r="AN5" i="14"/>
  <c r="AL5" i="12"/>
  <c r="AL3" i="12"/>
  <c r="AC3" i="11"/>
  <c r="AC5" i="11"/>
  <c r="E5" i="10"/>
  <c r="E3" i="10"/>
  <c r="Y5" i="8"/>
  <c r="Y3" i="8"/>
  <c r="T5" i="8"/>
  <c r="T3" i="8"/>
  <c r="P5" i="6"/>
  <c r="P3" i="6"/>
  <c r="X3" i="5"/>
  <c r="X5" i="5"/>
  <c r="M5" i="5"/>
  <c r="M3" i="5"/>
  <c r="R5" i="4"/>
  <c r="R3" i="4"/>
  <c r="L5" i="3"/>
  <c r="L3" i="3"/>
  <c r="C7" i="17"/>
  <c r="I3" i="13"/>
  <c r="I5" i="13"/>
  <c r="AL5" i="10"/>
  <c r="AL3" i="10"/>
  <c r="AD5" i="5"/>
  <c r="AD3" i="5"/>
  <c r="J11" i="65"/>
  <c r="V11" i="65"/>
  <c r="F3" i="20"/>
  <c r="F5" i="20"/>
  <c r="C6" i="19"/>
  <c r="D3" i="19"/>
  <c r="C3" i="19" s="1"/>
  <c r="D5" i="19"/>
  <c r="G3" i="14"/>
  <c r="G5" i="14"/>
  <c r="W5" i="13"/>
  <c r="W3" i="13"/>
  <c r="Q5" i="12"/>
  <c r="Q3" i="12"/>
  <c r="D5" i="10"/>
  <c r="C6" i="10"/>
  <c r="D3" i="10"/>
  <c r="E6" i="9"/>
  <c r="Z5" i="9"/>
  <c r="Z3" i="9"/>
  <c r="AN5" i="6"/>
  <c r="AN3" i="6"/>
  <c r="H3" i="5"/>
  <c r="H5" i="5"/>
  <c r="T3" i="4"/>
  <c r="T5" i="4"/>
  <c r="E6" i="12"/>
  <c r="AD3" i="3"/>
  <c r="AD5" i="3"/>
  <c r="L3" i="65"/>
  <c r="P3" i="65"/>
  <c r="K33" i="53"/>
  <c r="L3" i="49"/>
  <c r="L5" i="49"/>
  <c r="J3" i="48"/>
  <c r="J5" i="48"/>
  <c r="I32" i="53"/>
  <c r="I30" i="53"/>
  <c r="J3" i="46"/>
  <c r="J5" i="46"/>
  <c r="U29" i="53"/>
  <c r="V3" i="45"/>
  <c r="V5" i="45"/>
  <c r="I25" i="53"/>
  <c r="J3" i="41"/>
  <c r="J5" i="41"/>
  <c r="I21" i="53"/>
  <c r="J3" i="37"/>
  <c r="J5" i="37"/>
  <c r="L3" i="36"/>
  <c r="L5" i="36"/>
  <c r="K20" i="53"/>
  <c r="Y3" i="32"/>
  <c r="Y5" i="32"/>
  <c r="X14" i="53"/>
  <c r="U34" i="65"/>
  <c r="X34" i="53"/>
  <c r="Y5" i="50"/>
  <c r="T33" i="53"/>
  <c r="U3" i="49"/>
  <c r="U5" i="49"/>
  <c r="V32" i="53"/>
  <c r="W3" i="48"/>
  <c r="W5" i="48"/>
  <c r="M3" i="47"/>
  <c r="M5" i="47"/>
  <c r="L31" i="53"/>
  <c r="S28" i="53"/>
  <c r="T3" i="44"/>
  <c r="T5" i="44"/>
  <c r="R27" i="65"/>
  <c r="J3" i="42"/>
  <c r="J5" i="42"/>
  <c r="I26" i="53"/>
  <c r="G3" i="40"/>
  <c r="F24" i="53"/>
  <c r="G5" i="40"/>
  <c r="W3" i="39"/>
  <c r="W5" i="39"/>
  <c r="V23" i="53"/>
  <c r="G22" i="65"/>
  <c r="X22" i="53"/>
  <c r="Y3" i="38"/>
  <c r="Y5" i="38"/>
  <c r="Q3" i="31"/>
  <c r="P13" i="53"/>
  <c r="Q5" i="31"/>
  <c r="Y3" i="51"/>
  <c r="Y5" i="51"/>
  <c r="X35" i="53"/>
  <c r="W29" i="53"/>
  <c r="X3" i="45"/>
  <c r="X5" i="45"/>
  <c r="O36" i="53"/>
  <c r="P3" i="52"/>
  <c r="P5" i="52"/>
  <c r="M3" i="50"/>
  <c r="U3" i="50"/>
  <c r="K5" i="50"/>
  <c r="J34" i="53"/>
  <c r="K3" i="50"/>
  <c r="Q33" i="53"/>
  <c r="R3" i="49"/>
  <c r="R5" i="49"/>
  <c r="U3" i="48"/>
  <c r="U5" i="48"/>
  <c r="T32" i="53"/>
  <c r="L3" i="47"/>
  <c r="L5" i="47"/>
  <c r="K31" i="53"/>
  <c r="U30" i="53"/>
  <c r="V3" i="46"/>
  <c r="V5" i="46"/>
  <c r="Q3" i="41"/>
  <c r="Q5" i="41"/>
  <c r="P25" i="53"/>
  <c r="G23" i="67"/>
  <c r="R3" i="39"/>
  <c r="R5" i="39"/>
  <c r="Q23" i="53"/>
  <c r="F22" i="65"/>
  <c r="J21" i="53"/>
  <c r="K3" i="37"/>
  <c r="K5" i="37"/>
  <c r="V21" i="53"/>
  <c r="W3" i="37"/>
  <c r="W5" i="37"/>
  <c r="R18" i="53"/>
  <c r="S5" i="34"/>
  <c r="S3" i="34"/>
  <c r="U3" i="34"/>
  <c r="U5" i="34"/>
  <c r="T18" i="53"/>
  <c r="I5" i="33"/>
  <c r="H17" i="53"/>
  <c r="I3" i="33"/>
  <c r="L5" i="33"/>
  <c r="K17" i="53"/>
  <c r="L3" i="33"/>
  <c r="T5" i="33"/>
  <c r="S17" i="53"/>
  <c r="T3" i="33"/>
  <c r="V14" i="53"/>
  <c r="W5" i="32"/>
  <c r="W3" i="32"/>
  <c r="P12" i="53"/>
  <c r="Q3" i="30"/>
  <c r="Q5" i="30"/>
  <c r="S11" i="53"/>
  <c r="T3" i="29"/>
  <c r="T5" i="29"/>
  <c r="L3" i="28"/>
  <c r="K10" i="53"/>
  <c r="L5" i="28"/>
  <c r="K9" i="53"/>
  <c r="L3" i="27"/>
  <c r="L5" i="27"/>
  <c r="U8" i="53"/>
  <c r="V3" i="26"/>
  <c r="V5" i="26"/>
  <c r="X6" i="53"/>
  <c r="Y3" i="24"/>
  <c r="Y5" i="24"/>
  <c r="I5" i="23"/>
  <c r="H5" i="53"/>
  <c r="I3" i="23"/>
  <c r="Y5" i="23"/>
  <c r="X5" i="53"/>
  <c r="Y3" i="23"/>
  <c r="X4" i="53"/>
  <c r="Y3" i="22"/>
  <c r="Y5" i="22"/>
  <c r="N3" i="21"/>
  <c r="N5" i="21"/>
  <c r="M3" i="53"/>
  <c r="H37" i="54"/>
  <c r="P37" i="54"/>
  <c r="X37" i="54"/>
  <c r="V37" i="63"/>
  <c r="S36" i="53"/>
  <c r="T3" i="52"/>
  <c r="T5" i="52"/>
  <c r="R36" i="53"/>
  <c r="S3" i="52"/>
  <c r="S5" i="52"/>
  <c r="S35" i="53"/>
  <c r="T3" i="51"/>
  <c r="T5" i="51"/>
  <c r="O5" i="50"/>
  <c r="N34" i="53"/>
  <c r="O3" i="50"/>
  <c r="I3" i="48"/>
  <c r="I5" i="48"/>
  <c r="H32" i="53"/>
  <c r="T30" i="65"/>
  <c r="I5" i="42"/>
  <c r="H26" i="53"/>
  <c r="I3" i="42"/>
  <c r="U5" i="42"/>
  <c r="T26" i="53"/>
  <c r="U3" i="42"/>
  <c r="K21" i="53"/>
  <c r="L5" i="37"/>
  <c r="L3" i="37"/>
  <c r="F20" i="65"/>
  <c r="T3" i="34"/>
  <c r="T5" i="34"/>
  <c r="S18" i="53"/>
  <c r="G14" i="65"/>
  <c r="P37" i="66"/>
  <c r="H37" i="55"/>
  <c r="R37" i="57"/>
  <c r="I37" i="58"/>
  <c r="Q37" i="58"/>
  <c r="O37" i="60"/>
  <c r="W37" i="60"/>
  <c r="S37" i="63"/>
  <c r="O3" i="47"/>
  <c r="O5" i="47"/>
  <c r="N31" i="53"/>
  <c r="M31" i="53"/>
  <c r="N5" i="47"/>
  <c r="N3" i="47"/>
  <c r="X30" i="53"/>
  <c r="Y3" i="46"/>
  <c r="Y5" i="46"/>
  <c r="P3" i="46"/>
  <c r="O30" i="53"/>
  <c r="P5" i="46"/>
  <c r="K5" i="43"/>
  <c r="J27" i="53"/>
  <c r="R27" i="53"/>
  <c r="S5" i="43"/>
  <c r="H5" i="42"/>
  <c r="G26" i="53"/>
  <c r="H3" i="42"/>
  <c r="Y3" i="41"/>
  <c r="Y5" i="41"/>
  <c r="X25" i="53"/>
  <c r="O25" i="53"/>
  <c r="P3" i="41"/>
  <c r="P5" i="41"/>
  <c r="W23" i="53"/>
  <c r="X3" i="39"/>
  <c r="X5" i="39"/>
  <c r="T22" i="53"/>
  <c r="U3" i="38"/>
  <c r="U5" i="38"/>
  <c r="N18" i="53"/>
  <c r="O3" i="34"/>
  <c r="O5" i="34"/>
  <c r="D17" i="67"/>
  <c r="U3" i="32"/>
  <c r="U5" i="32"/>
  <c r="T14" i="53"/>
  <c r="F8" i="65"/>
  <c r="R6" i="53"/>
  <c r="S5" i="24"/>
  <c r="S3" i="24"/>
  <c r="Q37" i="66"/>
  <c r="V37" i="54"/>
  <c r="M37" i="55"/>
  <c r="U37" i="55"/>
  <c r="T37" i="56"/>
  <c r="K37" i="57"/>
  <c r="S37" i="57"/>
  <c r="J37" i="58"/>
  <c r="R37" i="58"/>
  <c r="H37" i="60"/>
  <c r="P37" i="60"/>
  <c r="X37" i="60"/>
  <c r="O37" i="61"/>
  <c r="W37" i="61"/>
  <c r="M37" i="64"/>
  <c r="U37" i="64"/>
  <c r="V34" i="65"/>
  <c r="B33" i="67"/>
  <c r="L23" i="65"/>
  <c r="W18" i="65"/>
  <c r="K14" i="65"/>
  <c r="L3" i="5"/>
  <c r="L5" i="5"/>
  <c r="L3" i="9"/>
  <c r="L5" i="9"/>
  <c r="L3" i="13"/>
  <c r="L5" i="13"/>
  <c r="H11" i="53"/>
  <c r="I5" i="29"/>
  <c r="I3" i="29"/>
  <c r="L11" i="53"/>
  <c r="M5" i="29"/>
  <c r="M3" i="29"/>
  <c r="P8" i="53"/>
  <c r="Q3" i="26"/>
  <c r="Q5" i="26"/>
  <c r="K5" i="53"/>
  <c r="L5" i="23"/>
  <c r="L3" i="23"/>
  <c r="G32" i="67"/>
  <c r="P32" i="65"/>
  <c r="L25" i="65"/>
  <c r="T3" i="32"/>
  <c r="T5" i="32"/>
  <c r="S14" i="53"/>
  <c r="M3" i="6"/>
  <c r="M5" i="6"/>
  <c r="M3" i="18"/>
  <c r="M5" i="18"/>
  <c r="J5" i="30"/>
  <c r="I12" i="53"/>
  <c r="J3" i="30"/>
  <c r="M3" i="4"/>
  <c r="M5" i="4"/>
  <c r="N10" i="53"/>
  <c r="O3" i="28"/>
  <c r="O5" i="28"/>
  <c r="Q10" i="53"/>
  <c r="R5" i="28"/>
  <c r="R3" i="28"/>
  <c r="J9" i="53"/>
  <c r="K3" i="27"/>
  <c r="K5" i="27"/>
  <c r="K4" i="53"/>
  <c r="L3" i="22"/>
  <c r="L5" i="22"/>
  <c r="H21" i="65"/>
  <c r="N3" i="15"/>
  <c r="N5" i="15"/>
  <c r="O5" i="31"/>
  <c r="N13" i="53"/>
  <c r="O3" i="31"/>
  <c r="I5" i="27"/>
  <c r="H9" i="53"/>
  <c r="I3" i="27"/>
  <c r="M5" i="27"/>
  <c r="L9" i="53"/>
  <c r="M3" i="27"/>
  <c r="J3" i="12"/>
  <c r="J5" i="12"/>
  <c r="K8" i="53"/>
  <c r="L3" i="26"/>
  <c r="L5" i="26"/>
  <c r="O8" i="53"/>
  <c r="P3" i="26"/>
  <c r="P5" i="26"/>
  <c r="S8" i="53"/>
  <c r="T3" i="26"/>
  <c r="T5" i="26"/>
  <c r="H7" i="53"/>
  <c r="I3" i="25"/>
  <c r="I5" i="25"/>
  <c r="H3" i="13"/>
  <c r="H5" i="13"/>
  <c r="J5" i="53"/>
  <c r="K5" i="23"/>
  <c r="K3" i="23"/>
  <c r="N5" i="53"/>
  <c r="O5" i="23"/>
  <c r="O3" i="23"/>
  <c r="R5" i="53"/>
  <c r="S5" i="23"/>
  <c r="S3" i="23"/>
  <c r="V5" i="53"/>
  <c r="W5" i="23"/>
  <c r="W3" i="23"/>
  <c r="Q5" i="53"/>
  <c r="R3" i="23"/>
  <c r="R5" i="23"/>
  <c r="W36" i="65"/>
  <c r="T29" i="65"/>
  <c r="K5" i="44"/>
  <c r="K3" i="44"/>
  <c r="J28" i="53"/>
  <c r="O5" i="44"/>
  <c r="N28" i="53"/>
  <c r="O3" i="44"/>
  <c r="S5" i="44"/>
  <c r="R28" i="53"/>
  <c r="S3" i="44"/>
  <c r="W5" i="44"/>
  <c r="W3" i="44"/>
  <c r="V28" i="53"/>
  <c r="P28" i="53"/>
  <c r="Q3" i="44"/>
  <c r="Q5" i="44"/>
  <c r="T28" i="53"/>
  <c r="U3" i="44"/>
  <c r="U5" i="44"/>
  <c r="X28" i="53"/>
  <c r="Y3" i="44"/>
  <c r="Y5" i="44"/>
  <c r="N5" i="44"/>
  <c r="M28" i="53"/>
  <c r="N3" i="44"/>
  <c r="X24" i="53"/>
  <c r="Y5" i="40"/>
  <c r="Y3" i="40"/>
  <c r="I24" i="53"/>
  <c r="J5" i="40"/>
  <c r="J3" i="40"/>
  <c r="U24" i="53"/>
  <c r="V5" i="40"/>
  <c r="V3" i="40"/>
  <c r="H3" i="40"/>
  <c r="G24" i="53"/>
  <c r="H5" i="40"/>
  <c r="P24" i="53"/>
  <c r="Q5" i="40"/>
  <c r="Q3" i="40"/>
  <c r="U5" i="20"/>
  <c r="U3" i="20"/>
  <c r="J22" i="53"/>
  <c r="K3" i="38"/>
  <c r="K5" i="38"/>
  <c r="R3" i="32"/>
  <c r="R5" i="32"/>
  <c r="Q14" i="53"/>
  <c r="G7" i="67"/>
  <c r="E3" i="6"/>
  <c r="E5" i="6"/>
  <c r="W3" i="22"/>
  <c r="W5" i="22"/>
  <c r="V4" i="53"/>
  <c r="C9" i="16"/>
  <c r="C13" i="12"/>
  <c r="C17" i="8"/>
  <c r="L8" i="65"/>
  <c r="J37" i="66"/>
  <c r="R37" i="66"/>
  <c r="H3" i="53"/>
  <c r="I3" i="21"/>
  <c r="I5" i="21"/>
  <c r="D6" i="7"/>
  <c r="C7" i="7"/>
  <c r="C7" i="11"/>
  <c r="D6" i="11"/>
  <c r="S37" i="54"/>
  <c r="J3" i="53"/>
  <c r="K3" i="21"/>
  <c r="K5" i="21"/>
  <c r="N3" i="53"/>
  <c r="O3" i="21"/>
  <c r="O5" i="21"/>
  <c r="C9" i="9"/>
  <c r="U37" i="56"/>
  <c r="C10" i="8"/>
  <c r="T37" i="57"/>
  <c r="C11" i="11"/>
  <c r="J37" i="59"/>
  <c r="R37" i="59"/>
  <c r="M37" i="60"/>
  <c r="L37" i="61"/>
  <c r="C14" i="16"/>
  <c r="K37" i="62"/>
  <c r="C16" i="6"/>
  <c r="N37" i="64"/>
  <c r="C17" i="9"/>
  <c r="U37" i="63"/>
  <c r="Q5" i="20"/>
  <c r="Q3" i="20"/>
  <c r="AE3" i="20"/>
  <c r="AE5" i="20"/>
  <c r="M5" i="14"/>
  <c r="M3" i="14"/>
  <c r="X5" i="14"/>
  <c r="X3" i="14"/>
  <c r="H5" i="12"/>
  <c r="H3" i="12"/>
  <c r="M5" i="10"/>
  <c r="M3" i="10"/>
  <c r="X5" i="10"/>
  <c r="X3" i="10"/>
  <c r="C7" i="6"/>
  <c r="AF5" i="6"/>
  <c r="AF3" i="6"/>
  <c r="J5" i="5"/>
  <c r="J3" i="5"/>
  <c r="C3" i="67"/>
  <c r="T3" i="5"/>
  <c r="T5" i="5"/>
  <c r="D6" i="20"/>
  <c r="AF3" i="20"/>
  <c r="AF5" i="20"/>
  <c r="E6" i="16"/>
  <c r="C7" i="15"/>
  <c r="E5" i="14"/>
  <c r="E3" i="14"/>
  <c r="Q3" i="13"/>
  <c r="Q5" i="13"/>
  <c r="Q3" i="11"/>
  <c r="Q5" i="11"/>
  <c r="AL3" i="11"/>
  <c r="AL5" i="11"/>
  <c r="C7" i="10"/>
  <c r="P5" i="10"/>
  <c r="P3" i="10"/>
  <c r="AE5" i="9"/>
  <c r="AE3" i="9"/>
  <c r="AC5" i="8"/>
  <c r="AC3" i="8"/>
  <c r="T5" i="6"/>
  <c r="T3" i="6"/>
  <c r="Q5" i="5"/>
  <c r="Q3" i="5"/>
  <c r="F3" i="4"/>
  <c r="F5" i="4"/>
  <c r="P3" i="3"/>
  <c r="P5" i="3"/>
  <c r="AF3" i="3"/>
  <c r="AF5" i="3"/>
  <c r="Y3" i="9"/>
  <c r="Y5" i="9"/>
  <c r="C7" i="19"/>
  <c r="L5" i="12"/>
  <c r="L3" i="12"/>
  <c r="AD5" i="11"/>
  <c r="AD3" i="11"/>
  <c r="S3" i="10"/>
  <c r="S5" i="10"/>
  <c r="I3" i="9"/>
  <c r="I5" i="9"/>
  <c r="AD5" i="9"/>
  <c r="AD3" i="9"/>
  <c r="E6" i="8"/>
  <c r="Q5" i="8"/>
  <c r="Q3" i="8"/>
  <c r="AD3" i="6"/>
  <c r="AD5" i="6"/>
  <c r="X5" i="4"/>
  <c r="X3" i="4"/>
  <c r="AD5" i="13"/>
  <c r="AD3" i="13"/>
  <c r="C7" i="12"/>
  <c r="L37" i="53"/>
  <c r="N37" i="53" l="1"/>
  <c r="J37" i="53"/>
  <c r="Q14" i="65"/>
  <c r="I24" i="65"/>
  <c r="N10" i="65"/>
  <c r="X30" i="65"/>
  <c r="H5" i="65"/>
  <c r="K9" i="65"/>
  <c r="V14" i="65"/>
  <c r="H17" i="65"/>
  <c r="R18" i="65"/>
  <c r="T34" i="65"/>
  <c r="X35" i="65"/>
  <c r="S28" i="65"/>
  <c r="U34" i="67"/>
  <c r="E3" i="9"/>
  <c r="E5" i="9"/>
  <c r="D5" i="12"/>
  <c r="C6" i="12"/>
  <c r="D3" i="12"/>
  <c r="S37" i="53"/>
  <c r="O37" i="53"/>
  <c r="K37" i="53"/>
  <c r="Q4" i="65"/>
  <c r="M4" i="65"/>
  <c r="U5" i="65"/>
  <c r="L7" i="65"/>
  <c r="C26" i="67"/>
  <c r="L22" i="65"/>
  <c r="S30" i="65"/>
  <c r="Q8" i="65"/>
  <c r="H12" i="65"/>
  <c r="P18" i="65"/>
  <c r="K27" i="65"/>
  <c r="S29" i="65"/>
  <c r="R25" i="65"/>
  <c r="O28" i="65"/>
  <c r="H31" i="65"/>
  <c r="P14" i="65"/>
  <c r="W20" i="65"/>
  <c r="V35" i="65"/>
  <c r="V10" i="67"/>
  <c r="R11" i="67"/>
  <c r="D3" i="67"/>
  <c r="D37" i="65"/>
  <c r="I22" i="65"/>
  <c r="M24" i="65"/>
  <c r="V8" i="65"/>
  <c r="J8" i="65"/>
  <c r="N9" i="65"/>
  <c r="N7" i="65"/>
  <c r="X36" i="67"/>
  <c r="Q6" i="65"/>
  <c r="X11" i="65"/>
  <c r="T11" i="65"/>
  <c r="M20" i="65"/>
  <c r="M7" i="65"/>
  <c r="O23" i="65"/>
  <c r="X26" i="65"/>
  <c r="K32" i="65"/>
  <c r="D3" i="9"/>
  <c r="C3" i="9" s="1"/>
  <c r="D5" i="9"/>
  <c r="C5" i="9" s="1"/>
  <c r="C6" i="9"/>
  <c r="P6" i="65"/>
  <c r="S10" i="65"/>
  <c r="L21" i="65"/>
  <c r="R24" i="65"/>
  <c r="Q36" i="65"/>
  <c r="X13" i="65"/>
  <c r="V24" i="65"/>
  <c r="S20" i="65"/>
  <c r="Q25" i="65"/>
  <c r="E3" i="17"/>
  <c r="E5" i="17"/>
  <c r="C5" i="17" s="1"/>
  <c r="M14" i="65"/>
  <c r="K26" i="67"/>
  <c r="P37" i="53"/>
  <c r="H3" i="65"/>
  <c r="V4" i="65"/>
  <c r="V28" i="65"/>
  <c r="J28" i="65"/>
  <c r="T29" i="67"/>
  <c r="V5" i="65"/>
  <c r="R5" i="65"/>
  <c r="N5" i="65"/>
  <c r="J5" i="65"/>
  <c r="H21" i="67"/>
  <c r="L25" i="67"/>
  <c r="K5" i="65"/>
  <c r="K14" i="67"/>
  <c r="L23" i="67"/>
  <c r="V34" i="67"/>
  <c r="R6" i="65"/>
  <c r="F8" i="67"/>
  <c r="T22" i="65"/>
  <c r="W23" i="65"/>
  <c r="O25" i="65"/>
  <c r="G26" i="65"/>
  <c r="N31" i="65"/>
  <c r="K21" i="65"/>
  <c r="T26" i="65"/>
  <c r="H26" i="65"/>
  <c r="N34" i="65"/>
  <c r="S35" i="65"/>
  <c r="X4" i="65"/>
  <c r="P12" i="65"/>
  <c r="V21" i="65"/>
  <c r="J21" i="65"/>
  <c r="P25" i="65"/>
  <c r="Q33" i="65"/>
  <c r="J34" i="65"/>
  <c r="L34" i="65"/>
  <c r="F24" i="65"/>
  <c r="R27" i="67"/>
  <c r="V32" i="65"/>
  <c r="T33" i="65"/>
  <c r="I21" i="65"/>
  <c r="I32" i="65"/>
  <c r="C3" i="10"/>
  <c r="O3" i="65"/>
  <c r="U17" i="67"/>
  <c r="W24" i="65"/>
  <c r="S24" i="65"/>
  <c r="O24" i="65"/>
  <c r="K24" i="65"/>
  <c r="P33" i="67"/>
  <c r="R7" i="65"/>
  <c r="X9" i="65"/>
  <c r="T9" i="65"/>
  <c r="Q13" i="65"/>
  <c r="T10" i="65"/>
  <c r="P10" i="65"/>
  <c r="L10" i="65"/>
  <c r="H10" i="65"/>
  <c r="U10" i="65"/>
  <c r="J10" i="65"/>
  <c r="P11" i="65"/>
  <c r="U11" i="65"/>
  <c r="Q11" i="65"/>
  <c r="M11" i="65"/>
  <c r="I11" i="65"/>
  <c r="F33" i="67"/>
  <c r="K18" i="65"/>
  <c r="X21" i="65"/>
  <c r="N25" i="67"/>
  <c r="N30" i="67"/>
  <c r="I3" i="65"/>
  <c r="W10" i="65"/>
  <c r="O11" i="65"/>
  <c r="W21" i="65"/>
  <c r="U33" i="65"/>
  <c r="P22" i="65"/>
  <c r="U26" i="65"/>
  <c r="N27" i="67"/>
  <c r="Q34" i="67"/>
  <c r="U21" i="65"/>
  <c r="U32" i="65"/>
  <c r="E3" i="7"/>
  <c r="E5" i="7"/>
  <c r="O4" i="67"/>
  <c r="W3" i="65"/>
  <c r="G5" i="67"/>
  <c r="W14" i="65"/>
  <c r="U22" i="65"/>
  <c r="AA3" i="14"/>
  <c r="AA5" i="14"/>
  <c r="R17" i="67"/>
  <c r="C18" i="67"/>
  <c r="G3" i="17"/>
  <c r="C3" i="17" s="1"/>
  <c r="G5" i="17"/>
  <c r="T17" i="67"/>
  <c r="R20" i="65"/>
  <c r="P20" i="65"/>
  <c r="H20" i="65"/>
  <c r="S25" i="65"/>
  <c r="D25" i="67"/>
  <c r="S26" i="65"/>
  <c r="O27" i="67"/>
  <c r="L4" i="65"/>
  <c r="P30" i="65"/>
  <c r="P34" i="65"/>
  <c r="J25" i="65"/>
  <c r="E25" i="67"/>
  <c r="E37" i="65"/>
  <c r="Q26" i="65"/>
  <c r="T31" i="65"/>
  <c r="U36" i="65"/>
  <c r="Q21" i="65"/>
  <c r="C5" i="3"/>
  <c r="K12" i="67"/>
  <c r="O18" i="67"/>
  <c r="U5" i="5"/>
  <c r="U3" i="5"/>
  <c r="Q28" i="65"/>
  <c r="M5" i="65"/>
  <c r="I5" i="65"/>
  <c r="P7" i="65"/>
  <c r="G18" i="67"/>
  <c r="R31" i="67"/>
  <c r="U6" i="65"/>
  <c r="K36" i="67"/>
  <c r="V6" i="65"/>
  <c r="S23" i="65"/>
  <c r="K25" i="65"/>
  <c r="T27" i="65"/>
  <c r="L27" i="65"/>
  <c r="K30" i="65"/>
  <c r="L26" i="65"/>
  <c r="O32" i="65"/>
  <c r="N36" i="65"/>
  <c r="H4" i="65"/>
  <c r="I8" i="65"/>
  <c r="N21" i="65"/>
  <c r="M27" i="67"/>
  <c r="M33" i="65"/>
  <c r="T13" i="65"/>
  <c r="J32" i="65"/>
  <c r="P24" i="65"/>
  <c r="X24" i="65"/>
  <c r="N28" i="65"/>
  <c r="H7" i="65"/>
  <c r="L9" i="65"/>
  <c r="H9" i="65"/>
  <c r="N13" i="65"/>
  <c r="J9" i="65"/>
  <c r="I12" i="65"/>
  <c r="O30" i="65"/>
  <c r="F20" i="67"/>
  <c r="M37" i="53"/>
  <c r="X5" i="65"/>
  <c r="U8" i="65"/>
  <c r="S11" i="65"/>
  <c r="S17" i="65"/>
  <c r="K17" i="65"/>
  <c r="O36" i="65"/>
  <c r="L31" i="65"/>
  <c r="X14" i="65"/>
  <c r="P3" i="67"/>
  <c r="V11" i="67"/>
  <c r="D3" i="16"/>
  <c r="D5" i="16"/>
  <c r="C6" i="16"/>
  <c r="V37" i="53"/>
  <c r="R37" i="53"/>
  <c r="U4" i="65"/>
  <c r="I4" i="65"/>
  <c r="M17" i="67"/>
  <c r="O5" i="65"/>
  <c r="J14" i="67"/>
  <c r="N20" i="65"/>
  <c r="B8" i="67"/>
  <c r="H30" i="65"/>
  <c r="U18" i="65"/>
  <c r="M18" i="65"/>
  <c r="S22" i="65"/>
  <c r="V26" i="65"/>
  <c r="N26" i="65"/>
  <c r="F26" i="65"/>
  <c r="V36" i="65"/>
  <c r="F3" i="12"/>
  <c r="F5" i="12"/>
  <c r="V29" i="65"/>
  <c r="R23" i="65"/>
  <c r="R30" i="65"/>
  <c r="X31" i="65"/>
  <c r="W33" i="65"/>
  <c r="T3" i="67"/>
  <c r="Q24" i="65"/>
  <c r="AA3" i="18"/>
  <c r="AA5" i="18"/>
  <c r="X8" i="65"/>
  <c r="X10" i="65"/>
  <c r="P36" i="67"/>
  <c r="H36" i="67"/>
  <c r="V9" i="65"/>
  <c r="U20" i="65"/>
  <c r="L30" i="67"/>
  <c r="B3" i="67"/>
  <c r="B37" i="65"/>
  <c r="X27" i="65"/>
  <c r="P27" i="65"/>
  <c r="L18" i="65"/>
  <c r="I23" i="65"/>
  <c r="G33" i="67"/>
  <c r="W5" i="67"/>
  <c r="L12" i="65"/>
  <c r="U3" i="9"/>
  <c r="U5" i="9"/>
  <c r="F3" i="14"/>
  <c r="F5" i="14"/>
  <c r="C5" i="14" s="1"/>
  <c r="D5" i="20"/>
  <c r="C5" i="20" s="1"/>
  <c r="D3" i="20"/>
  <c r="C3" i="20" s="1"/>
  <c r="C6" i="20"/>
  <c r="C37" i="65"/>
  <c r="D3" i="7"/>
  <c r="D5" i="7"/>
  <c r="C5" i="7" s="1"/>
  <c r="C6" i="7"/>
  <c r="H37" i="53"/>
  <c r="L8" i="67"/>
  <c r="X28" i="65"/>
  <c r="T28" i="65"/>
  <c r="P28" i="65"/>
  <c r="Q5" i="65"/>
  <c r="S8" i="65"/>
  <c r="O8" i="65"/>
  <c r="K8" i="65"/>
  <c r="K4" i="65"/>
  <c r="Q10" i="65"/>
  <c r="P8" i="65"/>
  <c r="L11" i="65"/>
  <c r="H11" i="65"/>
  <c r="N18" i="65"/>
  <c r="M31" i="65"/>
  <c r="G14" i="67"/>
  <c r="S18" i="65"/>
  <c r="R36" i="65"/>
  <c r="S36" i="65"/>
  <c r="U30" i="65"/>
  <c r="P13" i="65"/>
  <c r="V23" i="65"/>
  <c r="I25" i="65"/>
  <c r="U29" i="65"/>
  <c r="I30" i="65"/>
  <c r="K33" i="65"/>
  <c r="L3" i="67"/>
  <c r="C5" i="19"/>
  <c r="J11" i="67"/>
  <c r="K3" i="65"/>
  <c r="U14" i="65"/>
  <c r="V22" i="65"/>
  <c r="R22" i="65"/>
  <c r="U28" i="65"/>
  <c r="W8" i="65"/>
  <c r="D8" i="67"/>
  <c r="P9" i="65"/>
  <c r="J17" i="67"/>
  <c r="H19" i="67"/>
  <c r="W27" i="67"/>
  <c r="M12" i="65"/>
  <c r="R14" i="67"/>
  <c r="F3" i="16"/>
  <c r="F5" i="16"/>
  <c r="F3" i="67"/>
  <c r="F37" i="65"/>
  <c r="Q7" i="65"/>
  <c r="L14" i="65"/>
  <c r="O21" i="65"/>
  <c r="P26" i="65"/>
  <c r="S32" i="65"/>
  <c r="I37" i="53"/>
  <c r="T5" i="65"/>
  <c r="J18" i="65"/>
  <c r="R21" i="65"/>
  <c r="M23" i="65"/>
  <c r="O26" i="65"/>
  <c r="M30" i="65"/>
  <c r="L33" i="65"/>
  <c r="W22" i="65"/>
  <c r="U25" i="65"/>
  <c r="C6" i="18"/>
  <c r="D3" i="18"/>
  <c r="D5" i="18"/>
  <c r="E3" i="15"/>
  <c r="C3" i="15" s="1"/>
  <c r="E5" i="15"/>
  <c r="C5" i="15" s="1"/>
  <c r="R9" i="67"/>
  <c r="R10" i="67"/>
  <c r="W37" i="53"/>
  <c r="O6" i="67"/>
  <c r="N4" i="65"/>
  <c r="Q20" i="65"/>
  <c r="Q22" i="65"/>
  <c r="M22" i="65"/>
  <c r="W13" i="65"/>
  <c r="S13" i="65"/>
  <c r="O13" i="65"/>
  <c r="Q12" i="65"/>
  <c r="N12" i="65"/>
  <c r="J12" i="65"/>
  <c r="T36" i="67"/>
  <c r="L36" i="67"/>
  <c r="T20" i="65"/>
  <c r="L20" i="65"/>
  <c r="W30" i="65"/>
  <c r="Q17" i="65"/>
  <c r="K22" i="65"/>
  <c r="U3" i="65"/>
  <c r="S9" i="65"/>
  <c r="K11" i="65"/>
  <c r="I19" i="65"/>
  <c r="S31" i="65"/>
  <c r="I33" i="65"/>
  <c r="H22" i="65"/>
  <c r="K28" i="65"/>
  <c r="J30" i="65"/>
  <c r="E30" i="67"/>
  <c r="N32" i="65"/>
  <c r="M34" i="67"/>
  <c r="H14" i="65"/>
  <c r="O22" i="65"/>
  <c r="Q32" i="65"/>
  <c r="E3" i="13"/>
  <c r="E5" i="13"/>
  <c r="D5" i="6"/>
  <c r="C5" i="6" s="1"/>
  <c r="C6" i="6"/>
  <c r="D3" i="6"/>
  <c r="C3" i="6" s="1"/>
  <c r="X3" i="65"/>
  <c r="U5" i="17"/>
  <c r="U3" i="17"/>
  <c r="T24" i="65"/>
  <c r="L24" i="65"/>
  <c r="W3" i="5"/>
  <c r="W5" i="5"/>
  <c r="C5" i="5" s="1"/>
  <c r="F31" i="67"/>
  <c r="H8" i="65"/>
  <c r="W12" i="65"/>
  <c r="U13" i="65"/>
  <c r="I20" i="65"/>
  <c r="S12" i="65"/>
  <c r="S6" i="65"/>
  <c r="I7" i="65"/>
  <c r="W25" i="65"/>
  <c r="W26" i="65"/>
  <c r="D30" i="67"/>
  <c r="L32" i="65"/>
  <c r="C14" i="67"/>
  <c r="Q18" i="65"/>
  <c r="I18" i="65"/>
  <c r="G19" i="67"/>
  <c r="T23" i="67"/>
  <c r="E26" i="67"/>
  <c r="L5" i="65"/>
  <c r="D7" i="67"/>
  <c r="X12" i="65"/>
  <c r="N33" i="65"/>
  <c r="N24" i="65"/>
  <c r="W28" i="65"/>
  <c r="P31" i="65"/>
  <c r="O20" i="65"/>
  <c r="M21" i="65"/>
  <c r="M25" i="65"/>
  <c r="O33" i="65"/>
  <c r="X34" i="67"/>
  <c r="J22" i="65"/>
  <c r="U24" i="65"/>
  <c r="M28" i="65"/>
  <c r="R28" i="65"/>
  <c r="T14" i="65"/>
  <c r="W29" i="65"/>
  <c r="E5" i="8"/>
  <c r="E3" i="8"/>
  <c r="C3" i="8" s="1"/>
  <c r="E5" i="16"/>
  <c r="E3" i="16"/>
  <c r="N3" i="65"/>
  <c r="J3" i="65"/>
  <c r="D3" i="11"/>
  <c r="C3" i="11" s="1"/>
  <c r="D5" i="11"/>
  <c r="C5" i="11" s="1"/>
  <c r="C6" i="11"/>
  <c r="G24" i="65"/>
  <c r="W36" i="67"/>
  <c r="S14" i="65"/>
  <c r="P32" i="67"/>
  <c r="W18" i="67"/>
  <c r="X25" i="65"/>
  <c r="T30" i="67"/>
  <c r="H32" i="65"/>
  <c r="M3" i="65"/>
  <c r="X6" i="65"/>
  <c r="K10" i="65"/>
  <c r="T18" i="65"/>
  <c r="F22" i="67"/>
  <c r="Q23" i="65"/>
  <c r="K31" i="65"/>
  <c r="T32" i="65"/>
  <c r="X22" i="65"/>
  <c r="G22" i="67"/>
  <c r="I26" i="65"/>
  <c r="K20" i="65"/>
  <c r="E5" i="12"/>
  <c r="E3" i="12"/>
  <c r="T37" i="53"/>
  <c r="C5" i="10"/>
  <c r="D3" i="4"/>
  <c r="C3" i="4" s="1"/>
  <c r="D5" i="4"/>
  <c r="C6" i="4"/>
  <c r="I5" i="14"/>
  <c r="I3" i="14"/>
  <c r="V3" i="65"/>
  <c r="R3" i="65"/>
  <c r="S3" i="65"/>
  <c r="W6" i="67"/>
  <c r="O14" i="65"/>
  <c r="S21" i="67"/>
  <c r="X33" i="67"/>
  <c r="H33" i="67"/>
  <c r="S5" i="65"/>
  <c r="B7" i="67"/>
  <c r="U9" i="65"/>
  <c r="Q9" i="65"/>
  <c r="M9" i="65"/>
  <c r="I9" i="65"/>
  <c r="T8" i="65"/>
  <c r="N22" i="65"/>
  <c r="W9" i="65"/>
  <c r="K23" i="65"/>
  <c r="H25" i="65"/>
  <c r="S27" i="65"/>
  <c r="Q31" i="65"/>
  <c r="V25" i="67"/>
  <c r="V30" i="67"/>
  <c r="R33" i="67"/>
  <c r="W34" i="65"/>
  <c r="O34" i="65"/>
  <c r="C6" i="17"/>
  <c r="P4" i="65"/>
  <c r="T6" i="65"/>
  <c r="N14" i="65"/>
  <c r="Q27" i="65"/>
  <c r="W31" i="65"/>
  <c r="V31" i="65"/>
  <c r="T35" i="67"/>
  <c r="U35" i="65"/>
  <c r="B26" i="67"/>
  <c r="R32" i="65"/>
  <c r="H5" i="14"/>
  <c r="H3" i="14"/>
  <c r="E3" i="4"/>
  <c r="E5" i="4"/>
  <c r="J4" i="65"/>
  <c r="T12" i="65"/>
  <c r="I14" i="65"/>
  <c r="T21" i="67"/>
  <c r="O7" i="65"/>
  <c r="K7" i="65"/>
  <c r="N17" i="67"/>
  <c r="N11" i="65"/>
  <c r="L17" i="67"/>
  <c r="D19" i="67"/>
  <c r="X23" i="65"/>
  <c r="U31" i="65"/>
  <c r="R34" i="65"/>
  <c r="G36" i="67"/>
  <c r="C19" i="67"/>
  <c r="P21" i="65"/>
  <c r="W32" i="65"/>
  <c r="W35" i="65"/>
  <c r="J36" i="65"/>
  <c r="U37" i="53"/>
  <c r="P5" i="65"/>
  <c r="M8" i="65"/>
  <c r="N23" i="65"/>
  <c r="J27" i="67"/>
  <c r="S33" i="65"/>
  <c r="C3" i="14"/>
  <c r="C3" i="3"/>
  <c r="X37" i="53"/>
  <c r="R4" i="65"/>
  <c r="S4" i="65"/>
  <c r="O3" i="5"/>
  <c r="C3" i="5" s="1"/>
  <c r="O5" i="5"/>
  <c r="U3" i="13"/>
  <c r="U5" i="13"/>
  <c r="L28" i="65"/>
  <c r="F3" i="18"/>
  <c r="F5" i="18"/>
  <c r="V17" i="67"/>
  <c r="H24" i="67"/>
  <c r="W4" i="67"/>
  <c r="R13" i="67"/>
  <c r="V20" i="65"/>
  <c r="J20" i="65"/>
  <c r="V33" i="67"/>
  <c r="F37" i="53"/>
  <c r="I17" i="65"/>
  <c r="R26" i="65"/>
  <c r="J26" i="65"/>
  <c r="K34" i="65"/>
  <c r="Q3" i="65"/>
  <c r="O9" i="65"/>
  <c r="W11" i="65"/>
  <c r="X18" i="65"/>
  <c r="H18" i="65"/>
  <c r="U23" i="65"/>
  <c r="P23" i="65"/>
  <c r="J24" i="65"/>
  <c r="U27" i="67"/>
  <c r="O31" i="65"/>
  <c r="J23" i="65"/>
  <c r="V27" i="67"/>
  <c r="M36" i="65"/>
  <c r="M32" i="65"/>
  <c r="C6" i="8"/>
  <c r="F7" i="67"/>
  <c r="R8" i="65"/>
  <c r="N8" i="65"/>
  <c r="V13" i="65"/>
  <c r="T4" i="65"/>
  <c r="M10" i="65"/>
  <c r="I10" i="65"/>
  <c r="U12" i="65"/>
  <c r="V12" i="65"/>
  <c r="R12" i="65"/>
  <c r="J7" i="65"/>
  <c r="O12" i="65"/>
  <c r="V18" i="65"/>
  <c r="H23" i="65"/>
  <c r="I31" i="65"/>
  <c r="T25" i="67"/>
  <c r="J31" i="67"/>
  <c r="X32" i="65"/>
  <c r="S34" i="65"/>
  <c r="D3" i="13"/>
  <c r="C3" i="13" s="1"/>
  <c r="D5" i="13"/>
  <c r="C6" i="13"/>
  <c r="Q37" i="53"/>
  <c r="O10" i="65"/>
  <c r="W17" i="65"/>
  <c r="O17" i="65"/>
  <c r="P17" i="65"/>
  <c r="X29" i="65"/>
  <c r="I36" i="65"/>
  <c r="E33" i="67"/>
  <c r="M26" i="65"/>
  <c r="Q30" i="65"/>
  <c r="C5" i="8"/>
  <c r="Q30" i="67" l="1"/>
  <c r="J7" i="67"/>
  <c r="U12" i="67"/>
  <c r="M32" i="67"/>
  <c r="J23" i="67"/>
  <c r="J20" i="67"/>
  <c r="U31" i="67"/>
  <c r="W9" i="67"/>
  <c r="H22" i="67"/>
  <c r="K33" i="67"/>
  <c r="K4" i="67"/>
  <c r="U18" i="67"/>
  <c r="K17" i="67"/>
  <c r="X5" i="67"/>
  <c r="T13" i="67"/>
  <c r="N21" i="67"/>
  <c r="E37" i="67"/>
  <c r="X21" i="67"/>
  <c r="V32" i="67"/>
  <c r="J28" i="67"/>
  <c r="N9" i="67"/>
  <c r="W20" i="67"/>
  <c r="U5" i="67"/>
  <c r="Q4" i="67"/>
  <c r="X30" i="67"/>
  <c r="N8" i="67"/>
  <c r="S4" i="67"/>
  <c r="N11" i="67"/>
  <c r="I14" i="67"/>
  <c r="H25" i="67"/>
  <c r="I9" i="67"/>
  <c r="J3" i="67"/>
  <c r="J37" i="65"/>
  <c r="W29" i="67"/>
  <c r="U24" i="67"/>
  <c r="W26" i="67"/>
  <c r="S31" i="67"/>
  <c r="K11" i="67"/>
  <c r="U3" i="67"/>
  <c r="U37" i="65"/>
  <c r="K22" i="67"/>
  <c r="J12" i="67"/>
  <c r="Q12" i="67"/>
  <c r="C5" i="18"/>
  <c r="U25" i="67"/>
  <c r="M30" i="67"/>
  <c r="M23" i="67"/>
  <c r="J18" i="67"/>
  <c r="O21" i="67"/>
  <c r="U28" i="67"/>
  <c r="V22" i="67"/>
  <c r="S36" i="67"/>
  <c r="N18" i="67"/>
  <c r="L11" i="67"/>
  <c r="C3" i="7"/>
  <c r="X27" i="67"/>
  <c r="X10" i="67"/>
  <c r="X8" i="67"/>
  <c r="Q24" i="67"/>
  <c r="U4" i="67"/>
  <c r="C5" i="16"/>
  <c r="I12" i="67"/>
  <c r="N13" i="67"/>
  <c r="L9" i="67"/>
  <c r="N28" i="67"/>
  <c r="P24" i="67"/>
  <c r="J32" i="67"/>
  <c r="K30" i="67"/>
  <c r="T27" i="67"/>
  <c r="S23" i="67"/>
  <c r="V6" i="67"/>
  <c r="U6" i="67"/>
  <c r="P7" i="67"/>
  <c r="M5" i="67"/>
  <c r="Q21" i="67"/>
  <c r="T31" i="67"/>
  <c r="H20" i="67"/>
  <c r="R20" i="67"/>
  <c r="W14" i="67"/>
  <c r="U21" i="67"/>
  <c r="P22" i="67"/>
  <c r="U33" i="67"/>
  <c r="O11" i="67"/>
  <c r="I3" i="67"/>
  <c r="I37" i="65"/>
  <c r="I11" i="67"/>
  <c r="Q11" i="67"/>
  <c r="P11" i="67"/>
  <c r="H10" i="67"/>
  <c r="P10" i="67"/>
  <c r="Q13" i="67"/>
  <c r="X9" i="67"/>
  <c r="O24" i="67"/>
  <c r="W24" i="67"/>
  <c r="O3" i="67"/>
  <c r="O37" i="65"/>
  <c r="F24" i="67"/>
  <c r="J34" i="67"/>
  <c r="P25" i="67"/>
  <c r="V21" i="67"/>
  <c r="X4" i="67"/>
  <c r="H26" i="67"/>
  <c r="K21" i="67"/>
  <c r="G26" i="67"/>
  <c r="W23" i="67"/>
  <c r="S20" i="67"/>
  <c r="X13" i="67"/>
  <c r="R24" i="67"/>
  <c r="S10" i="67"/>
  <c r="K32" i="67"/>
  <c r="M7" i="67"/>
  <c r="T11" i="67"/>
  <c r="Q6" i="67"/>
  <c r="N7" i="67"/>
  <c r="K27" i="67"/>
  <c r="H12" i="67"/>
  <c r="C5" i="12"/>
  <c r="X35" i="67"/>
  <c r="R18" i="67"/>
  <c r="V14" i="67"/>
  <c r="H5" i="67"/>
  <c r="N10" i="67"/>
  <c r="I24" i="67"/>
  <c r="H23" i="67"/>
  <c r="R12" i="67"/>
  <c r="M10" i="67"/>
  <c r="R26" i="67"/>
  <c r="J36" i="67"/>
  <c r="W32" i="67"/>
  <c r="P4" i="67"/>
  <c r="K10" i="67"/>
  <c r="M3" i="67"/>
  <c r="M37" i="65"/>
  <c r="L32" i="67"/>
  <c r="U13" i="67"/>
  <c r="L20" i="67"/>
  <c r="O13" i="67"/>
  <c r="M22" i="67"/>
  <c r="Q7" i="67"/>
  <c r="U29" i="67"/>
  <c r="K8" i="67"/>
  <c r="P28" i="67"/>
  <c r="L18" i="67"/>
  <c r="V36" i="67"/>
  <c r="N26" i="67"/>
  <c r="S22" i="67"/>
  <c r="L31" i="67"/>
  <c r="S11" i="67"/>
  <c r="M33" i="67"/>
  <c r="O32" i="67"/>
  <c r="W3" i="67"/>
  <c r="W37" i="65"/>
  <c r="I21" i="67"/>
  <c r="V5" i="67"/>
  <c r="I22" i="67"/>
  <c r="H31" i="67"/>
  <c r="R25" i="67"/>
  <c r="L22" i="67"/>
  <c r="O17" i="67"/>
  <c r="O10" i="67"/>
  <c r="S34" i="67"/>
  <c r="P23" i="67"/>
  <c r="W11" i="67"/>
  <c r="Q3" i="67"/>
  <c r="Q37" i="65"/>
  <c r="O7" i="67"/>
  <c r="J4" i="67"/>
  <c r="V31" i="67"/>
  <c r="Q9" i="67"/>
  <c r="S5" i="67"/>
  <c r="O14" i="67"/>
  <c r="T32" i="67"/>
  <c r="X12" i="67"/>
  <c r="Q18" i="67"/>
  <c r="T24" i="67"/>
  <c r="X3" i="67"/>
  <c r="X37" i="65"/>
  <c r="Q32" i="67"/>
  <c r="M26" i="67"/>
  <c r="I36" i="67"/>
  <c r="C5" i="13"/>
  <c r="I31" i="67"/>
  <c r="V18" i="67"/>
  <c r="V12" i="67"/>
  <c r="I10" i="67"/>
  <c r="T4" i="67"/>
  <c r="V13" i="67"/>
  <c r="J26" i="67"/>
  <c r="I17" i="67"/>
  <c r="V20" i="67"/>
  <c r="M8" i="67"/>
  <c r="W35" i="67"/>
  <c r="P21" i="67"/>
  <c r="R34" i="67"/>
  <c r="X23" i="67"/>
  <c r="R32" i="67"/>
  <c r="T6" i="67"/>
  <c r="W34" i="67"/>
  <c r="T8" i="67"/>
  <c r="X22" i="67"/>
  <c r="T18" i="67"/>
  <c r="X6" i="67"/>
  <c r="H32" i="67"/>
  <c r="S14" i="67"/>
  <c r="P31" i="67"/>
  <c r="N24" i="67"/>
  <c r="N33" i="67"/>
  <c r="I20" i="67"/>
  <c r="W12" i="67"/>
  <c r="K28" i="67"/>
  <c r="T20" i="67"/>
  <c r="S13" i="67"/>
  <c r="Q22" i="67"/>
  <c r="N4" i="67"/>
  <c r="C3" i="18"/>
  <c r="L33" i="67"/>
  <c r="L14" i="67"/>
  <c r="M12" i="67"/>
  <c r="P9" i="67"/>
  <c r="K3" i="67"/>
  <c r="K37" i="65"/>
  <c r="I30" i="67"/>
  <c r="I25" i="67"/>
  <c r="P13" i="67"/>
  <c r="U30" i="67"/>
  <c r="S18" i="67"/>
  <c r="M31" i="67"/>
  <c r="Q10" i="67"/>
  <c r="O8" i="67"/>
  <c r="Q5" i="67"/>
  <c r="T28" i="67"/>
  <c r="C37" i="67"/>
  <c r="I23" i="67"/>
  <c r="B37" i="67"/>
  <c r="W33" i="67"/>
  <c r="R30" i="67"/>
  <c r="F26" i="67"/>
  <c r="V26" i="67"/>
  <c r="M18" i="67"/>
  <c r="H30" i="67"/>
  <c r="C3" i="16"/>
  <c r="X14" i="67"/>
  <c r="O36" i="67"/>
  <c r="S17" i="67"/>
  <c r="U8" i="67"/>
  <c r="O30" i="67"/>
  <c r="I8" i="67"/>
  <c r="N36" i="67"/>
  <c r="L26" i="67"/>
  <c r="P34" i="67"/>
  <c r="L4" i="67"/>
  <c r="S26" i="67"/>
  <c r="S25" i="67"/>
  <c r="U32" i="67"/>
  <c r="K18" i="67"/>
  <c r="I32" i="67"/>
  <c r="T33" i="67"/>
  <c r="N34" i="67"/>
  <c r="J5" i="67"/>
  <c r="R5" i="67"/>
  <c r="V28" i="67"/>
  <c r="H3" i="67"/>
  <c r="H37" i="65"/>
  <c r="J8" i="67"/>
  <c r="M24" i="67"/>
  <c r="V35" i="67"/>
  <c r="P14" i="67"/>
  <c r="O28" i="67"/>
  <c r="S29" i="67"/>
  <c r="S30" i="67"/>
  <c r="L7" i="67"/>
  <c r="M4" i="67"/>
  <c r="P5" i="67"/>
  <c r="N14" i="67"/>
  <c r="O34" i="67"/>
  <c r="G24" i="67"/>
  <c r="O33" i="67"/>
  <c r="W28" i="67"/>
  <c r="S6" i="67"/>
  <c r="H8" i="67"/>
  <c r="O22" i="67"/>
  <c r="J30" i="67"/>
  <c r="Q17" i="67"/>
  <c r="W13" i="67"/>
  <c r="Q20" i="67"/>
  <c r="S32" i="67"/>
  <c r="V23" i="67"/>
  <c r="S8" i="67"/>
  <c r="X28" i="67"/>
  <c r="U20" i="67"/>
  <c r="X31" i="67"/>
  <c r="R23" i="67"/>
  <c r="H4" i="67"/>
  <c r="J25" i="67"/>
  <c r="P30" i="67"/>
  <c r="S35" i="67"/>
  <c r="N5" i="67"/>
  <c r="V4" i="67"/>
  <c r="V8" i="67"/>
  <c r="X29" i="67"/>
  <c r="O12" i="67"/>
  <c r="H18" i="67"/>
  <c r="N23" i="67"/>
  <c r="U35" i="67"/>
  <c r="Q27" i="67"/>
  <c r="Q31" i="67"/>
  <c r="R3" i="67"/>
  <c r="R37" i="65"/>
  <c r="I26" i="67"/>
  <c r="Q23" i="67"/>
  <c r="R28" i="67"/>
  <c r="M21" i="67"/>
  <c r="L5" i="67"/>
  <c r="P17" i="67"/>
  <c r="W17" i="67"/>
  <c r="X32" i="67"/>
  <c r="R8" i="67"/>
  <c r="M36" i="67"/>
  <c r="O31" i="67"/>
  <c r="J24" i="67"/>
  <c r="U23" i="67"/>
  <c r="X18" i="67"/>
  <c r="O9" i="67"/>
  <c r="K34" i="67"/>
  <c r="L28" i="67"/>
  <c r="R4" i="67"/>
  <c r="S33" i="67"/>
  <c r="K7" i="67"/>
  <c r="T12" i="67"/>
  <c r="W31" i="67"/>
  <c r="S27" i="67"/>
  <c r="K23" i="67"/>
  <c r="N22" i="67"/>
  <c r="M9" i="67"/>
  <c r="U9" i="67"/>
  <c r="S3" i="67"/>
  <c r="S37" i="65"/>
  <c r="V3" i="67"/>
  <c r="V37" i="65"/>
  <c r="C5" i="4"/>
  <c r="K20" i="67"/>
  <c r="K31" i="67"/>
  <c r="X25" i="67"/>
  <c r="N3" i="67"/>
  <c r="N37" i="65"/>
  <c r="T14" i="67"/>
  <c r="M28" i="67"/>
  <c r="J22" i="67"/>
  <c r="M25" i="67"/>
  <c r="O20" i="67"/>
  <c r="I18" i="67"/>
  <c r="W25" i="67"/>
  <c r="I7" i="67"/>
  <c r="S12" i="67"/>
  <c r="L24" i="67"/>
  <c r="H14" i="67"/>
  <c r="N32" i="67"/>
  <c r="I33" i="67"/>
  <c r="I19" i="67"/>
  <c r="S9" i="67"/>
  <c r="W30" i="67"/>
  <c r="N12" i="67"/>
  <c r="W22" i="67"/>
  <c r="O26" i="67"/>
  <c r="R21" i="67"/>
  <c r="T5" i="67"/>
  <c r="P26" i="67"/>
  <c r="F37" i="67"/>
  <c r="W8" i="67"/>
  <c r="R22" i="67"/>
  <c r="U14" i="67"/>
  <c r="L37" i="65"/>
  <c r="R36" i="67"/>
  <c r="H11" i="67"/>
  <c r="P8" i="67"/>
  <c r="L12" i="67"/>
  <c r="P27" i="67"/>
  <c r="V9" i="67"/>
  <c r="T37" i="65"/>
  <c r="V29" i="67"/>
  <c r="N20" i="67"/>
  <c r="O5" i="67"/>
  <c r="I4" i="67"/>
  <c r="P37" i="65"/>
  <c r="J9" i="67"/>
  <c r="H9" i="67"/>
  <c r="H7" i="67"/>
  <c r="X24" i="67"/>
  <c r="L27" i="67"/>
  <c r="K25" i="67"/>
  <c r="I5" i="67"/>
  <c r="Q28" i="67"/>
  <c r="G37" i="65"/>
  <c r="U36" i="67"/>
  <c r="Q26" i="67"/>
  <c r="P20" i="67"/>
  <c r="U22" i="67"/>
  <c r="U26" i="67"/>
  <c r="W21" i="67"/>
  <c r="W10" i="67"/>
  <c r="M11" i="67"/>
  <c r="U11" i="67"/>
  <c r="J10" i="67"/>
  <c r="U10" i="67"/>
  <c r="L10" i="67"/>
  <c r="T10" i="67"/>
  <c r="T9" i="67"/>
  <c r="R7" i="67"/>
  <c r="K24" i="67"/>
  <c r="S24" i="67"/>
  <c r="L34" i="67"/>
  <c r="Q33" i="67"/>
  <c r="J21" i="67"/>
  <c r="P12" i="67"/>
  <c r="T26" i="67"/>
  <c r="N31" i="67"/>
  <c r="O25" i="67"/>
  <c r="T22" i="67"/>
  <c r="R6" i="67"/>
  <c r="K5" i="67"/>
  <c r="M14" i="67"/>
  <c r="Q25" i="67"/>
  <c r="V24" i="67"/>
  <c r="Q36" i="67"/>
  <c r="L21" i="67"/>
  <c r="P6" i="67"/>
  <c r="X26" i="67"/>
  <c r="O23" i="67"/>
  <c r="M20" i="67"/>
  <c r="X11" i="67"/>
  <c r="D37" i="67"/>
  <c r="P18" i="67"/>
  <c r="Q8" i="67"/>
  <c r="C3" i="12"/>
  <c r="S28" i="67"/>
  <c r="T34" i="67"/>
  <c r="H17" i="67"/>
  <c r="K9" i="67"/>
  <c r="Q14" i="67"/>
  <c r="C38" i="67" l="1"/>
  <c r="C38" i="66"/>
  <c r="C38" i="63"/>
  <c r="C38" i="61"/>
  <c r="C38" i="64"/>
  <c r="C38" i="62"/>
  <c r="C38" i="58"/>
  <c r="C38" i="59"/>
  <c r="C38" i="55"/>
  <c r="C38" i="60"/>
  <c r="C38" i="54"/>
  <c r="C38" i="53"/>
  <c r="C38" i="57"/>
  <c r="C38" i="56"/>
  <c r="M37" i="67"/>
  <c r="I37" i="67"/>
  <c r="G37" i="67"/>
  <c r="T37" i="67"/>
  <c r="F38" i="67"/>
  <c r="F38" i="66"/>
  <c r="F38" i="64"/>
  <c r="F38" i="62"/>
  <c r="F38" i="60"/>
  <c r="F38" i="63"/>
  <c r="F38" i="61"/>
  <c r="F38" i="59"/>
  <c r="F38" i="57"/>
  <c r="F38" i="56"/>
  <c r="F38" i="55"/>
  <c r="F38" i="53"/>
  <c r="F38" i="58"/>
  <c r="F38" i="54"/>
  <c r="N37" i="67"/>
  <c r="R37" i="67"/>
  <c r="B38" i="67"/>
  <c r="B38" i="66"/>
  <c r="B38" i="64"/>
  <c r="B38" i="62"/>
  <c r="B38" i="60"/>
  <c r="B38" i="63"/>
  <c r="B38" i="61"/>
  <c r="B38" i="59"/>
  <c r="B38" i="58"/>
  <c r="B38" i="57"/>
  <c r="B38" i="56"/>
  <c r="B38" i="55"/>
  <c r="B38" i="54"/>
  <c r="B38" i="53"/>
  <c r="O37" i="67"/>
  <c r="E38" i="67"/>
  <c r="E38" i="66"/>
  <c r="E38" i="64"/>
  <c r="E38" i="62"/>
  <c r="E38" i="60"/>
  <c r="E38" i="63"/>
  <c r="E38" i="61"/>
  <c r="E38" i="59"/>
  <c r="E38" i="57"/>
  <c r="E38" i="56"/>
  <c r="E38" i="55"/>
  <c r="E38" i="54"/>
  <c r="E38" i="58"/>
  <c r="E38" i="53"/>
  <c r="D38" i="67"/>
  <c r="D38" i="66"/>
  <c r="D38" i="63"/>
  <c r="D38" i="61"/>
  <c r="D38" i="64"/>
  <c r="D38" i="62"/>
  <c r="D38" i="60"/>
  <c r="D38" i="59"/>
  <c r="D38" i="58"/>
  <c r="D38" i="57"/>
  <c r="D38" i="56"/>
  <c r="D38" i="55"/>
  <c r="D38" i="54"/>
  <c r="D38" i="53"/>
  <c r="V37" i="67"/>
  <c r="S37" i="67"/>
  <c r="H37" i="67"/>
  <c r="X37" i="67"/>
  <c r="U37" i="67"/>
  <c r="J37" i="67"/>
  <c r="L37" i="67"/>
  <c r="P37" i="67"/>
  <c r="K37" i="67"/>
  <c r="Q37" i="67"/>
  <c r="W37" i="67"/>
  <c r="X38" i="64" l="1"/>
  <c r="X38" i="60"/>
  <c r="X38" i="56"/>
  <c r="X38" i="63"/>
  <c r="X38" i="59"/>
  <c r="X38" i="55"/>
  <c r="X38" i="62"/>
  <c r="X38" i="58"/>
  <c r="X38" i="54"/>
  <c r="X38" i="61"/>
  <c r="X38" i="57"/>
  <c r="Q38" i="67"/>
  <c r="Q38" i="66"/>
  <c r="Q38" i="64"/>
  <c r="Q38" i="62"/>
  <c r="Q38" i="60"/>
  <c r="Q38" i="63"/>
  <c r="Q38" i="61"/>
  <c r="Q38" i="59"/>
  <c r="Q38" i="58"/>
  <c r="Q38" i="57"/>
  <c r="Q38" i="56"/>
  <c r="Q38" i="55"/>
  <c r="Q38" i="54"/>
  <c r="Q38" i="53"/>
  <c r="K38" i="66"/>
  <c r="K38" i="63"/>
  <c r="K38" i="67"/>
  <c r="K38" i="61"/>
  <c r="K38" i="64"/>
  <c r="K38" i="62"/>
  <c r="K38" i="58"/>
  <c r="K38" i="60"/>
  <c r="K38" i="59"/>
  <c r="K38" i="57"/>
  <c r="K38" i="56"/>
  <c r="K38" i="54"/>
  <c r="K38" i="53"/>
  <c r="K38" i="55"/>
  <c r="J38" i="67"/>
  <c r="J38" i="66"/>
  <c r="J38" i="64"/>
  <c r="J38" i="63"/>
  <c r="J38" i="62"/>
  <c r="J38" i="60"/>
  <c r="J38" i="61"/>
  <c r="J38" i="59"/>
  <c r="J38" i="58"/>
  <c r="J38" i="57"/>
  <c r="J38" i="56"/>
  <c r="J38" i="55"/>
  <c r="J38" i="54"/>
  <c r="J38" i="53"/>
  <c r="U38" i="66"/>
  <c r="U38" i="67"/>
  <c r="U38" i="64"/>
  <c r="U38" i="62"/>
  <c r="U38" i="60"/>
  <c r="U38" i="63"/>
  <c r="U38" i="61"/>
  <c r="U38" i="59"/>
  <c r="U38" i="57"/>
  <c r="U38" i="56"/>
  <c r="U38" i="55"/>
  <c r="U38" i="54"/>
  <c r="U38" i="58"/>
  <c r="U38" i="53"/>
  <c r="G38" i="67"/>
  <c r="G38" i="66"/>
  <c r="G38" i="63"/>
  <c r="G38" i="61"/>
  <c r="G38" i="64"/>
  <c r="G38" i="62"/>
  <c r="G38" i="60"/>
  <c r="G38" i="58"/>
  <c r="G38" i="59"/>
  <c r="G38" i="57"/>
  <c r="G38" i="56"/>
  <c r="G38" i="54"/>
  <c r="G38" i="55"/>
  <c r="G38" i="53"/>
  <c r="W38" i="67"/>
  <c r="W38" i="66"/>
  <c r="W38" i="63"/>
  <c r="W38" i="61"/>
  <c r="W38" i="64"/>
  <c r="W38" i="62"/>
  <c r="W38" i="60"/>
  <c r="W38" i="58"/>
  <c r="W38" i="59"/>
  <c r="W38" i="57"/>
  <c r="W38" i="56"/>
  <c r="W38" i="54"/>
  <c r="W38" i="55"/>
  <c r="W38" i="53"/>
  <c r="P38" i="67"/>
  <c r="P38" i="66"/>
  <c r="P38" i="64"/>
  <c r="P38" i="63"/>
  <c r="P38" i="61"/>
  <c r="P38" i="59"/>
  <c r="P38" i="62"/>
  <c r="P38" i="60"/>
  <c r="P38" i="58"/>
  <c r="P38" i="57"/>
  <c r="P38" i="56"/>
  <c r="P38" i="55"/>
  <c r="P38" i="54"/>
  <c r="P38" i="53"/>
  <c r="L38" i="67"/>
  <c r="L38" i="66"/>
  <c r="L38" i="61"/>
  <c r="L38" i="64"/>
  <c r="L38" i="63"/>
  <c r="L38" i="62"/>
  <c r="L38" i="60"/>
  <c r="L38" i="59"/>
  <c r="L38" i="58"/>
  <c r="L38" i="57"/>
  <c r="L38" i="56"/>
  <c r="L38" i="55"/>
  <c r="L38" i="54"/>
  <c r="L38" i="53"/>
  <c r="V38" i="67"/>
  <c r="V38" i="66"/>
  <c r="V38" i="64"/>
  <c r="V38" i="62"/>
  <c r="V38" i="60"/>
  <c r="V38" i="63"/>
  <c r="V38" i="61"/>
  <c r="V38" i="59"/>
  <c r="V38" i="57"/>
  <c r="V38" i="56"/>
  <c r="V38" i="55"/>
  <c r="V38" i="58"/>
  <c r="V38" i="53"/>
  <c r="V38" i="54"/>
  <c r="O38" i="67"/>
  <c r="O38" i="66"/>
  <c r="O38" i="63"/>
  <c r="O38" i="61"/>
  <c r="O38" i="64"/>
  <c r="O38" i="62"/>
  <c r="O38" i="60"/>
  <c r="O38" i="58"/>
  <c r="O38" i="59"/>
  <c r="O38" i="55"/>
  <c r="O38" i="54"/>
  <c r="O38" i="57"/>
  <c r="O38" i="56"/>
  <c r="O38" i="53"/>
  <c r="X38" i="67"/>
  <c r="X38" i="66"/>
  <c r="X38" i="53"/>
  <c r="H38" i="67"/>
  <c r="H38" i="64"/>
  <c r="H38" i="61"/>
  <c r="H38" i="66"/>
  <c r="H38" i="63"/>
  <c r="H38" i="62"/>
  <c r="H38" i="59"/>
  <c r="H38" i="60"/>
  <c r="H38" i="58"/>
  <c r="H38" i="57"/>
  <c r="H38" i="56"/>
  <c r="H38" i="55"/>
  <c r="H38" i="54"/>
  <c r="H38" i="53"/>
  <c r="S38" i="67"/>
  <c r="S38" i="66"/>
  <c r="S38" i="63"/>
  <c r="S38" i="61"/>
  <c r="S38" i="64"/>
  <c r="S38" i="62"/>
  <c r="S38" i="58"/>
  <c r="S38" i="60"/>
  <c r="S38" i="55"/>
  <c r="S38" i="59"/>
  <c r="S38" i="54"/>
  <c r="S38" i="53"/>
  <c r="S38" i="57"/>
  <c r="S38" i="56"/>
  <c r="R38" i="67"/>
  <c r="R38" i="66"/>
  <c r="R38" i="64"/>
  <c r="R38" i="62"/>
  <c r="R38" i="60"/>
  <c r="R38" i="63"/>
  <c r="R38" i="61"/>
  <c r="R38" i="59"/>
  <c r="R38" i="58"/>
  <c r="R38" i="57"/>
  <c r="R38" i="56"/>
  <c r="R38" i="55"/>
  <c r="R38" i="54"/>
  <c r="R38" i="53"/>
  <c r="N38" i="67"/>
  <c r="N38" i="66"/>
  <c r="N38" i="64"/>
  <c r="N38" i="63"/>
  <c r="N38" i="62"/>
  <c r="N38" i="60"/>
  <c r="N38" i="61"/>
  <c r="N38" i="59"/>
  <c r="N38" i="57"/>
  <c r="N38" i="56"/>
  <c r="N38" i="55"/>
  <c r="N38" i="58"/>
  <c r="N38" i="53"/>
  <c r="N38" i="54"/>
  <c r="T38" i="67"/>
  <c r="T38" i="66"/>
  <c r="T38" i="63"/>
  <c r="T38" i="61"/>
  <c r="T38" i="64"/>
  <c r="T38" i="62"/>
  <c r="T38" i="60"/>
  <c r="T38" i="59"/>
  <c r="T38" i="58"/>
  <c r="T38" i="57"/>
  <c r="T38" i="56"/>
  <c r="T38" i="55"/>
  <c r="T38" i="54"/>
  <c r="T38" i="53"/>
  <c r="I38" i="66"/>
  <c r="I38" i="67"/>
  <c r="I38" i="64"/>
  <c r="I38" i="63"/>
  <c r="I38" i="62"/>
  <c r="I38" i="60"/>
  <c r="I38" i="61"/>
  <c r="I38" i="59"/>
  <c r="I38" i="58"/>
  <c r="I38" i="57"/>
  <c r="I38" i="56"/>
  <c r="I38" i="55"/>
  <c r="I38" i="54"/>
  <c r="I38" i="53"/>
  <c r="M38" i="67"/>
  <c r="M38" i="66"/>
  <c r="M38" i="64"/>
  <c r="M38" i="62"/>
  <c r="M38" i="60"/>
  <c r="M38" i="63"/>
  <c r="M38" i="59"/>
  <c r="M38" i="61"/>
  <c r="M38" i="57"/>
  <c r="M38" i="56"/>
  <c r="M38" i="55"/>
  <c r="M38" i="54"/>
  <c r="M38" i="58"/>
  <c r="M38" i="53"/>
</calcChain>
</file>

<file path=xl/sharedStrings.xml><?xml version="1.0" encoding="utf-8"?>
<sst xmlns="http://schemas.openxmlformats.org/spreadsheetml/2006/main" count="11681" uniqueCount="220">
  <si>
    <r>
      <t xml:space="preserve">Industrial Injuries Disablement Benefit
</t>
    </r>
    <r>
      <rPr>
        <sz val="12"/>
        <rFont val="Arial"/>
        <family val="2"/>
      </rPr>
      <t>Industrial Injuries Disablement Benefit is expenditure purely on Industrial Injuries Disablement Benefit, it does not include any expenditure on Industrial Death Benefit or Other Industrial Injuries Benefit. Total expenditure will therefore differ to total Industrial Injuries expenditure in other published expenditure tables.</t>
    </r>
  </si>
  <si>
    <r>
      <rPr>
        <b/>
        <sz val="12"/>
        <rFont val="Arial"/>
        <family val="2"/>
      </rPr>
      <t>Carer's Allowance</t>
    </r>
    <r>
      <rPr>
        <sz val="12"/>
        <rFont val="Arial"/>
        <family val="2"/>
      </rPr>
      <t xml:space="preserve">
Executive competence for Carer’s Allowance in Scotland was transferred to the Scottish Government on 3rd September 2018. From this point, Scottish caseload and expenditure are no longer included in our tables.
</t>
    </r>
  </si>
  <si>
    <r>
      <rPr>
        <b/>
        <sz val="12"/>
        <rFont val="Arial"/>
        <family val="2"/>
      </rPr>
      <t>Real terms expenditure:</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consistent measurement of change over time.
</t>
    </r>
  </si>
  <si>
    <t>Notes:</t>
  </si>
  <si>
    <t>Proportion of total expenditure identified by Parliamentary Constituency</t>
  </si>
  <si>
    <t>Total identified expenditure by Parliamentary Constituency</t>
  </si>
  <si>
    <t>Proportion of total expenditure identified by Local Authority</t>
  </si>
  <si>
    <t>Total identified expenditure by Local Authority</t>
  </si>
  <si>
    <t>Proportion of total expenditure identified by region</t>
  </si>
  <si>
    <t>Total identified expenditure by region</t>
  </si>
  <si>
    <t>Total GB Expenditure</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</si>
  <si>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</si>
  <si>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</si>
  <si>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</si>
  <si>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</si>
  <si>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</si>
  <si>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</si>
  <si>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</si>
  <si>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</si>
  <si>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</si>
  <si>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</si>
  <si>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</si>
  <si>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</si>
  <si>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</si>
  <si>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</si>
  <si>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</si>
  <si>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</si>
  <si>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</si>
  <si>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</si>
  <si>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</si>
  <si>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</si>
  <si>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</si>
  <si>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</si>
  <si>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</si>
  <si>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NORTHERN IRELAND</t>
  </si>
  <si>
    <t>SCOTLAND</t>
  </si>
  <si>
    <t>WALES</t>
  </si>
  <si>
    <t>SOUTH WEST ENGLAND</t>
  </si>
  <si>
    <t>K</t>
  </si>
  <si>
    <t>SOUTH EAST ENGLAND</t>
  </si>
  <si>
    <t>J</t>
  </si>
  <si>
    <t>LONDON</t>
  </si>
  <si>
    <t>H</t>
  </si>
  <si>
    <t>EAST ENGLAND</t>
  </si>
  <si>
    <t>G</t>
  </si>
  <si>
    <t>WEST MIDLANDS</t>
  </si>
  <si>
    <t>F</t>
  </si>
  <si>
    <t>EAST MIDLANDS</t>
  </si>
  <si>
    <t>E</t>
  </si>
  <si>
    <t>YORKSHIRE AND THE HUMBER</t>
  </si>
  <si>
    <t>D</t>
  </si>
  <si>
    <t>NORTH WEST ENGLAND</t>
  </si>
  <si>
    <t>B</t>
  </si>
  <si>
    <t>NORTH EAST ENGLAND</t>
  </si>
  <si>
    <t>A</t>
  </si>
  <si>
    <t>ENGLAND</t>
  </si>
  <si>
    <t>ENGLAND AND WALES</t>
  </si>
  <si>
    <t>of which claimants living abroad or unknown</t>
  </si>
  <si>
    <t>GREAT BRITAIN</t>
  </si>
  <si>
    <t>Winter Fuel Payments</t>
  </si>
  <si>
    <t>State Pension</t>
  </si>
  <si>
    <t>of which pensioners</t>
  </si>
  <si>
    <t>of which working age</t>
  </si>
  <si>
    <t>Severe Disablement Allowance</t>
  </si>
  <si>
    <t>Maternity Allowance</t>
  </si>
  <si>
    <t>Jobseeker's Allowance</t>
  </si>
  <si>
    <t>Industrial Injuries Disablement Benefit</t>
  </si>
  <si>
    <t>of which Others</t>
  </si>
  <si>
    <t>of which Carer</t>
  </si>
  <si>
    <t>of which Lone Parent</t>
  </si>
  <si>
    <t>of which incapacity benefits</t>
  </si>
  <si>
    <t>of which Minimum Income Guarantee</t>
  </si>
  <si>
    <t>Income Support</t>
  </si>
  <si>
    <t>Incapacity Benefit</t>
  </si>
  <si>
    <t>Housing Benefit</t>
  </si>
  <si>
    <t>of which children</t>
  </si>
  <si>
    <t>Disability Living Allowance</t>
  </si>
  <si>
    <t>Council Tax Benefit</t>
  </si>
  <si>
    <t>Carer's Allowance</t>
  </si>
  <si>
    <t>Bereavement Benefit / 
Widow's Benefit</t>
  </si>
  <si>
    <t>Attendance Allowance</t>
  </si>
  <si>
    <t>Total</t>
  </si>
  <si>
    <t>Country / Region</t>
  </si>
  <si>
    <t>Area Code</t>
  </si>
  <si>
    <t>Benefit Expenditure by Country and Region 2001/02
Expenditure £ million, nominal terms</t>
  </si>
  <si>
    <t>Discretionary Housing Payments</t>
  </si>
  <si>
    <t>Benefit Expenditure by Country and Region 2002/03
Expenditure £ million, nominal terms</t>
  </si>
  <si>
    <t>Benefit Expenditure by Country and Region 2003/04
Expenditure £ million, nominal terms</t>
  </si>
  <si>
    <t>Statutory Maternity Pay</t>
  </si>
  <si>
    <t>Pension Credit</t>
  </si>
  <si>
    <t>Over 75 TV Licences</t>
  </si>
  <si>
    <t>Benefit Expenditure by Country and Region 2004/05
Expenditure £ million, nominal terms</t>
  </si>
  <si>
    <t>Benefit Expenditure by Country and Region 2005/06
Expenditure £ million, nominal terms</t>
  </si>
  <si>
    <t>Benefit Expenditure by Country and Region 2006/07
Expenditure £ million, nominal terms</t>
  </si>
  <si>
    <t>Benefit Expenditure by Country and Region 2007/08
Expenditure £ million, nominal terms</t>
  </si>
  <si>
    <t>Employment and Support Allowance</t>
  </si>
  <si>
    <t>Benefit Expenditure by Country and Region 2008/09
Expenditure £ million, nominal terms</t>
  </si>
  <si>
    <t>Cold Weather Payments</t>
  </si>
  <si>
    <t>Benefit Expenditure by Country and Region 2009/10
Expenditure £ million, nominal terms</t>
  </si>
  <si>
    <t>Benefit Expenditure by Country and Region 2010/11
Expenditure £ million, nominal terms</t>
  </si>
  <si>
    <t>Benefit Expenditure by Country and Region 2011/12
Expenditure £ million, nominal terms</t>
  </si>
  <si>
    <t>Benefit Expenditure by Country and Region 2012/13
Expenditure £ million, nominal terms</t>
  </si>
  <si>
    <t>Universal Credit</t>
  </si>
  <si>
    <t>Personal Independence Payment</t>
  </si>
  <si>
    <t>Benefit Expenditure by Country and Region 2013/14
Expenditure £ million, nominal terms</t>
  </si>
  <si>
    <t>Benefit Expenditure by Country and Region 2014/15
Expenditure £ million, nominal terms</t>
  </si>
  <si>
    <t>Benefit Expenditure by Country and Region 2015/16
Expenditure £ million, nominal terms</t>
  </si>
  <si>
    <t>Benefit Expenditure by Country and Region 2016/17
Expenditure £ million, nominal terms</t>
  </si>
  <si>
    <t>Benefit Expenditure by Country and Region 2017/18
Expenditure £ million, nominal terms</t>
  </si>
  <si>
    <t>Benefit Expenditure by Country and Region 2018/19
Expenditure £ million, nominal terms</t>
  </si>
  <si>
    <t>Attendance Allowance expenditure by country and region
Expenditure £ million, real terms (2019/20 Prices)</t>
  </si>
  <si>
    <t>Attendance Allowance expenditure by country and region
Expenditure £ million, nominal terms</t>
  </si>
  <si>
    <t>Bereavement benefits expenditure by country and region
Expenditure £ million, real terms (2019/20 Prices)</t>
  </si>
  <si>
    <t>Bereavement benefits expenditure by country and region
Expenditure £ million, nominal terms</t>
  </si>
  <si>
    <t>Carer's Allowance expenditure by country and region
Expenditure £ million, real terms (2019/20 Prices)</t>
  </si>
  <si>
    <t>Carer's Allowance expenditure by country and region
Expenditure £ million, nominal terms</t>
  </si>
  <si>
    <t>Cold Weather Payment expenditure by country and region
Expenditure £ million, real terms (2019/20 Prices)</t>
  </si>
  <si>
    <t>Cold Weather Payment expenditure by country and region
Expenditure £ million, nominal terms</t>
  </si>
  <si>
    <t>Name</t>
  </si>
  <si>
    <t>Council Tax Benefit expenditure by country and region
Expenditure £ million, real terms (2019/20 Prices)</t>
  </si>
  <si>
    <t>Council Tax Benefit expenditure by country and region
Expenditure £ million, nominal terms</t>
  </si>
  <si>
    <t>Disability Living Allowance expenditure by country and region
Expenditure £ million, real terms (2019/20 Prices)</t>
  </si>
  <si>
    <t>Disability Living Allowance expenditure by country and region
Expenditure £ million, nominal terms</t>
  </si>
  <si>
    <t>Disability Living Allowance (children) expenditure by country and region
Expenditure £ million, real terms (2019/20 Prices)</t>
  </si>
  <si>
    <t>Disability Living Allowance (children) expenditure by country and region
Expenditure £ million, nominal terms</t>
  </si>
  <si>
    <t>Disability Living Allowance (working age) expenditure by country and region
Expenditure £ million, real terms (2019/20 Prices)</t>
  </si>
  <si>
    <t>Disability Living Allowance (working age) expenditure by Country and Region
Expenditure £ million, nominal terms</t>
  </si>
  <si>
    <t>Disability Living Allowance (pensioners) expenditure by country and region
Expenditure £ million, real terms (2019/20 Prices)</t>
  </si>
  <si>
    <t>Disability Living Allowance (pensioners) expenditure by country and region
Expenditure £ million, nominal terms</t>
  </si>
  <si>
    <t>Discretionary Housing Payment expenditure by country and region
Expenditure £ million, real terms (2019/20 Prices)</t>
  </si>
  <si>
    <t>Discretionary Housing Payment expenditure by country and region
Expenditure £ million, nominal terms</t>
  </si>
  <si>
    <t>Employment and Support Allowance expenditure by country and region
Expenditure £ million, real terms (2019/20 Prices)</t>
  </si>
  <si>
    <t>Employment and Support Allowance expenditure by country and region
Expenditure £ million, nominal terms</t>
  </si>
  <si>
    <t>Housing Benefit expenditure by country and region
Expenditure £ million, real terms (2019/20 Prices)</t>
  </si>
  <si>
    <t>Housing Benefit expenditure by country and region
Expenditure £ million, nominal terms</t>
  </si>
  <si>
    <t>Incapacity Benefit expenditure by country and region
Expenditure £ million, real terms (2019/20 Prices)</t>
  </si>
  <si>
    <t>Incapacity Benefit expenditure by country and region
Expenditure £ million, nominal terms</t>
  </si>
  <si>
    <t>2015/17</t>
  </si>
  <si>
    <t>Income Support expenditure by country and region
Expenditure £ million, real terms (2019/20 Prices)</t>
  </si>
  <si>
    <t>Income Support expenditure by country and region
Expenditure £ million, nominal terms</t>
  </si>
  <si>
    <t>Income Support (Minimum Income Guarantee) expenditure by country and region
Expenditure £ million, real terms (2019/20 Prices)</t>
  </si>
  <si>
    <t>Income Support (Minimum Income Guarantee) expenditure by country and region
Expenditure £ million, nominal terms</t>
  </si>
  <si>
    <t>-</t>
  </si>
  <si>
    <t>Income Support (incapacity) expenditure by country and region
Expenditure £ million, real terms (2019/20 Prices)</t>
  </si>
  <si>
    <t>Income Support (incapacity) expenditure by country and region
Expenditure £ million, nominal terms</t>
  </si>
  <si>
    <t>Income Support (lone parent) expenditure by country and region
Expenditure £ million, real terms (2019/20 Prices)</t>
  </si>
  <si>
    <t>Income Support (lone parent) expenditure by country and region
Expenditure £ million, nominal terms</t>
  </si>
  <si>
    <t>Income Support (carer) expenditure by country and region
Expenditure £ million, real terms (2019/20 Prices)</t>
  </si>
  <si>
    <t>Income Support (carer) expenditure by country and region
Expenditure £ million, nominal terms</t>
  </si>
  <si>
    <t>Income Support (other) expenditure by country and region
Expenditure £ million, real terms (2019/20 Prices)</t>
  </si>
  <si>
    <t>Income Support (other) expenditure by country and region
Expenditure £ million, nominal terms</t>
  </si>
  <si>
    <t>Industrial Injuries Disablement Benefit expenditure by country and region
£ million, real terms (2019/20 Prices)</t>
  </si>
  <si>
    <t>Industrial Injuries Disablement Benefit expenditure by country and region
£ million, nominal terms</t>
  </si>
  <si>
    <t>Jobseekers Allowance expenditure by country and region
Expenditure £ million, real terms (2019/20 Prices)</t>
  </si>
  <si>
    <t>Jobseekers Allowance expenditure by country and region
Expenditure £ million, nominal terms</t>
  </si>
  <si>
    <t>Maternity Allowance expenditure by country and region
Expenditure £ million, real terms (2019/20 Prices)</t>
  </si>
  <si>
    <t>Maternity Allowance expenditure by country and region
Expenditure £ million, nominal terms</t>
  </si>
  <si>
    <t>Over 75 TV Licence expenditure by country and region
Expenditure £ million, real terms (2019/20 Prices)</t>
  </si>
  <si>
    <t>Over 75 TV Licence expenditure by country and region
Expenditure £ million, nominal terms</t>
  </si>
  <si>
    <t>Pension Credit expenditure by country and region
Expenditure £ million, real terms (2019/20 Prices)</t>
  </si>
  <si>
    <t>Pension Credit expenditure by country and region
Expenditure £ million, nominal terms</t>
  </si>
  <si>
    <t>Personal Independence Payment expenditure by country and region
Expenditure £ million, real terms (2019/20 Prices)</t>
  </si>
  <si>
    <t>Personal Independence Payment expenditure by country and region
Expenditure £ million, nominal terms</t>
  </si>
  <si>
    <t>Severe Disablement Allowance expenditure by country and region
Expenditure £ million, real terms (2019/20 Prices)</t>
  </si>
  <si>
    <t>Severe Disablement Allowance expenditure by country and region
Expenditure £ million, nominal terms</t>
  </si>
  <si>
    <t>Severe Disablement Allowance (working age) expenditure by country and region
Expenditure £ million, real terms (2019/20 Prices)</t>
  </si>
  <si>
    <t>Severe Disablement Allowance (working age) expenditure by country and region
Expenditure £ million, nominal terms</t>
  </si>
  <si>
    <t>Severe Disablement Allowance (pension age) expenditure by country and region
Expenditure £ million, real terms (2019/20 Prices)</t>
  </si>
  <si>
    <t>Severe Disablement Allowance (pension age) expenditure by country and region
Expenditure £ million, nominal terms</t>
  </si>
  <si>
    <t>State Pension expenditure by country and region
Expenditure £ million, real terms (2019/20 Prices)</t>
  </si>
  <si>
    <t>State Pension expenditure by country and region
Expenditure £ million, nominal terms</t>
  </si>
  <si>
    <t>Statutory Maternity Pay expenditure by country and region
Expenditure £ million, real terms (2019/20 Prices)</t>
  </si>
  <si>
    <t>Statutory Maternity Pay expenditure by country and region
Expenditure £ million, nominal terms</t>
  </si>
  <si>
    <t>Universal Credit expenditure by country and region
Expenditure £ million, real terms (2019/20 Prices)</t>
  </si>
  <si>
    <t>Universal Credit expenditure by country and region
Expenditure £ million, nominal terms</t>
  </si>
  <si>
    <t>Winter Fuel Payment expenditure by country and region
Expenditure £ million, real terms (2019/20 Prices)</t>
  </si>
  <si>
    <t>Winter Fuel Payment expenditure by country and region
Expenditure £ million, nominal terms</t>
  </si>
  <si>
    <t>Total identified expenditure</t>
  </si>
  <si>
    <t>Over 75 TV licences</t>
  </si>
  <si>
    <t>Industrial Injuries Benefits</t>
  </si>
  <si>
    <t>of which others</t>
  </si>
  <si>
    <t>of which carers</t>
  </si>
  <si>
    <t>of which lone parents</t>
  </si>
  <si>
    <t>of which on incapacity benefits</t>
  </si>
  <si>
    <t>of which over Guarantee Credit age</t>
  </si>
  <si>
    <t>of which under Guarantee Credit age</t>
  </si>
  <si>
    <t>Bereavement benefits</t>
  </si>
  <si>
    <t>Benefit</t>
  </si>
  <si>
    <t>Benefit expenditure in England, 
£ million, real terms (2019/20 prices)</t>
  </si>
  <si>
    <t>Benefit expenditure in England,
£ million, nominal</t>
  </si>
  <si>
    <t>Benefit expenditure in North East England,
£ million, nominal</t>
  </si>
  <si>
    <t>Benefit expenditure in North West England,
£ million, nominal</t>
  </si>
  <si>
    <t>Benefit expenditure</t>
  </si>
  <si>
    <t>Benefit expenditure in Yorkshire and The Humber, 
£ million, nominal</t>
  </si>
  <si>
    <t>Benefit expenditure in East Midlands, 
£ million, nominal</t>
  </si>
  <si>
    <t>Benefit expenditure in West Midlands, 
£ million, nominal</t>
  </si>
  <si>
    <t>Benefit expenditure in East England, 
£ million, nominal</t>
  </si>
  <si>
    <t>Benefit expenditure in London, 
£ million, nominal</t>
  </si>
  <si>
    <t>Benefit expenditure in South East England, 
£ million, nominal</t>
  </si>
  <si>
    <t>Benefit expenditure in South West England, 
£ million, nominal</t>
  </si>
  <si>
    <t>Benefit expenditure in Scotland, 
£ million, nominal</t>
  </si>
  <si>
    <t>Benefit expenditure in Wales, 
£ million, nominal</t>
  </si>
  <si>
    <t>Benefit expenditure in Great Britain and overseas 
£ million, real terms (2019/20 prices)</t>
  </si>
  <si>
    <t>Benefit expenditure in Great Britain and overseas, 
£ million, nominal</t>
  </si>
  <si>
    <t>Benefit expenditure overseas
£ million, real terms (2019/20 Prices)</t>
  </si>
  <si>
    <t>Benefit expenditure overseas, 
£ million, nominal</t>
  </si>
  <si>
    <t>Benefit expenditure in Great Britain (excluding overseas) 
£ million, real terms (2019/20 prices)</t>
  </si>
  <si>
    <t>Benefit expenditure in Great Britain (excluding overseas), 
£ million, nominal</t>
  </si>
  <si>
    <t/>
  </si>
  <si>
    <r>
      <rPr>
        <b/>
        <sz val="12"/>
        <rFont val="Arial"/>
        <family val="2"/>
      </rPr>
      <t xml:space="preserve">Expenditure coverage:
</t>
    </r>
    <r>
      <rPr>
        <sz val="12"/>
        <rFont val="Arial"/>
        <family val="2"/>
      </rPr>
      <t xml:space="preserve">At Country and Regional level the figures cover benefits that nationally account for almost 100% of total DWP benefit expenditure.                                                                                   </t>
    </r>
    <r>
      <rPr>
        <b/>
        <sz val="12"/>
        <rFont val="Arial"/>
        <family val="2"/>
      </rPr>
      <t xml:space="preserve">                                                                                                                                                                                        </t>
    </r>
    <r>
      <rPr>
        <sz val="12"/>
        <rFont val="Arial"/>
        <family val="2"/>
      </rPr>
      <t>Percentage of benefit expenditure covered by Local Authority, Parliamentary Constituency and Region can be found in the table labelled % of Expenditure covered.</t>
    </r>
  </si>
  <si>
    <r>
      <rPr>
        <b/>
        <sz val="12"/>
        <rFont val="Arial"/>
        <family val="2"/>
      </rPr>
      <t>Basis for these tables:</t>
    </r>
    <r>
      <rPr>
        <sz val="12"/>
        <rFont val="Arial"/>
        <family val="2"/>
      </rPr>
      <t xml:space="preserve">
Outturn figures are consistent with expenditure information published on www.Gov.uk. The expenditure depicted for 2018/19 includes updated outturn figures so may vary to those published in the Department's annual report and accounts.  
Except for Housing Benefit and Council Tax Benefit, expenditure at a regional level is estimated using National Statistics benefit caseload and average amounts of benefit paid published data, applied to outturn expenditure totals. This implicitly assumes that overpayments and other adjustments to total benefit spend are spread pro-rata across the regions. The latest available data have been used for all benefits. However, figures for benefits not administered by DWP (Housing Benefit and Statutory Maternity Pay) may change in future as new data is received.
</t>
    </r>
  </si>
  <si>
    <r>
      <rPr>
        <b/>
        <sz val="12"/>
        <rFont val="Arial"/>
        <family val="2"/>
      </rPr>
      <t>Data Source</t>
    </r>
    <r>
      <rPr>
        <sz val="12"/>
        <rFont val="Arial"/>
        <family val="2"/>
      </rPr>
      <t xml:space="preserve">
Statistical disclosure control has been applied to this table to avoid the release of confidential data. Totals and cross-references may not sum due to the disclosure control applied.                                                                                                                                                                                              The move to publishing benefit data via Stat-Xplore, instead of the DWP Tabulation Tool, has involved adopting a new disclosure control methodology, in line with other benefits published via this new tool. Although the data still comes from the same source there may be small differences in the outputs displayed using this new tool, when compared to previously published tables.</t>
    </r>
  </si>
  <si>
    <r>
      <rPr>
        <b/>
        <sz val="12"/>
        <rFont val="Arial"/>
        <family val="2"/>
      </rPr>
      <t xml:space="preserve">Legacy benefits rundown                                                                   </t>
    </r>
    <r>
      <rPr>
        <sz val="12"/>
        <rFont val="Arial"/>
        <family val="2"/>
      </rPr>
      <t xml:space="preserve">                                                                                                                                                                                                                                                                                                                                                                 Due to legacy benefits run down, it is not possible to split out Incapacity Benefit, Income Support (incapacity), and Severe Disablement Allowance (working age) by LA for 2018/19                                                     </t>
    </r>
  </si>
  <si>
    <r>
      <t xml:space="preserve">Housing Benefit and Council Tax Benefit                                                                                                                                                                                                                                                                                                                                                                                                        </t>
    </r>
    <r>
      <rPr>
        <sz val="12"/>
        <rFont val="Arial"/>
        <family val="2"/>
      </rPr>
      <t>These</t>
    </r>
    <r>
      <rPr>
        <b/>
        <sz val="12"/>
        <rFont val="Arial"/>
        <family val="2"/>
      </rPr>
      <t xml:space="preserve"> </t>
    </r>
    <r>
      <rPr>
        <sz val="12"/>
        <rFont val="Arial"/>
        <family val="2"/>
      </rPr>
      <t xml:space="preserve">show the gross amount paid out to claimants by Local Authorities, regardless of the source of funding. Council Tax Benefit was devolved to Local Authorities and replaced by Localised Council Tax Support Schemes from April 2013.  </t>
    </r>
    <r>
      <rPr>
        <b/>
        <sz val="12"/>
        <rFont val="Arial"/>
        <family val="2"/>
      </rPr>
      <t xml:space="preserve">
</t>
    </r>
  </si>
  <si>
    <r>
      <rPr>
        <b/>
        <sz val="12"/>
        <rFont val="Arial"/>
        <family val="2"/>
      </rPr>
      <t>Personal Independence Payment</t>
    </r>
    <r>
      <rPr>
        <sz val="12"/>
        <rFont val="Arial"/>
        <family val="2"/>
      </rPr>
      <t xml:space="preserve">
PIP was introduced in 2013 to replace working age Disability Living Allowance (DLA). From October 2013 existing DLA customers aged 16 to state pension age have been reassessed for PIP. Since the introduction of PIP its roll-out out has been staggered resulting in a year-on-year increase in spend.  
</t>
    </r>
  </si>
  <si>
    <r>
      <rPr>
        <b/>
        <sz val="12"/>
        <rFont val="Arial"/>
        <family val="2"/>
      </rPr>
      <t>Discretionary Housing Payment (DHP)</t>
    </r>
    <r>
      <rPr>
        <sz val="12"/>
        <rFont val="Arial"/>
        <family val="2"/>
      </rPr>
      <t xml:space="preserve">                                                                                                                                                                                                                                                                                                                                                                                                           These figures show the total amount paid out by Local Authorities, regardless of the source of funding. Executive competence for Discretionary Housing payments (DHP) in Scotland was transferred to the Scottish Government in 2017/18. From this point, Scottish caseload and expenditure are no longer included in our tables. 
</t>
    </r>
  </si>
  <si>
    <r>
      <rPr>
        <b/>
        <sz val="12"/>
        <rFont val="Arial"/>
        <family val="2"/>
      </rPr>
      <t>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Universal Credit expenditure has been allocated across countries and regions using caseload statistics only, as no statistics on amounts of benefit are currently published. Expenditure is concentrated in the North West as this is where Universal Credit was initially introduced.
</t>
    </r>
  </si>
  <si>
    <r>
      <rPr>
        <b/>
        <sz val="12"/>
        <rFont val="Arial"/>
        <family val="2"/>
      </rPr>
      <t>Past years:</t>
    </r>
    <r>
      <rPr>
        <sz val="12"/>
        <rFont val="Arial"/>
        <family val="2"/>
      </rPr>
      <t xml:space="preserve">
Expenditure for previous years may have been updated from previous publications to reflect latest understanding of outturn.                                                                                                                                                                                                                                                              Income Support, Housing Benefit and Council Tax Benefit figures from 2000/01 to 2004/05 include small amounts of expenditure on asylum seekers, which were reimbursed by the National Asylum Support Service and are not included in the totals presented in the national level outturn and forecast expenditure tables published on www.Gov.uk.
The Winter Fuel Payment figure for 2004/05 includes an additional amount reflecting the one-off Over 70s Payment made in that year which is included as separate entries in the total presented in the national level expenditure tables. The Winter Fuel Payment figure for 2005/06 includes additional amounts reflecting one-off expenditure for Over 65s Payment and Over 70s Payment which are included as separate entries in the national level outturn and forecast expenditure tables published on www.Gov.uk.</t>
    </r>
  </si>
  <si>
    <r>
      <rPr>
        <b/>
        <sz val="12"/>
        <color rgb="FF000000"/>
        <rFont val="Arial"/>
        <family val="2"/>
      </rPr>
      <t xml:space="preserve">Over 75 TV Licenses     </t>
    </r>
    <r>
      <rPr>
        <sz val="12"/>
        <color rgb="FF000000"/>
        <rFont val="Arial"/>
        <family val="2"/>
      </rPr>
      <t xml:space="preserve">                                                                                                                                                                                                                                                                                                                                                                                                                                                         In 2018/19, free TV licences for those aged 75 and over were partially funded by DWP as agreed at the 2015 funding settlement and leading to the BBC taking responsibility for funding and policy from June 2020. The figures in this table show the DWP’s share only, not the total expenditure.  </t>
    </r>
  </si>
  <si>
    <t xml:space="preserve">It is not possible to attribute spending below Great Britain level for all benefits for all years: some benefits may only be available for certain geographies, or certain breakdowns are only available for certain years. Usually the scope of what is possible has improved over time.
These tables do not attempt to attribute spending by geography for the benefits where the information is not available. This is in contrast to some other publications, such as the Country and Regional Analysis of the Public Expenditure Statistical Analyses, where proxy information is used to assign expenditure to regions for the smaller benefits.
The table below shows the proportion of total DWP benefit spending that is available in each year by region, Local Authority or Parliamentary Constituency, so that users can gauge the extent of possible distortions in the information resulting from incomplete coverage for some benefits or years. Please note that the figure below for total GB expenditure excludes expenditure relating to Northern Ireland Over 75 TV licences which is included in the individual year totals of the expenditure by region tables.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</si>
</sst>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_-* #,##0_-;\-* #,##0_-;_-* &quot;-&quot;??_-;_-@_-"/>
    <numFmt numFmtId="166" formatCode="_-* #,##0.0_-;\-* #,##0.0_-;_-* &quot;-&quot;??_-;_-@_-"/>
    <numFmt numFmtId="167" formatCode="#,##0_ ;\-#,##0\ "/>
    <numFmt numFmtId="168" formatCode="#,##0.00000"/>
  </numFmts>
  <fonts count="12" x14ac:knownFonts="1">
    <font>
      <sz val="12"/>
      <color theme="1"/>
      <name val="Arial"/>
      <family val="2"/>
    </font>
    <font>
      <sz val="10"/>
      <name val="Arial"/>
      <family val="2"/>
    </font>
    <font>
      <sz val="12"/>
      <name val="Arial"/>
      <family val="2"/>
    </font>
    <font>
      <sz val="12"/>
      <color theme="1"/>
      <name val="Arial"/>
      <family val="2"/>
    </font>
    <font>
      <b/>
      <sz val="12"/>
      <name val="Arial"/>
      <family val="2"/>
    </font>
    <font>
      <b/>
      <sz val="12"/>
      <color theme="1"/>
      <name val="Arial"/>
      <family val="2"/>
    </font>
    <font>
      <sz val="12"/>
      <color theme="3" tint="0.39997558519241921"/>
      <name val="Arial"/>
      <family val="2"/>
    </font>
    <font>
      <u/>
      <sz val="10"/>
      <color indexed="12"/>
      <name val="Arial"/>
      <family val="2"/>
    </font>
    <font>
      <i/>
      <sz val="12"/>
      <name val="Arial"/>
      <family val="2"/>
    </font>
    <font>
      <b/>
      <sz val="12"/>
      <color rgb="FFFF0000"/>
      <name val="Arial"/>
      <family val="2"/>
    </font>
    <font>
      <sz val="12"/>
      <color rgb="FF000000"/>
      <name val="Arial"/>
      <family val="2"/>
    </font>
    <font>
      <b/>
      <sz val="12"/>
      <color rgb="FF00000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
    <xf numFmtId="0" fontId="0"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cellStyleXfs>
  <cellXfs count="193">
    <xf numFmtId="0" fontId="0" fillId="0" borderId="0" xfId="0"/>
    <xf numFmtId="0" fontId="2" fillId="2" borderId="0" xfId="3" applyFont="1" applyFill="1" applyAlignment="1">
      <alignment wrapText="1"/>
    </xf>
    <xf numFmtId="0" fontId="2" fillId="2" borderId="0" xfId="3" applyFont="1" applyFill="1" applyBorder="1" applyAlignment="1">
      <alignment wrapText="1"/>
    </xf>
    <xf numFmtId="0" fontId="3" fillId="2" borderId="0" xfId="0" applyFont="1" applyFill="1" applyAlignment="1">
      <alignment vertical="center" wrapText="1"/>
    </xf>
    <xf numFmtId="0" fontId="2" fillId="2" borderId="0" xfId="3" applyFont="1" applyFill="1" applyAlignment="1">
      <alignment vertical="top" wrapText="1"/>
    </xf>
    <xf numFmtId="0" fontId="2" fillId="2" borderId="0" xfId="4" applyFont="1" applyFill="1" applyBorder="1" applyAlignment="1">
      <alignment horizontal="left" vertical="top" wrapText="1" indent="2"/>
    </xf>
    <xf numFmtId="0" fontId="2" fillId="2" borderId="0" xfId="3" applyFont="1" applyFill="1" applyBorder="1" applyAlignment="1">
      <alignment vertical="top" wrapText="1"/>
    </xf>
    <xf numFmtId="0" fontId="5" fillId="2" borderId="0" xfId="0" applyFont="1" applyFill="1" applyAlignment="1">
      <alignment vertical="center" wrapText="1"/>
    </xf>
    <xf numFmtId="0" fontId="4" fillId="2" borderId="0" xfId="3" applyFont="1" applyFill="1" applyBorder="1" applyAlignment="1">
      <alignment vertical="top" wrapText="1"/>
    </xf>
    <xf numFmtId="0" fontId="6" fillId="2" borderId="0" xfId="4" applyFont="1" applyFill="1" applyBorder="1" applyAlignment="1">
      <alignment horizontal="left" vertical="top" wrapText="1"/>
    </xf>
    <xf numFmtId="0" fontId="2" fillId="2" borderId="0" xfId="4" applyFont="1" applyFill="1" applyBorder="1" applyAlignment="1">
      <alignment horizontal="left" vertical="top" wrapText="1"/>
    </xf>
    <xf numFmtId="0" fontId="4" fillId="2" borderId="0" xfId="3" applyFont="1" applyFill="1" applyBorder="1" applyAlignment="1">
      <alignment vertical="center" wrapText="1"/>
    </xf>
    <xf numFmtId="0" fontId="1" fillId="2" borderId="0" xfId="6" applyFill="1"/>
    <xf numFmtId="164" fontId="2" fillId="2" borderId="1" xfId="7" applyNumberFormat="1" applyFont="1" applyFill="1" applyBorder="1" applyAlignment="1">
      <alignment vertical="top"/>
    </xf>
    <xf numFmtId="164" fontId="2" fillId="2" borderId="2" xfId="7" applyNumberFormat="1" applyFont="1" applyFill="1" applyBorder="1" applyAlignment="1">
      <alignment vertical="top"/>
    </xf>
    <xf numFmtId="0" fontId="2" fillId="2" borderId="2" xfId="6" applyFont="1" applyFill="1" applyBorder="1" applyAlignment="1">
      <alignment vertical="center"/>
    </xf>
    <xf numFmtId="0" fontId="2" fillId="2" borderId="3" xfId="6" applyFont="1" applyFill="1" applyBorder="1" applyAlignment="1">
      <alignment vertical="center"/>
    </xf>
    <xf numFmtId="0" fontId="2" fillId="2" borderId="4" xfId="6" applyFont="1" applyFill="1" applyBorder="1" applyAlignment="1">
      <alignment vertical="top"/>
    </xf>
    <xf numFmtId="165" fontId="2" fillId="2" borderId="5" xfId="8" applyNumberFormat="1" applyFont="1" applyFill="1" applyBorder="1"/>
    <xf numFmtId="165" fontId="2" fillId="2" borderId="0" xfId="8" applyNumberFormat="1" applyFont="1" applyFill="1" applyBorder="1"/>
    <xf numFmtId="0" fontId="2" fillId="2" borderId="0" xfId="6" applyFont="1" applyFill="1" applyBorder="1"/>
    <xf numFmtId="0" fontId="2" fillId="2" borderId="6" xfId="6" applyFont="1" applyFill="1" applyBorder="1"/>
    <xf numFmtId="0" fontId="2" fillId="2" borderId="7" xfId="9" applyFont="1" applyFill="1" applyBorder="1" applyAlignment="1" applyProtection="1"/>
    <xf numFmtId="164" fontId="2" fillId="2" borderId="5" xfId="7" applyNumberFormat="1" applyFont="1" applyFill="1" applyBorder="1"/>
    <xf numFmtId="164" fontId="2" fillId="2" borderId="0" xfId="7" applyNumberFormat="1" applyFont="1" applyFill="1" applyBorder="1"/>
    <xf numFmtId="0" fontId="2" fillId="2" borderId="7" xfId="6" applyFont="1" applyFill="1" applyBorder="1"/>
    <xf numFmtId="164" fontId="2" fillId="2" borderId="5" xfId="6" applyNumberFormat="1" applyFont="1" applyFill="1" applyBorder="1"/>
    <xf numFmtId="164" fontId="2" fillId="2" borderId="0" xfId="6" applyNumberFormat="1" applyFont="1" applyFill="1" applyBorder="1"/>
    <xf numFmtId="164" fontId="2" fillId="2" borderId="6" xfId="6" applyNumberFormat="1" applyFont="1" applyFill="1" applyBorder="1"/>
    <xf numFmtId="165" fontId="2" fillId="2" borderId="6" xfId="8" applyNumberFormat="1" applyFont="1" applyFill="1" applyBorder="1"/>
    <xf numFmtId="165" fontId="2" fillId="2" borderId="8" xfId="8" applyNumberFormat="1" applyFont="1" applyFill="1" applyBorder="1"/>
    <xf numFmtId="165" fontId="2" fillId="2" borderId="9" xfId="8" applyNumberFormat="1" applyFont="1" applyFill="1" applyBorder="1"/>
    <xf numFmtId="165" fontId="2" fillId="2" borderId="10" xfId="8" applyNumberFormat="1" applyFont="1" applyFill="1" applyBorder="1"/>
    <xf numFmtId="0" fontId="2" fillId="2" borderId="11" xfId="6" applyFont="1" applyFill="1" applyBorder="1"/>
    <xf numFmtId="0" fontId="4" fillId="2" borderId="8" xfId="6" applyFont="1" applyFill="1" applyBorder="1" applyAlignment="1">
      <alignment horizontal="right" wrapText="1"/>
    </xf>
    <xf numFmtId="0" fontId="4" fillId="2" borderId="9" xfId="6" applyFont="1" applyFill="1" applyBorder="1" applyAlignment="1">
      <alignment horizontal="right" wrapText="1"/>
    </xf>
    <xf numFmtId="0" fontId="4" fillId="2" borderId="12" xfId="6" applyFont="1" applyFill="1" applyBorder="1" applyAlignment="1">
      <alignment horizontal="right" wrapText="1"/>
    </xf>
    <xf numFmtId="0" fontId="4" fillId="2" borderId="2" xfId="6" applyFont="1" applyFill="1" applyBorder="1" applyAlignment="1">
      <alignment horizontal="right" wrapText="1"/>
    </xf>
    <xf numFmtId="0" fontId="2" fillId="2" borderId="13" xfId="6" applyFont="1" applyFill="1" applyBorder="1"/>
    <xf numFmtId="0" fontId="1" fillId="2" borderId="0" xfId="6" applyFill="1" applyBorder="1"/>
    <xf numFmtId="0" fontId="1" fillId="2" borderId="2" xfId="6" applyFill="1" applyBorder="1"/>
    <xf numFmtId="0" fontId="1" fillId="2" borderId="12" xfId="6" applyFill="1" applyBorder="1"/>
    <xf numFmtId="0" fontId="1" fillId="2" borderId="9" xfId="6" applyFill="1" applyBorder="1"/>
    <xf numFmtId="0" fontId="2" fillId="2" borderId="12" xfId="6" applyFont="1" applyFill="1" applyBorder="1" applyAlignment="1">
      <alignment vertical="center" wrapText="1"/>
    </xf>
    <xf numFmtId="0" fontId="2" fillId="2" borderId="13" xfId="6" applyFont="1" applyFill="1" applyBorder="1" applyAlignment="1">
      <alignment vertical="center" wrapText="1"/>
    </xf>
    <xf numFmtId="0" fontId="0" fillId="2" borderId="0" xfId="0" applyFont="1" applyFill="1"/>
    <xf numFmtId="1" fontId="4" fillId="2" borderId="0" xfId="1" applyNumberFormat="1" applyFont="1" applyFill="1" applyAlignment="1">
      <alignment horizontal="center"/>
    </xf>
    <xf numFmtId="1" fontId="2" fillId="2" borderId="0" xfId="1" applyNumberFormat="1" applyFont="1" applyFill="1" applyAlignment="1">
      <alignment horizontal="center"/>
    </xf>
    <xf numFmtId="0" fontId="2" fillId="2" borderId="0" xfId="0" applyFont="1" applyFill="1" applyBorder="1"/>
    <xf numFmtId="166" fontId="4" fillId="2" borderId="0" xfId="1" applyNumberFormat="1" applyFont="1" applyFill="1" applyAlignment="1">
      <alignment horizontal="center"/>
    </xf>
    <xf numFmtId="166" fontId="4" fillId="2" borderId="9" xfId="1" applyNumberFormat="1" applyFont="1" applyFill="1" applyBorder="1" applyAlignment="1">
      <alignment horizontal="center"/>
    </xf>
    <xf numFmtId="0" fontId="4" fillId="2" borderId="0" xfId="0" applyFont="1" applyFill="1"/>
    <xf numFmtId="0" fontId="4" fillId="2" borderId="0" xfId="0" applyFont="1" applyFill="1" applyAlignment="1">
      <alignment horizontal="left"/>
    </xf>
    <xf numFmtId="0" fontId="2" fillId="2" borderId="0" xfId="0" applyFont="1" applyFill="1" applyBorder="1" applyAlignment="1">
      <alignment vertical="top"/>
    </xf>
    <xf numFmtId="3" fontId="4" fillId="2" borderId="1" xfId="1" applyNumberFormat="1" applyFont="1" applyFill="1" applyBorder="1" applyAlignment="1">
      <alignment horizontal="center" vertical="top"/>
    </xf>
    <xf numFmtId="3" fontId="4" fillId="2" borderId="2" xfId="1" applyNumberFormat="1" applyFont="1" applyFill="1" applyBorder="1" applyAlignment="1">
      <alignment horizontal="center" vertical="top"/>
    </xf>
    <xf numFmtId="167" fontId="4" fillId="2" borderId="7" xfId="1" applyNumberFormat="1" applyFont="1" applyFill="1" applyBorder="1" applyAlignment="1">
      <alignment horizontal="right" vertical="top"/>
    </xf>
    <xf numFmtId="0" fontId="4" fillId="2" borderId="2" xfId="0" applyFont="1" applyFill="1" applyBorder="1" applyAlignment="1">
      <alignment vertical="top"/>
    </xf>
    <xf numFmtId="0" fontId="4" fillId="2" borderId="2" xfId="0" applyFont="1" applyFill="1" applyBorder="1" applyAlignment="1">
      <alignment horizontal="center" vertical="top"/>
    </xf>
    <xf numFmtId="165" fontId="4" fillId="2" borderId="5" xfId="1" applyNumberFormat="1" applyFont="1" applyFill="1" applyBorder="1" applyAlignment="1">
      <alignment horizontal="center"/>
    </xf>
    <xf numFmtId="165" fontId="4" fillId="2" borderId="0" xfId="1" applyNumberFormat="1" applyFont="1" applyFill="1" applyAlignment="1">
      <alignment horizontal="center"/>
    </xf>
    <xf numFmtId="165" fontId="4" fillId="2" borderId="7" xfId="1" applyNumberFormat="1" applyFont="1" applyFill="1" applyBorder="1" applyAlignment="1">
      <alignment horizontal="center"/>
    </xf>
    <xf numFmtId="0" fontId="5" fillId="2" borderId="0" xfId="0" applyFont="1" applyFill="1"/>
    <xf numFmtId="0" fontId="4" fillId="2" borderId="0" xfId="0" applyFont="1" applyFill="1" applyBorder="1" applyAlignment="1">
      <alignment horizontal="center"/>
    </xf>
    <xf numFmtId="165" fontId="2" fillId="2" borderId="5" xfId="1" applyNumberFormat="1" applyFont="1" applyFill="1" applyBorder="1" applyAlignment="1">
      <alignment horizontal="center"/>
    </xf>
    <xf numFmtId="165" fontId="2" fillId="2" borderId="0" xfId="1" applyNumberFormat="1" applyFont="1" applyFill="1" applyAlignment="1">
      <alignment horizontal="center"/>
    </xf>
    <xf numFmtId="165" fontId="2" fillId="2" borderId="7" xfId="1" applyNumberFormat="1" applyFont="1" applyFill="1" applyBorder="1" applyAlignment="1">
      <alignment horizontal="center"/>
    </xf>
    <xf numFmtId="0" fontId="0" fillId="2" borderId="0" xfId="0" applyFont="1" applyFill="1" applyAlignment="1">
      <alignment horizontal="left" indent="2"/>
    </xf>
    <xf numFmtId="0" fontId="2" fillId="2" borderId="0" xfId="0" applyFont="1" applyFill="1" applyBorder="1" applyAlignment="1">
      <alignment horizontal="center"/>
    </xf>
    <xf numFmtId="0" fontId="4" fillId="2" borderId="0" xfId="0" applyFont="1" applyFill="1" applyAlignment="1">
      <alignment horizontal="center"/>
    </xf>
    <xf numFmtId="0" fontId="2" fillId="2" borderId="0" xfId="10" applyFont="1" applyFill="1" applyBorder="1" applyAlignment="1">
      <alignment horizontal="left" indent="2"/>
    </xf>
    <xf numFmtId="0" fontId="4" fillId="2" borderId="12"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indent="1"/>
    </xf>
    <xf numFmtId="0" fontId="4" fillId="2" borderId="0" xfId="0" applyFont="1" applyFill="1" applyBorder="1"/>
    <xf numFmtId="0" fontId="4" fillId="2" borderId="0" xfId="0" applyFont="1" applyFill="1" applyBorder="1" applyAlignment="1">
      <alignment horizontal="left"/>
    </xf>
    <xf numFmtId="165" fontId="4" fillId="2" borderId="1" xfId="1" applyNumberFormat="1" applyFont="1" applyFill="1" applyBorder="1" applyAlignment="1">
      <alignment horizontal="center" vertical="top"/>
    </xf>
    <xf numFmtId="165" fontId="4" fillId="2" borderId="2" xfId="1" applyNumberFormat="1" applyFont="1" applyFill="1" applyBorder="1" applyAlignment="1">
      <alignment horizontal="center" vertical="top"/>
    </xf>
    <xf numFmtId="165" fontId="4" fillId="2" borderId="2" xfId="1" applyNumberFormat="1" applyFont="1" applyFill="1" applyBorder="1" applyAlignment="1">
      <alignment horizontal="right" vertical="top"/>
    </xf>
    <xf numFmtId="165" fontId="4" fillId="2" borderId="2" xfId="1" applyNumberFormat="1" applyFont="1" applyFill="1" applyBorder="1" applyAlignment="1">
      <alignment horizontal="right" vertical="center"/>
    </xf>
    <xf numFmtId="165" fontId="4" fillId="2" borderId="7" xfId="1" applyNumberFormat="1" applyFont="1" applyFill="1" applyBorder="1" applyAlignment="1">
      <alignment horizontal="center" vertical="top"/>
    </xf>
    <xf numFmtId="0" fontId="8" fillId="2" borderId="12" xfId="0" applyFont="1" applyFill="1" applyBorder="1" applyAlignment="1">
      <alignment horizontal="center" vertical="center" wrapText="1"/>
    </xf>
    <xf numFmtId="0" fontId="0" fillId="2" borderId="0" xfId="0" applyFont="1" applyFill="1" applyBorder="1"/>
    <xf numFmtId="0" fontId="0" fillId="2" borderId="0" xfId="0" applyFont="1" applyFill="1" applyAlignment="1">
      <alignment horizontal="center"/>
    </xf>
    <xf numFmtId="0" fontId="0" fillId="2" borderId="0" xfId="0" applyFont="1" applyFill="1" applyAlignment="1">
      <alignment vertical="top"/>
    </xf>
    <xf numFmtId="0" fontId="0" fillId="2" borderId="1" xfId="0" applyFont="1" applyFill="1" applyBorder="1" applyAlignment="1">
      <alignment horizontal="right" vertical="top"/>
    </xf>
    <xf numFmtId="0" fontId="0" fillId="2" borderId="2" xfId="0" applyFont="1" applyFill="1" applyBorder="1" applyAlignment="1">
      <alignment horizontal="right" vertical="top"/>
    </xf>
    <xf numFmtId="165" fontId="4" fillId="2" borderId="0" xfId="1" applyNumberFormat="1" applyFont="1" applyFill="1" applyBorder="1" applyAlignment="1">
      <alignment horizontal="center"/>
    </xf>
    <xf numFmtId="165" fontId="2" fillId="2" borderId="0" xfId="1" applyNumberFormat="1" applyFont="1" applyFill="1" applyBorder="1" applyAlignment="1">
      <alignment horizontal="center"/>
    </xf>
    <xf numFmtId="0" fontId="2" fillId="2" borderId="0" xfId="0" applyFont="1" applyFill="1" applyBorder="1" applyAlignment="1">
      <alignment horizontal="left" indent="2"/>
    </xf>
    <xf numFmtId="0" fontId="4" fillId="2" borderId="14" xfId="0" applyFont="1" applyFill="1" applyBorder="1" applyAlignment="1">
      <alignment horizontal="center" vertical="center" wrapText="1"/>
    </xf>
    <xf numFmtId="0" fontId="4" fillId="2" borderId="13" xfId="0" applyFont="1" applyFill="1" applyBorder="1" applyAlignment="1">
      <alignment horizontal="center"/>
    </xf>
    <xf numFmtId="0" fontId="0" fillId="2" borderId="9" xfId="0" applyFont="1" applyFill="1" applyBorder="1"/>
    <xf numFmtId="0" fontId="2" fillId="2" borderId="1" xfId="0" applyFont="1" applyFill="1" applyBorder="1" applyAlignment="1">
      <alignment vertical="top"/>
    </xf>
    <xf numFmtId="0" fontId="2" fillId="2" borderId="2" xfId="0" applyFont="1" applyFill="1" applyBorder="1" applyAlignment="1">
      <alignment vertical="top"/>
    </xf>
    <xf numFmtId="165" fontId="4" fillId="2" borderId="2" xfId="1" applyNumberFormat="1" applyFont="1" applyFill="1" applyBorder="1" applyAlignment="1">
      <alignment vertical="top"/>
    </xf>
    <xf numFmtId="0" fontId="5" fillId="2" borderId="0" xfId="0" applyFont="1" applyFill="1" applyBorder="1"/>
    <xf numFmtId="165" fontId="4" fillId="2" borderId="8" xfId="1" applyNumberFormat="1" applyFont="1" applyFill="1" applyBorder="1" applyAlignment="1">
      <alignment horizontal="center"/>
    </xf>
    <xf numFmtId="165" fontId="4" fillId="2" borderId="9" xfId="1" applyNumberFormat="1" applyFont="1" applyFill="1" applyBorder="1" applyAlignment="1">
      <alignment horizontal="center"/>
    </xf>
    <xf numFmtId="0" fontId="4" fillId="2" borderId="0" xfId="0" applyFont="1" applyFill="1" applyBorder="1" applyAlignment="1"/>
    <xf numFmtId="166" fontId="2" fillId="2" borderId="0" xfId="1" applyNumberFormat="1" applyFont="1" applyFill="1" applyAlignment="1">
      <alignment horizontal="center"/>
    </xf>
    <xf numFmtId="166" fontId="2" fillId="2" borderId="0" xfId="1" applyNumberFormat="1" applyFont="1" applyFill="1" applyBorder="1" applyAlignment="1">
      <alignment horizontal="center"/>
    </xf>
    <xf numFmtId="165" fontId="4" fillId="2" borderId="5" xfId="1" applyNumberFormat="1" applyFont="1" applyFill="1" applyBorder="1" applyAlignment="1">
      <alignment horizontal="right"/>
    </xf>
    <xf numFmtId="165" fontId="4" fillId="2" borderId="0" xfId="1" applyNumberFormat="1" applyFont="1" applyFill="1" applyBorder="1" applyAlignment="1">
      <alignment horizontal="right"/>
    </xf>
    <xf numFmtId="165" fontId="2" fillId="2" borderId="5" xfId="1" applyNumberFormat="1" applyFont="1" applyFill="1" applyBorder="1" applyAlignment="1">
      <alignment horizontal="right"/>
    </xf>
    <xf numFmtId="165" fontId="2" fillId="2" borderId="0" xfId="1" applyNumberFormat="1" applyFont="1" applyFill="1" applyBorder="1" applyAlignment="1">
      <alignment horizontal="right"/>
    </xf>
    <xf numFmtId="165" fontId="4" fillId="2" borderId="9" xfId="1" applyNumberFormat="1" applyFont="1" applyFill="1" applyBorder="1" applyAlignment="1">
      <alignment horizontal="right"/>
    </xf>
    <xf numFmtId="0" fontId="0" fillId="2" borderId="0" xfId="0" applyFill="1"/>
    <xf numFmtId="0" fontId="0" fillId="2" borderId="0" xfId="0" applyFill="1" applyBorder="1"/>
    <xf numFmtId="165" fontId="4" fillId="2" borderId="1" xfId="1" applyNumberFormat="1" applyFont="1" applyFill="1" applyBorder="1" applyAlignment="1">
      <alignment horizontal="right" vertical="top"/>
    </xf>
    <xf numFmtId="0" fontId="4" fillId="2" borderId="12" xfId="0" applyFont="1" applyFill="1" applyBorder="1" applyAlignment="1">
      <alignment horizontal="left" vertical="center" indent="1"/>
    </xf>
    <xf numFmtId="0" fontId="1" fillId="2" borderId="0" xfId="0" applyFont="1" applyFill="1" applyBorder="1"/>
    <xf numFmtId="3" fontId="4" fillId="2" borderId="2" xfId="1" applyNumberFormat="1" applyFont="1" applyFill="1" applyBorder="1" applyAlignment="1">
      <alignment horizontal="center"/>
    </xf>
    <xf numFmtId="165" fontId="4" fillId="2" borderId="2" xfId="1" applyNumberFormat="1" applyFont="1" applyFill="1" applyBorder="1"/>
    <xf numFmtId="165" fontId="4" fillId="2" borderId="0" xfId="1" applyNumberFormat="1" applyFont="1" applyFill="1" applyBorder="1"/>
    <xf numFmtId="165" fontId="2" fillId="2" borderId="0" xfId="1" applyNumberFormat="1" applyFont="1" applyFill="1" applyBorder="1"/>
    <xf numFmtId="165" fontId="4" fillId="2" borderId="0" xfId="1" applyNumberFormat="1" applyFont="1" applyFill="1" applyBorder="1" applyAlignment="1">
      <alignment horizontal="right" vertical="top"/>
    </xf>
    <xf numFmtId="165" fontId="4" fillId="2" borderId="6" xfId="1" applyNumberFormat="1" applyFont="1" applyFill="1" applyBorder="1" applyAlignment="1">
      <alignment horizontal="right" vertical="top"/>
    </xf>
    <xf numFmtId="165" fontId="4" fillId="2" borderId="6" xfId="1" applyNumberFormat="1" applyFont="1" applyFill="1" applyBorder="1" applyAlignment="1">
      <alignment horizontal="center"/>
    </xf>
    <xf numFmtId="165" fontId="2" fillId="2" borderId="6" xfId="1" applyNumberFormat="1" applyFont="1" applyFill="1" applyBorder="1" applyAlignment="1">
      <alignment horizontal="center"/>
    </xf>
    <xf numFmtId="0" fontId="4" fillId="2" borderId="0" xfId="0" applyFont="1" applyFill="1" applyBorder="1" applyAlignment="1">
      <alignment horizontal="center" vertical="center" wrapText="1"/>
    </xf>
    <xf numFmtId="0" fontId="4" fillId="2" borderId="6" xfId="0" applyFont="1" applyFill="1" applyBorder="1" applyAlignment="1">
      <alignment horizontal="center" vertical="center" wrapText="1"/>
    </xf>
    <xf numFmtId="3" fontId="4" fillId="2" borderId="0" xfId="1" applyNumberFormat="1" applyFont="1" applyFill="1" applyBorder="1" applyAlignment="1">
      <alignment horizontal="center" vertical="top"/>
    </xf>
    <xf numFmtId="3" fontId="4" fillId="2" borderId="6" xfId="1" applyNumberFormat="1" applyFont="1" applyFill="1" applyBorder="1" applyAlignment="1">
      <alignment horizontal="center" vertical="top"/>
    </xf>
    <xf numFmtId="165" fontId="2" fillId="2" borderId="0" xfId="1" applyNumberFormat="1" applyFont="1" applyFill="1" applyAlignment="1">
      <alignment horizontal="right"/>
    </xf>
    <xf numFmtId="167" fontId="2" fillId="2" borderId="0" xfId="1" applyNumberFormat="1" applyFont="1" applyFill="1" applyAlignment="1">
      <alignment horizontal="right"/>
    </xf>
    <xf numFmtId="3" fontId="2" fillId="2" borderId="0" xfId="0" applyNumberFormat="1" applyFont="1" applyFill="1" applyBorder="1"/>
    <xf numFmtId="1" fontId="2" fillId="2" borderId="0" xfId="0" applyNumberFormat="1" applyFont="1" applyFill="1" applyBorder="1"/>
    <xf numFmtId="0" fontId="4" fillId="2" borderId="0" xfId="0" applyFont="1" applyFill="1" applyBorder="1" applyAlignment="1">
      <alignment wrapText="1"/>
    </xf>
    <xf numFmtId="0" fontId="0" fillId="2" borderId="0" xfId="0" applyFont="1" applyFill="1" applyAlignment="1">
      <alignment horizontal="center" vertical="top"/>
    </xf>
    <xf numFmtId="165" fontId="4" fillId="2" borderId="5" xfId="1" applyNumberFormat="1" applyFont="1" applyFill="1" applyBorder="1" applyAlignment="1">
      <alignment horizontal="center" vertical="top"/>
    </xf>
    <xf numFmtId="165" fontId="4" fillId="2" borderId="0" xfId="1" applyNumberFormat="1" applyFont="1" applyFill="1" applyBorder="1" applyAlignment="1">
      <alignment horizontal="center" vertical="top"/>
    </xf>
    <xf numFmtId="0" fontId="4" fillId="2" borderId="0" xfId="0" applyFont="1" applyFill="1" applyBorder="1" applyAlignment="1">
      <alignment horizontal="left" vertical="top"/>
    </xf>
    <xf numFmtId="0" fontId="4" fillId="2" borderId="0" xfId="0" applyFont="1" applyFill="1" applyBorder="1" applyAlignment="1">
      <alignment horizontal="center" vertical="top"/>
    </xf>
    <xf numFmtId="0" fontId="4" fillId="2" borderId="6" xfId="0" applyFont="1" applyFill="1" applyBorder="1" applyAlignment="1">
      <alignment horizontal="center"/>
    </xf>
    <xf numFmtId="0" fontId="0" fillId="2" borderId="0" xfId="0" applyFont="1" applyFill="1" applyBorder="1" applyAlignment="1">
      <alignment horizontal="left" indent="2"/>
    </xf>
    <xf numFmtId="0" fontId="2" fillId="2" borderId="6" xfId="0" applyFont="1" applyFill="1" applyBorder="1" applyAlignment="1">
      <alignment horizontal="center"/>
    </xf>
    <xf numFmtId="0" fontId="0" fillId="2" borderId="0" xfId="0" applyFont="1" applyFill="1" applyAlignment="1">
      <alignment horizontal="left"/>
    </xf>
    <xf numFmtId="0" fontId="0" fillId="2" borderId="0" xfId="0" applyFont="1" applyFill="1" applyBorder="1" applyAlignment="1">
      <alignment horizontal="left"/>
    </xf>
    <xf numFmtId="0" fontId="0" fillId="2" borderId="9" xfId="0" applyFont="1" applyFill="1" applyBorder="1" applyAlignment="1">
      <alignment horizontal="left"/>
    </xf>
    <xf numFmtId="0" fontId="0" fillId="2" borderId="0" xfId="0" applyFill="1" applyAlignment="1"/>
    <xf numFmtId="3" fontId="4" fillId="2" borderId="2" xfId="0" applyNumberFormat="1" applyFont="1" applyFill="1" applyBorder="1" applyAlignment="1"/>
    <xf numFmtId="165" fontId="4" fillId="2" borderId="2" xfId="1" applyNumberFormat="1" applyFont="1" applyFill="1" applyBorder="1" applyAlignment="1"/>
    <xf numFmtId="0" fontId="4" fillId="2" borderId="2" xfId="0" applyFont="1" applyFill="1" applyBorder="1" applyAlignment="1">
      <alignment horizontal="center"/>
    </xf>
    <xf numFmtId="0" fontId="0" fillId="2" borderId="0" xfId="0" applyFill="1" applyAlignment="1">
      <alignment vertical="top"/>
    </xf>
    <xf numFmtId="165" fontId="4" fillId="2" borderId="0" xfId="1" applyNumberFormat="1" applyFont="1" applyFill="1" applyAlignment="1">
      <alignment horizontal="center" vertical="top"/>
    </xf>
    <xf numFmtId="165" fontId="4" fillId="2" borderId="0" xfId="1" applyNumberFormat="1" applyFont="1" applyFill="1" applyBorder="1" applyAlignment="1">
      <alignment vertical="top"/>
    </xf>
    <xf numFmtId="0" fontId="4" fillId="2" borderId="0" xfId="0" applyFont="1" applyFill="1" applyAlignment="1">
      <alignment horizontal="center" vertical="top"/>
    </xf>
    <xf numFmtId="0" fontId="4" fillId="2" borderId="0" xfId="0" applyFont="1" applyFill="1" applyAlignment="1"/>
    <xf numFmtId="0" fontId="1" fillId="2" borderId="0" xfId="0" applyFont="1" applyFill="1" applyBorder="1" applyAlignment="1"/>
    <xf numFmtId="0" fontId="1" fillId="2" borderId="0" xfId="0" applyFont="1" applyFill="1" applyBorder="1" applyAlignment="1">
      <alignment vertical="top"/>
    </xf>
    <xf numFmtId="165" fontId="4" fillId="2" borderId="0" xfId="1" applyNumberFormat="1" applyFont="1" applyFill="1" applyAlignment="1">
      <alignment vertical="top"/>
    </xf>
    <xf numFmtId="165" fontId="4" fillId="2" borderId="0" xfId="1" applyNumberFormat="1" applyFont="1" applyFill="1"/>
    <xf numFmtId="0" fontId="1" fillId="2" borderId="0" xfId="10" applyFont="1" applyFill="1" applyBorder="1"/>
    <xf numFmtId="1" fontId="1" fillId="2" borderId="0" xfId="10" applyNumberFormat="1" applyFont="1" applyFill="1" applyBorder="1" applyAlignment="1">
      <alignment horizontal="center"/>
    </xf>
    <xf numFmtId="0" fontId="1" fillId="2" borderId="0" xfId="10" applyFont="1" applyFill="1" applyBorder="1" applyAlignment="1">
      <alignment vertical="center"/>
    </xf>
    <xf numFmtId="165" fontId="4" fillId="2" borderId="1" xfId="1" applyNumberFormat="1" applyFont="1" applyFill="1" applyBorder="1" applyAlignment="1">
      <alignment horizontal="center" vertical="center"/>
    </xf>
    <xf numFmtId="165" fontId="4" fillId="2" borderId="2" xfId="1" applyNumberFormat="1" applyFont="1" applyFill="1" applyBorder="1" applyAlignment="1">
      <alignment horizontal="center" vertical="center"/>
    </xf>
    <xf numFmtId="0" fontId="4" fillId="2" borderId="2" xfId="9" applyFont="1" applyFill="1" applyBorder="1" applyAlignment="1" applyProtection="1">
      <alignment vertical="center"/>
    </xf>
    <xf numFmtId="0" fontId="2" fillId="2" borderId="0" xfId="9" applyFont="1" applyFill="1" applyBorder="1" applyAlignment="1" applyProtection="1"/>
    <xf numFmtId="0" fontId="2" fillId="2" borderId="0" xfId="10" applyFont="1" applyFill="1" applyBorder="1"/>
    <xf numFmtId="0" fontId="2" fillId="2" borderId="0" xfId="10" applyFont="1" applyFill="1" applyBorder="1" applyAlignment="1">
      <alignment horizontal="left"/>
    </xf>
    <xf numFmtId="1" fontId="4" fillId="2" borderId="14" xfId="10" quotePrefix="1" applyNumberFormat="1" applyFont="1" applyFill="1" applyBorder="1" applyAlignment="1">
      <alignment horizontal="center" wrapText="1"/>
    </xf>
    <xf numFmtId="1" fontId="4" fillId="2" borderId="12" xfId="10" quotePrefix="1" applyNumberFormat="1" applyFont="1" applyFill="1" applyBorder="1" applyAlignment="1">
      <alignment horizontal="center" wrapText="1"/>
    </xf>
    <xf numFmtId="1" fontId="4" fillId="2" borderId="12" xfId="10" applyNumberFormat="1" applyFont="1" applyFill="1" applyBorder="1" applyAlignment="1">
      <alignment horizontal="center" wrapText="1"/>
    </xf>
    <xf numFmtId="0" fontId="4" fillId="2" borderId="12" xfId="10" applyFont="1" applyFill="1" applyBorder="1" applyAlignment="1">
      <alignment horizontal="left" wrapText="1"/>
    </xf>
    <xf numFmtId="1" fontId="4" fillId="2" borderId="0" xfId="10" applyNumberFormat="1" applyFont="1" applyFill="1" applyBorder="1" applyAlignment="1">
      <alignment horizontal="center" wrapText="1"/>
    </xf>
    <xf numFmtId="164" fontId="2" fillId="2" borderId="1" xfId="2" applyNumberFormat="1" applyFont="1" applyFill="1" applyBorder="1" applyAlignment="1">
      <alignment horizontal="center" vertical="center"/>
    </xf>
    <xf numFmtId="164" fontId="2" fillId="2" borderId="2" xfId="2" applyNumberFormat="1" applyFont="1" applyFill="1" applyBorder="1" applyAlignment="1">
      <alignment horizontal="center" vertical="center"/>
    </xf>
    <xf numFmtId="0" fontId="2" fillId="2" borderId="2" xfId="10" applyFont="1" applyFill="1" applyBorder="1" applyAlignment="1">
      <alignment vertical="center"/>
    </xf>
    <xf numFmtId="0" fontId="4" fillId="2" borderId="0" xfId="9" applyFont="1" applyFill="1" applyBorder="1" applyAlignment="1" applyProtection="1"/>
    <xf numFmtId="1" fontId="4" fillId="2" borderId="2" xfId="10" applyNumberFormat="1" applyFont="1" applyFill="1" applyBorder="1" applyAlignment="1">
      <alignment horizontal="center" wrapText="1"/>
    </xf>
    <xf numFmtId="0" fontId="4" fillId="2" borderId="0" xfId="10" applyFont="1" applyFill="1" applyBorder="1" applyAlignment="1">
      <alignment horizontal="left" wrapText="1"/>
    </xf>
    <xf numFmtId="1" fontId="4" fillId="2" borderId="0" xfId="10" applyNumberFormat="1" applyFont="1" applyFill="1" applyBorder="1" applyAlignment="1">
      <alignment horizontal="left"/>
    </xf>
    <xf numFmtId="1" fontId="9" fillId="2" borderId="0" xfId="10" applyNumberFormat="1" applyFont="1" applyFill="1" applyBorder="1" applyAlignment="1">
      <alignment horizontal="left"/>
    </xf>
    <xf numFmtId="0" fontId="2" fillId="2" borderId="12" xfId="0" applyFont="1" applyFill="1" applyBorder="1" applyAlignment="1">
      <alignment horizontal="center" vertical="center" wrapText="1"/>
    </xf>
    <xf numFmtId="168" fontId="4" fillId="2" borderId="2" xfId="1" applyNumberFormat="1" applyFont="1" applyFill="1" applyBorder="1" applyAlignment="1">
      <alignment horizontal="center" vertical="top"/>
    </xf>
    <xf numFmtId="166" fontId="2" fillId="2" borderId="5" xfId="1" applyNumberFormat="1" applyFont="1" applyFill="1" applyBorder="1" applyAlignment="1">
      <alignment horizontal="center"/>
    </xf>
    <xf numFmtId="167" fontId="2" fillId="2" borderId="0" xfId="1" applyNumberFormat="1" applyFont="1" applyFill="1" applyBorder="1" applyAlignment="1">
      <alignment horizontal="right"/>
    </xf>
    <xf numFmtId="167" fontId="2" fillId="2" borderId="5" xfId="1" applyNumberFormat="1" applyFont="1" applyFill="1" applyBorder="1" applyAlignment="1">
      <alignment horizontal="right"/>
    </xf>
    <xf numFmtId="0" fontId="2" fillId="2" borderId="0" xfId="0" applyFont="1" applyFill="1" applyAlignment="1">
      <alignment vertical="top" wrapText="1"/>
    </xf>
    <xf numFmtId="0" fontId="2" fillId="2" borderId="0" xfId="0" applyFont="1" applyFill="1" applyBorder="1" applyAlignment="1">
      <alignment vertical="top" wrapText="1"/>
    </xf>
    <xf numFmtId="0" fontId="2" fillId="0" borderId="0" xfId="0" applyFont="1" applyFill="1" applyBorder="1" applyAlignment="1">
      <alignment vertical="top" wrapText="1"/>
    </xf>
    <xf numFmtId="0" fontId="10" fillId="2" borderId="0" xfId="0" applyFont="1" applyFill="1" applyAlignment="1">
      <alignment vertical="top" wrapText="1"/>
    </xf>
    <xf numFmtId="0" fontId="4" fillId="3" borderId="0" xfId="3" applyFont="1" applyFill="1" applyBorder="1" applyAlignment="1">
      <alignment vertical="top" wrapText="1"/>
    </xf>
    <xf numFmtId="0" fontId="2" fillId="3" borderId="0" xfId="3" applyFont="1" applyFill="1" applyBorder="1" applyAlignment="1">
      <alignment horizontal="left" vertical="top" wrapText="1"/>
    </xf>
    <xf numFmtId="0" fontId="2" fillId="2" borderId="0" xfId="3" applyFont="1" applyFill="1" applyAlignment="1">
      <alignment horizontal="left" vertical="top" wrapText="1"/>
    </xf>
    <xf numFmtId="0" fontId="1" fillId="2" borderId="0" xfId="6" applyFont="1" applyFill="1"/>
    <xf numFmtId="0" fontId="4" fillId="2" borderId="0" xfId="0" applyFont="1" applyFill="1" applyBorder="1" applyAlignment="1">
      <alignment horizontal="left" wrapText="1"/>
    </xf>
    <xf numFmtId="0" fontId="4" fillId="2" borderId="0" xfId="0" applyFont="1" applyFill="1" applyAlignment="1">
      <alignment horizontal="left" wrapText="1"/>
    </xf>
    <xf numFmtId="0" fontId="4" fillId="2" borderId="0" xfId="0" applyFont="1" applyFill="1" applyBorder="1" applyAlignment="1">
      <alignment wrapText="1"/>
    </xf>
    <xf numFmtId="0" fontId="4" fillId="2" borderId="12" xfId="0" applyFont="1" applyFill="1" applyBorder="1" applyAlignment="1">
      <alignment horizontal="left" wrapText="1"/>
    </xf>
  </cellXfs>
  <cellStyles count="11">
    <cellStyle name="Comma" xfId="1" builtinId="3"/>
    <cellStyle name="Comma 2" xfId="8"/>
    <cellStyle name="Hyperlink" xfId="9" builtinId="8"/>
    <cellStyle name="Normal" xfId="0" builtinId="0"/>
    <cellStyle name="Normal 2" xfId="10"/>
    <cellStyle name="Normal 3" xfId="3"/>
    <cellStyle name="Normal 3 10" xfId="5"/>
    <cellStyle name="Normal 4" xfId="6"/>
    <cellStyle name="Normal_Autumn 2011 expenditure tables input sheets" xfId="4"/>
    <cellStyle name="Percent" xfId="2" builtinId="5"/>
    <cellStyle name="Percent 2" xfId="7"/>
  </cellStyles>
  <dxfs count="1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7"/>
  <sheetViews>
    <sheetView tabSelected="1" zoomScale="85" zoomScaleNormal="85" workbookViewId="0"/>
  </sheetViews>
  <sheetFormatPr defaultColWidth="10.5546875" defaultRowHeight="15" x14ac:dyDescent="0.4"/>
  <cols>
    <col min="1" max="1" width="96.21875" style="1" customWidth="1"/>
    <col min="2" max="2" width="90.109375" style="1" customWidth="1"/>
    <col min="3" max="16384" width="10.5546875" style="1"/>
  </cols>
  <sheetData>
    <row r="1" spans="1:42" ht="30.75" customHeight="1" x14ac:dyDescent="0.4">
      <c r="A1" s="11" t="s">
        <v>3</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s="4" customFormat="1" ht="141" customHeight="1" x14ac:dyDescent="0.4">
      <c r="A2" s="182" t="s">
        <v>210</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42" s="4" customFormat="1" ht="110.25" customHeight="1" x14ac:dyDescent="0.4">
      <c r="A3" s="181" t="s">
        <v>211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row>
    <row r="4" spans="1:42" s="4" customFormat="1" ht="190.5" customHeight="1" x14ac:dyDescent="0.4">
      <c r="A4" s="6" t="s">
        <v>217</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row>
    <row r="5" spans="1:42" s="4" customFormat="1" ht="56.25" customHeight="1" x14ac:dyDescent="0.4">
      <c r="A5" s="182" t="s">
        <v>212</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row>
    <row r="6" spans="1:42" s="4" customFormat="1" ht="56.25" customHeight="1" x14ac:dyDescent="0.4">
      <c r="A6" s="183" t="s">
        <v>1</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row>
    <row r="7" spans="1:42" ht="67.150000000000006" customHeight="1" x14ac:dyDescent="0.4">
      <c r="A7" s="184" t="s">
        <v>218</v>
      </c>
      <c r="C7" s="9"/>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42" ht="110.25" customHeight="1" x14ac:dyDescent="0.4">
      <c r="A8" s="187" t="s">
        <v>216</v>
      </c>
      <c r="C8" s="9"/>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42" ht="51.4" customHeight="1" x14ac:dyDescent="0.4">
      <c r="A9" s="185" t="s">
        <v>213</v>
      </c>
      <c r="C9" s="9"/>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ht="65.25" customHeight="1" x14ac:dyDescent="0.4">
      <c r="A10" s="6" t="s">
        <v>215</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42" ht="67.5" customHeight="1" x14ac:dyDescent="0.4">
      <c r="A11" s="186" t="s">
        <v>214</v>
      </c>
      <c r="B11" s="7"/>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ht="65.650000000000006" customHeight="1" x14ac:dyDescent="0.4">
      <c r="A12" s="8" t="s">
        <v>0</v>
      </c>
      <c r="C12" s="5"/>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42" ht="68.650000000000006" customHeight="1" x14ac:dyDescent="0.4">
      <c r="A13" s="10" t="s">
        <v>2</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ht="81.95" customHeight="1" x14ac:dyDescent="0.4">
      <c r="A14" s="4" t="s">
        <v>209</v>
      </c>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42" x14ac:dyDescent="0.4">
      <c r="B15" s="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4">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row>
    <row r="17" spans="2:42" x14ac:dyDescent="0.4">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2.77734375" style="45" hidden="1" customWidth="1"/>
    <col min="8" max="17" width="12.77734375" style="45" customWidth="1"/>
    <col min="18" max="18" width="12.77734375" style="45" hidden="1" customWidth="1"/>
    <col min="19" max="20" width="12.77734375" style="45" customWidth="1"/>
    <col min="21" max="21" width="11" style="45" customWidth="1"/>
    <col min="22" max="22" width="12" style="45" customWidth="1"/>
    <col min="23" max="26" width="12.77734375" style="45" customWidth="1"/>
    <col min="27" max="27" width="11.109375" style="45" customWidth="1"/>
    <col min="28" max="28" width="13.44140625" style="45" hidden="1" customWidth="1"/>
    <col min="29" max="31" width="12.77734375" style="45" customWidth="1"/>
    <col min="32" max="32" width="11.5546875" style="45" customWidth="1"/>
    <col min="33" max="37" width="12.77734375" style="45" hidden="1" customWidth="1"/>
    <col min="38" max="38" width="10.5546875" style="45" customWidth="1"/>
    <col min="39" max="39" width="12.77734375" style="45" hidden="1" customWidth="1"/>
    <col min="40" max="40" width="11.44140625" style="45" customWidth="1"/>
    <col min="41" max="16384" width="8.88671875" style="45"/>
  </cols>
  <sheetData>
    <row r="1" spans="1:40" s="75" customFormat="1" ht="60" customHeight="1" x14ac:dyDescent="0.4">
      <c r="A1" s="189" t="s">
        <v>96</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133281.32466080223</v>
      </c>
      <c r="D3" s="60">
        <f t="shared" ref="D3:AF3" si="1">SUM(D6,D16:D17,D4)</f>
        <v>4734.8039219600032</v>
      </c>
      <c r="E3" s="60">
        <f t="shared" si="1"/>
        <v>674.75018944999908</v>
      </c>
      <c r="F3" s="60">
        <f t="shared" si="1"/>
        <v>1362.9964772500011</v>
      </c>
      <c r="G3" s="60"/>
      <c r="H3" s="60">
        <f t="shared" si="1"/>
        <v>4234.4436620000006</v>
      </c>
      <c r="I3" s="60">
        <f t="shared" si="1"/>
        <v>10525.20336705</v>
      </c>
      <c r="J3" s="60">
        <f t="shared" si="1"/>
        <v>1105.9393085337217</v>
      </c>
      <c r="K3" s="60">
        <f t="shared" si="1"/>
        <v>5799.6705914329405</v>
      </c>
      <c r="L3" s="60">
        <f t="shared" si="1"/>
        <v>3619.5934670833417</v>
      </c>
      <c r="M3" s="60">
        <f t="shared" si="1"/>
        <v>21.180479929999997</v>
      </c>
      <c r="N3" s="60">
        <f t="shared" si="1"/>
        <v>127.1879289499999</v>
      </c>
      <c r="O3" s="60">
        <f t="shared" si="1"/>
        <v>17103.441161999999</v>
      </c>
      <c r="P3" s="60">
        <f t="shared" si="1"/>
        <v>6515.8436022599999</v>
      </c>
      <c r="Q3" s="60">
        <f t="shared" si="1"/>
        <v>8684.7334093900063</v>
      </c>
      <c r="R3" s="60"/>
      <c r="S3" s="60">
        <f t="shared" si="1"/>
        <v>5098.7516794821686</v>
      </c>
      <c r="T3" s="60">
        <f t="shared" si="1"/>
        <v>3061.3235328641563</v>
      </c>
      <c r="U3" s="60">
        <f t="shared" si="1"/>
        <v>276.94990169243863</v>
      </c>
      <c r="V3" s="60">
        <f t="shared" si="1"/>
        <v>247.70829535123679</v>
      </c>
      <c r="W3" s="60">
        <f t="shared" si="1"/>
        <v>778.67019714000025</v>
      </c>
      <c r="X3" s="60">
        <f t="shared" si="1"/>
        <v>2856.8277160100001</v>
      </c>
      <c r="Y3" s="60">
        <f t="shared" si="1"/>
        <v>320.89652102000002</v>
      </c>
      <c r="Z3" s="60">
        <f t="shared" si="1"/>
        <v>515.13750610718887</v>
      </c>
      <c r="AA3" s="60">
        <f t="shared" si="1"/>
        <v>7703.3184823000001</v>
      </c>
      <c r="AB3" s="60"/>
      <c r="AC3" s="60">
        <f t="shared" si="1"/>
        <v>887.43066767999994</v>
      </c>
      <c r="AD3" s="60">
        <f t="shared" si="1"/>
        <v>711.89560463857492</v>
      </c>
      <c r="AE3" s="60">
        <f t="shared" si="1"/>
        <v>175.53506304142519</v>
      </c>
      <c r="AF3" s="60">
        <f t="shared" si="1"/>
        <v>61584.34965923</v>
      </c>
      <c r="AG3" s="60"/>
      <c r="AH3" s="60"/>
      <c r="AI3" s="60"/>
      <c r="AJ3" s="60"/>
      <c r="AK3" s="60"/>
      <c r="AL3" s="60">
        <f>SUM(AL6,AL16:AL17,AL4)</f>
        <v>1949.4219162508432</v>
      </c>
      <c r="AM3" s="60"/>
      <c r="AN3" s="59">
        <f>SUM(AN6,AN16:AN17,AN4)</f>
        <v>2700.6877948242013</v>
      </c>
    </row>
    <row r="4" spans="1:40" s="48" customFormat="1" x14ac:dyDescent="0.4">
      <c r="A4" s="68"/>
      <c r="B4" s="70" t="s">
        <v>57</v>
      </c>
      <c r="C4" s="66">
        <f t="shared" si="0"/>
        <v>2631.2332062070564</v>
      </c>
      <c r="D4" s="65">
        <f>AA!$O$4</f>
        <v>1.8219627379282959</v>
      </c>
      <c r="E4" s="65">
        <f>BBWB!$O$4</f>
        <v>22.860791391673466</v>
      </c>
      <c r="F4" s="65">
        <f>CA!$O$4</f>
        <v>0.29225492932427194</v>
      </c>
      <c r="G4" s="65"/>
      <c r="H4" s="65">
        <f>CTB!O4</f>
        <v>0</v>
      </c>
      <c r="I4" s="65">
        <f>DLA!$O$4</f>
        <v>9.4730082421201871</v>
      </c>
      <c r="J4" s="65">
        <f>'DLA (children)'!$O$4</f>
        <v>0.72536128152830315</v>
      </c>
      <c r="K4" s="65">
        <f>'DLA (working age)'!$O$4</f>
        <v>4.5063264532508303</v>
      </c>
      <c r="L4" s="65">
        <f>'DLA (pensioners)'!$O$4</f>
        <v>4.2401910850672637</v>
      </c>
      <c r="M4" s="65">
        <f>DHP!$O$4</f>
        <v>0</v>
      </c>
      <c r="N4" s="65">
        <f>ESA!$O$4</f>
        <v>2.1726163906099806E-2</v>
      </c>
      <c r="O4" s="65">
        <f>HB!$O$4</f>
        <v>0</v>
      </c>
      <c r="P4" s="65">
        <f>IB!$O$4</f>
        <v>44.795872511546428</v>
      </c>
      <c r="Q4" s="65">
        <f>IS!$O$4</f>
        <v>0.4588004853935454</v>
      </c>
      <c r="R4" s="65"/>
      <c r="S4" s="65">
        <f>'IS (incapacity)'!$O$4</f>
        <v>0.20358332338974863</v>
      </c>
      <c r="T4" s="65">
        <f>'IS (lone parent)'!$O$4</f>
        <v>0.21747368257712155</v>
      </c>
      <c r="U4" s="65">
        <f>'IS (carer)'!$O$4</f>
        <v>0</v>
      </c>
      <c r="V4" s="65">
        <f>'IS (others)'!$O$4</f>
        <v>3.450725034061581E-2</v>
      </c>
      <c r="W4" s="65">
        <f>IIDB!$O$4</f>
        <v>15.887440978603943</v>
      </c>
      <c r="X4" s="65">
        <f>JSA!$O$4</f>
        <v>0.3760514424728868</v>
      </c>
      <c r="Y4" s="65">
        <f>MA!$O$4</f>
        <v>0.52250275119254741</v>
      </c>
      <c r="Z4" s="65">
        <f>O75TVL!$O$4</f>
        <v>0</v>
      </c>
      <c r="AA4" s="65">
        <f>PC!$O$4</f>
        <v>1.0380135494604708</v>
      </c>
      <c r="AB4" s="65"/>
      <c r="AC4" s="65">
        <f>SDA!$O$4</f>
        <v>1.9514030119653489</v>
      </c>
      <c r="AD4" s="65">
        <f>'SDA (working age)'!$O$4</f>
        <v>1.6550769875212916</v>
      </c>
      <c r="AE4" s="65">
        <f>'SDA (pensioners)'!$O$4</f>
        <v>0.29632602444405726</v>
      </c>
      <c r="AF4" s="65">
        <f>SP!$O$4</f>
        <v>2511.1234542366046</v>
      </c>
      <c r="AG4" s="65"/>
      <c r="AH4" s="65"/>
      <c r="AI4" s="65"/>
      <c r="AJ4" s="65"/>
      <c r="AK4" s="65"/>
      <c r="AL4" s="65">
        <f>SMP!$O$4</f>
        <v>7.1099237748638462</v>
      </c>
      <c r="AM4" s="65"/>
      <c r="AN4" s="64">
        <f>WFP!$O$4</f>
        <v>13.5</v>
      </c>
    </row>
    <row r="5" spans="1:40" s="48" customFormat="1" ht="25.5" customHeight="1" x14ac:dyDescent="0.4">
      <c r="A5" s="69">
        <v>941</v>
      </c>
      <c r="B5" s="51" t="s">
        <v>56</v>
      </c>
      <c r="C5" s="61">
        <f t="shared" si="0"/>
        <v>118471.4665939938</v>
      </c>
      <c r="D5" s="60">
        <f t="shared" ref="D5:AF5" si="2">SUM(D6,D16)</f>
        <v>4289.2130746215798</v>
      </c>
      <c r="E5" s="60">
        <f t="shared" si="2"/>
        <v>584.53099231094939</v>
      </c>
      <c r="F5" s="60">
        <f t="shared" si="2"/>
        <v>1237.3885741887041</v>
      </c>
      <c r="G5" s="60"/>
      <c r="H5" s="60">
        <f t="shared" si="2"/>
        <v>3871.2933480000006</v>
      </c>
      <c r="I5" s="60">
        <f t="shared" si="2"/>
        <v>9337.2035118357053</v>
      </c>
      <c r="J5" s="60">
        <f t="shared" si="2"/>
        <v>1008.0962898575477</v>
      </c>
      <c r="K5" s="60">
        <f t="shared" si="2"/>
        <v>5128.4763471779897</v>
      </c>
      <c r="L5" s="60">
        <f t="shared" si="2"/>
        <v>3200.5082742208488</v>
      </c>
      <c r="M5" s="60">
        <f t="shared" si="2"/>
        <v>18.728859929999999</v>
      </c>
      <c r="N5" s="60">
        <f t="shared" si="2"/>
        <v>113.47286376833377</v>
      </c>
      <c r="O5" s="60">
        <f t="shared" si="2"/>
        <v>15711.736267999999</v>
      </c>
      <c r="P5" s="60">
        <f t="shared" si="2"/>
        <v>5712.5211165743049</v>
      </c>
      <c r="Q5" s="60">
        <f t="shared" si="2"/>
        <v>7832.295265918252</v>
      </c>
      <c r="R5" s="60"/>
      <c r="S5" s="60">
        <f t="shared" si="2"/>
        <v>4538.1553906345043</v>
      </c>
      <c r="T5" s="60">
        <f t="shared" si="2"/>
        <v>2816.9957096688763</v>
      </c>
      <c r="U5" s="60">
        <f t="shared" si="2"/>
        <v>249.56803821716068</v>
      </c>
      <c r="V5" s="60">
        <f t="shared" si="2"/>
        <v>223.75249790083649</v>
      </c>
      <c r="W5" s="60">
        <f t="shared" si="2"/>
        <v>683.47375624228209</v>
      </c>
      <c r="X5" s="60">
        <f t="shared" si="2"/>
        <v>2605.2267441236504</v>
      </c>
      <c r="Y5" s="60">
        <f t="shared" si="2"/>
        <v>296.86211137864842</v>
      </c>
      <c r="Z5" s="60">
        <f t="shared" si="2"/>
        <v>471.54981668843971</v>
      </c>
      <c r="AA5" s="60">
        <f t="shared" si="2"/>
        <v>6943.4633690705887</v>
      </c>
      <c r="AB5" s="60"/>
      <c r="AC5" s="60">
        <f t="shared" si="2"/>
        <v>787.46499713874437</v>
      </c>
      <c r="AD5" s="60">
        <f t="shared" si="2"/>
        <v>631.15585269288624</v>
      </c>
      <c r="AE5" s="60">
        <f t="shared" si="2"/>
        <v>156.30914444585827</v>
      </c>
      <c r="AF5" s="60">
        <f t="shared" si="2"/>
        <v>53770.869505456503</v>
      </c>
      <c r="AG5" s="60"/>
      <c r="AH5" s="60"/>
      <c r="AI5" s="60"/>
      <c r="AJ5" s="60"/>
      <c r="AK5" s="60"/>
      <c r="AL5" s="60">
        <f>SUM(AL6,AL16)</f>
        <v>1753.275519820073</v>
      </c>
      <c r="AM5" s="60"/>
      <c r="AN5" s="59">
        <f>SUM(AN6,AN16)</f>
        <v>2450.896898927037</v>
      </c>
    </row>
    <row r="6" spans="1:40" s="48" customFormat="1" ht="25.5" customHeight="1" x14ac:dyDescent="0.4">
      <c r="A6" s="69">
        <v>921</v>
      </c>
      <c r="B6" s="52" t="s">
        <v>55</v>
      </c>
      <c r="C6" s="61">
        <f t="shared" si="0"/>
        <v>110944.41829908904</v>
      </c>
      <c r="D6" s="60">
        <f t="shared" ref="D6:AF6" si="3">SUM(D7:D15)</f>
        <v>3923.9496491698428</v>
      </c>
      <c r="E6" s="60">
        <f t="shared" si="3"/>
        <v>548.74038697987555</v>
      </c>
      <c r="F6" s="60">
        <f t="shared" si="3"/>
        <v>1147.2837465962457</v>
      </c>
      <c r="G6" s="60"/>
      <c r="H6" s="60">
        <f t="shared" si="3"/>
        <v>3671.6925610000008</v>
      </c>
      <c r="I6" s="60">
        <f t="shared" si="3"/>
        <v>8495.184997645063</v>
      </c>
      <c r="J6" s="60">
        <f t="shared" si="3"/>
        <v>940.98383316115292</v>
      </c>
      <c r="K6" s="60">
        <f t="shared" si="3"/>
        <v>4704.3529878263198</v>
      </c>
      <c r="L6" s="60">
        <f t="shared" si="3"/>
        <v>2850.2110856646655</v>
      </c>
      <c r="M6" s="60">
        <f t="shared" si="3"/>
        <v>17.68155093</v>
      </c>
      <c r="N6" s="60">
        <f t="shared" si="3"/>
        <v>104.61211008281391</v>
      </c>
      <c r="O6" s="60">
        <f t="shared" si="3"/>
        <v>14999.543107</v>
      </c>
      <c r="P6" s="60">
        <f t="shared" si="3"/>
        <v>5160.645224677226</v>
      </c>
      <c r="Q6" s="60">
        <f t="shared" si="3"/>
        <v>7328.6747684733418</v>
      </c>
      <c r="R6" s="60"/>
      <c r="S6" s="60">
        <f t="shared" si="3"/>
        <v>4220.1786013874525</v>
      </c>
      <c r="T6" s="60">
        <f t="shared" si="3"/>
        <v>2661.1968602312832</v>
      </c>
      <c r="U6" s="60">
        <f t="shared" si="3"/>
        <v>230.85210101956906</v>
      </c>
      <c r="V6" s="60">
        <f t="shared" si="3"/>
        <v>211.35078509890928</v>
      </c>
      <c r="W6" s="60">
        <f t="shared" si="3"/>
        <v>629.01506493345289</v>
      </c>
      <c r="X6" s="60">
        <f t="shared" si="3"/>
        <v>2456.5848224810002</v>
      </c>
      <c r="Y6" s="60">
        <f t="shared" si="3"/>
        <v>284.24659213075813</v>
      </c>
      <c r="Z6" s="60">
        <f t="shared" si="3"/>
        <v>443.2436482032918</v>
      </c>
      <c r="AA6" s="60">
        <f t="shared" si="3"/>
        <v>6479.7504063155457</v>
      </c>
      <c r="AB6" s="60"/>
      <c r="AC6" s="60">
        <f t="shared" si="3"/>
        <v>728.1866773314598</v>
      </c>
      <c r="AD6" s="60">
        <f t="shared" si="3"/>
        <v>586.33801070010816</v>
      </c>
      <c r="AE6" s="60">
        <f t="shared" si="3"/>
        <v>141.84866663135185</v>
      </c>
      <c r="AF6" s="60">
        <f t="shared" si="3"/>
        <v>50561.536628248497</v>
      </c>
      <c r="AG6" s="60"/>
      <c r="AH6" s="60"/>
      <c r="AI6" s="60"/>
      <c r="AJ6" s="60"/>
      <c r="AK6" s="60"/>
      <c r="AL6" s="60">
        <f>SUM(AL7:AL15)</f>
        <v>1661.6288128965571</v>
      </c>
      <c r="AM6" s="60"/>
      <c r="AN6" s="59">
        <f>SUM(AN7:AN15)</f>
        <v>2302.2175439940734</v>
      </c>
    </row>
    <row r="7" spans="1:40" s="48" customFormat="1" x14ac:dyDescent="0.4">
      <c r="A7" s="68" t="s">
        <v>54</v>
      </c>
      <c r="B7" s="67" t="s">
        <v>53</v>
      </c>
      <c r="C7" s="66">
        <f t="shared" si="0"/>
        <v>6360.4663391240128</v>
      </c>
      <c r="D7" s="65">
        <f>AA!$O7</f>
        <v>217.80607171099794</v>
      </c>
      <c r="E7" s="65">
        <f>BBWB!$O7</f>
        <v>30.546245735390549</v>
      </c>
      <c r="F7" s="65">
        <f>CA!$O7</f>
        <v>78.538897309821067</v>
      </c>
      <c r="G7" s="65"/>
      <c r="H7" s="65">
        <f>CTB!O7</f>
        <v>231.49587300000002</v>
      </c>
      <c r="I7" s="65">
        <f>DLA!$O7</f>
        <v>591.06168483425427</v>
      </c>
      <c r="J7" s="65">
        <f>'DLA (children)'!$O7</f>
        <v>54.066968871813629</v>
      </c>
      <c r="K7" s="65">
        <f>'DLA (working age)'!$O7</f>
        <v>310.26876774134428</v>
      </c>
      <c r="L7" s="65">
        <f>'DLA (pensioners)'!$O7</f>
        <v>226.55959176597358</v>
      </c>
      <c r="M7" s="65">
        <f>DHP!$O7</f>
        <v>0.56566399999999994</v>
      </c>
      <c r="N7" s="65">
        <f>ESA!$O7</f>
        <v>7.7660637224793359</v>
      </c>
      <c r="O7" s="65">
        <f>HB!$O7</f>
        <v>748.17012399999999</v>
      </c>
      <c r="P7" s="65">
        <f>IB!$O7</f>
        <v>430.92760623399687</v>
      </c>
      <c r="Q7" s="65">
        <f>IS!$O7</f>
        <v>453.53642062225623</v>
      </c>
      <c r="R7" s="65"/>
      <c r="S7" s="65">
        <f>'IS (incapacity)'!$O7</f>
        <v>269.99679836864357</v>
      </c>
      <c r="T7" s="65">
        <f>'IS (lone parent)'!$O7</f>
        <v>151.04003496927066</v>
      </c>
      <c r="U7" s="65">
        <f>'IS (carer)'!$O7</f>
        <v>18.076191887599233</v>
      </c>
      <c r="V7" s="65">
        <f>'IS (others)'!$O7</f>
        <v>14.221572241104322</v>
      </c>
      <c r="W7" s="65">
        <f>IIDB!$O7</f>
        <v>89.157106752953325</v>
      </c>
      <c r="X7" s="65">
        <f>JSA!$O7</f>
        <v>170.24719346708341</v>
      </c>
      <c r="Y7" s="65">
        <f>MA!$O7</f>
        <v>12.645737537585328</v>
      </c>
      <c r="Z7" s="65">
        <f>O75TVL!$O7</f>
        <v>22.845853981217836</v>
      </c>
      <c r="AA7" s="65">
        <f>PC!$O7</f>
        <v>397.21234341773049</v>
      </c>
      <c r="AB7" s="65"/>
      <c r="AC7" s="65">
        <f>SDA!$O7</f>
        <v>49.165293851622074</v>
      </c>
      <c r="AD7" s="65">
        <f>'SDA (working age)'!$O7</f>
        <v>38.774055567763945</v>
      </c>
      <c r="AE7" s="65">
        <f>'SDA (pensioners)'!$O7</f>
        <v>10.391238283858133</v>
      </c>
      <c r="AF7" s="65">
        <f>SP!$O7</f>
        <v>2636.3537299000859</v>
      </c>
      <c r="AG7" s="65"/>
      <c r="AH7" s="65"/>
      <c r="AI7" s="65"/>
      <c r="AJ7" s="65"/>
      <c r="AK7" s="65"/>
      <c r="AL7" s="65">
        <f>SMP!$O7</f>
        <v>72.553624231490303</v>
      </c>
      <c r="AM7" s="65"/>
      <c r="AN7" s="64">
        <f>WFP!$O7</f>
        <v>119.87080481504768</v>
      </c>
    </row>
    <row r="8" spans="1:40" s="48" customFormat="1" x14ac:dyDescent="0.4">
      <c r="A8" s="68" t="s">
        <v>52</v>
      </c>
      <c r="B8" s="67" t="s">
        <v>51</v>
      </c>
      <c r="C8" s="66">
        <f t="shared" si="0"/>
        <v>16538.245524283731</v>
      </c>
      <c r="D8" s="65">
        <f>AA!$O8</f>
        <v>650.69727757246017</v>
      </c>
      <c r="E8" s="65">
        <f>BBWB!$O8</f>
        <v>82.678411979271971</v>
      </c>
      <c r="F8" s="65">
        <f>CA!$O8</f>
        <v>191.26440797926011</v>
      </c>
      <c r="G8" s="65"/>
      <c r="H8" s="65">
        <f>CTB!O8</f>
        <v>544.49549200000001</v>
      </c>
      <c r="I8" s="65">
        <f>DLA!$O8</f>
        <v>1639.2065420587132</v>
      </c>
      <c r="J8" s="65">
        <f>'DLA (children)'!$O8</f>
        <v>139.54900664193349</v>
      </c>
      <c r="K8" s="65">
        <f>'DLA (working age)'!$O8</f>
        <v>885.14817317966629</v>
      </c>
      <c r="L8" s="65">
        <f>'DLA (pensioners)'!$O8</f>
        <v>614.21386298080938</v>
      </c>
      <c r="M8" s="65">
        <f>DHP!$O8</f>
        <v>2.2987167400000001</v>
      </c>
      <c r="N8" s="65">
        <f>ESA!$O8</f>
        <v>18.427344540472966</v>
      </c>
      <c r="O8" s="65">
        <f>HB!$O8</f>
        <v>1893.7136010000002</v>
      </c>
      <c r="P8" s="65">
        <f>IB!$O8</f>
        <v>1012.4692290084174</v>
      </c>
      <c r="Q8" s="65">
        <f>IS!$O8</f>
        <v>1270.4315379483733</v>
      </c>
      <c r="R8" s="65"/>
      <c r="S8" s="65">
        <f>'IS (incapacity)'!$O8</f>
        <v>793.68289066051466</v>
      </c>
      <c r="T8" s="65">
        <f>'IS (lone parent)'!$O8</f>
        <v>408.44084561357533</v>
      </c>
      <c r="U8" s="65">
        <f>'IS (carer)'!$O8</f>
        <v>40.09245247793077</v>
      </c>
      <c r="V8" s="65">
        <f>'IS (others)'!$O8</f>
        <v>31.549348022161489</v>
      </c>
      <c r="W8" s="65">
        <f>IIDB!$O8</f>
        <v>114.97999599082614</v>
      </c>
      <c r="X8" s="65">
        <f>JSA!$O8</f>
        <v>380.5722922175936</v>
      </c>
      <c r="Y8" s="65">
        <f>MA!$O8</f>
        <v>32.563506490282485</v>
      </c>
      <c r="Z8" s="65">
        <f>O75TVL!$O8</f>
        <v>58.822787771809018</v>
      </c>
      <c r="AA8" s="65">
        <f>PC!$O8</f>
        <v>1012.3419425952418</v>
      </c>
      <c r="AB8" s="65"/>
      <c r="AC8" s="65">
        <f>SDA!$O8</f>
        <v>122.0049120667346</v>
      </c>
      <c r="AD8" s="65">
        <f>'SDA (working age)'!$O8</f>
        <v>96.747586742064797</v>
      </c>
      <c r="AE8" s="65">
        <f>'SDA (pensioners)'!$O8</f>
        <v>25.257325324669821</v>
      </c>
      <c r="AF8" s="65">
        <f>SP!$O8</f>
        <v>6960.467663625358</v>
      </c>
      <c r="AG8" s="65"/>
      <c r="AH8" s="65"/>
      <c r="AI8" s="65"/>
      <c r="AJ8" s="65"/>
      <c r="AK8" s="65"/>
      <c r="AL8" s="65">
        <f>SMP!$O8</f>
        <v>235.97022515036306</v>
      </c>
      <c r="AM8" s="65"/>
      <c r="AN8" s="64">
        <f>WFP!$O8</f>
        <v>314.83963754855512</v>
      </c>
    </row>
    <row r="9" spans="1:40" s="48" customFormat="1" x14ac:dyDescent="0.4">
      <c r="A9" s="68" t="s">
        <v>50</v>
      </c>
      <c r="B9" s="67" t="s">
        <v>49</v>
      </c>
      <c r="C9" s="66">
        <f t="shared" si="0"/>
        <v>11088.501221072836</v>
      </c>
      <c r="D9" s="65">
        <f>AA!$O9</f>
        <v>363.25929246074361</v>
      </c>
      <c r="E9" s="65">
        <f>BBWB!$O9</f>
        <v>55.039045136737997</v>
      </c>
      <c r="F9" s="65">
        <f>CA!$O9</f>
        <v>133.48532616962271</v>
      </c>
      <c r="G9" s="65"/>
      <c r="H9" s="65">
        <f>CTB!O9</f>
        <v>350.23985499999998</v>
      </c>
      <c r="I9" s="65">
        <f>DLA!$O9</f>
        <v>990.38375026700896</v>
      </c>
      <c r="J9" s="65">
        <f>'DLA (children)'!$O9</f>
        <v>95.180171473022156</v>
      </c>
      <c r="K9" s="65">
        <f>'DLA (working age)'!$O9</f>
        <v>535.02339106429167</v>
      </c>
      <c r="L9" s="65">
        <f>'DLA (pensioners)'!$O9</f>
        <v>360.10529159774649</v>
      </c>
      <c r="M9" s="65">
        <f>DHP!$O9</f>
        <v>1.4034369999999998</v>
      </c>
      <c r="N9" s="65">
        <f>ESA!$O9</f>
        <v>11.891372252972477</v>
      </c>
      <c r="O9" s="65">
        <f>HB!$O9</f>
        <v>1174.6424809999999</v>
      </c>
      <c r="P9" s="65">
        <f>IB!$O9</f>
        <v>605.04455445110329</v>
      </c>
      <c r="Q9" s="65">
        <f>IS!$O9</f>
        <v>736.28206845432862</v>
      </c>
      <c r="R9" s="65"/>
      <c r="S9" s="65">
        <f>'IS (incapacity)'!$O9</f>
        <v>427.67839711332454</v>
      </c>
      <c r="T9" s="65">
        <f>'IS (lone parent)'!$O9</f>
        <v>257.13719459077174</v>
      </c>
      <c r="U9" s="65">
        <f>'IS (carer)'!$O9</f>
        <v>29.501456856402967</v>
      </c>
      <c r="V9" s="65">
        <f>'IS (others)'!$O9</f>
        <v>21.077561697470397</v>
      </c>
      <c r="W9" s="65">
        <f>IIDB!$O9</f>
        <v>80.333995071542105</v>
      </c>
      <c r="X9" s="65">
        <f>JSA!$O9</f>
        <v>292.45824736510122</v>
      </c>
      <c r="Y9" s="65">
        <f>MA!$O9</f>
        <v>27.214811398654785</v>
      </c>
      <c r="Z9" s="65">
        <f>O75TVL!$O9</f>
        <v>44.535389416631915</v>
      </c>
      <c r="AA9" s="65">
        <f>PC!$O9</f>
        <v>669.25747485621787</v>
      </c>
      <c r="AB9" s="65"/>
      <c r="AC9" s="65">
        <f>SDA!$O9</f>
        <v>81.544314669735002</v>
      </c>
      <c r="AD9" s="65">
        <f>'SDA (working age)'!$O9</f>
        <v>64.828156949639833</v>
      </c>
      <c r="AE9" s="65">
        <f>'SDA (pensioners)'!$O9</f>
        <v>16.716157720095161</v>
      </c>
      <c r="AF9" s="65">
        <f>SP!$O9</f>
        <v>5086.1095141533851</v>
      </c>
      <c r="AG9" s="65"/>
      <c r="AH9" s="65"/>
      <c r="AI9" s="65"/>
      <c r="AJ9" s="65"/>
      <c r="AK9" s="65"/>
      <c r="AL9" s="65">
        <f>SMP!$O9</f>
        <v>153.10889085837297</v>
      </c>
      <c r="AM9" s="65"/>
      <c r="AN9" s="64">
        <f>WFP!$O9</f>
        <v>232.26740109067748</v>
      </c>
    </row>
    <row r="10" spans="1:40" s="48" customFormat="1" x14ac:dyDescent="0.4">
      <c r="A10" s="68" t="s">
        <v>48</v>
      </c>
      <c r="B10" s="67" t="s">
        <v>47</v>
      </c>
      <c r="C10" s="66">
        <f t="shared" si="0"/>
        <v>9220.7483709759072</v>
      </c>
      <c r="D10" s="65">
        <f>AA!$O10</f>
        <v>348.61657493485063</v>
      </c>
      <c r="E10" s="65">
        <f>BBWB!$O10</f>
        <v>47.616504760183439</v>
      </c>
      <c r="F10" s="65">
        <f>CA!$O10</f>
        <v>102.55022845504064</v>
      </c>
      <c r="G10" s="65"/>
      <c r="H10" s="65">
        <f>CTB!O10</f>
        <v>279.88802299999998</v>
      </c>
      <c r="I10" s="65">
        <f>DLA!$O10</f>
        <v>755.79471998639508</v>
      </c>
      <c r="J10" s="65">
        <f>'DLA (children)'!$O10</f>
        <v>83.26683944153487</v>
      </c>
      <c r="K10" s="65">
        <f>'DLA (working age)'!$O10</f>
        <v>413.05281732020603</v>
      </c>
      <c r="L10" s="65">
        <f>'DLA (pensioners)'!$O10</f>
        <v>259.49437431614189</v>
      </c>
      <c r="M10" s="65">
        <f>DHP!$O10</f>
        <v>0.92573399999999983</v>
      </c>
      <c r="N10" s="65">
        <f>ESA!$O10</f>
        <v>8.4814914767064149</v>
      </c>
      <c r="O10" s="65">
        <f>HB!$O10</f>
        <v>870.64200799999992</v>
      </c>
      <c r="P10" s="65">
        <f>IB!$O10</f>
        <v>481.60514645128433</v>
      </c>
      <c r="Q10" s="65">
        <f>IS!$O10</f>
        <v>525.10448643522591</v>
      </c>
      <c r="R10" s="65"/>
      <c r="S10" s="65">
        <f>'IS (incapacity)'!$O10</f>
        <v>303.71930011733571</v>
      </c>
      <c r="T10" s="65">
        <f>'IS (lone parent)'!$O10</f>
        <v>188.19015723191791</v>
      </c>
      <c r="U10" s="65">
        <f>'IS (carer)'!$O10</f>
        <v>20.111912640018193</v>
      </c>
      <c r="V10" s="65">
        <f>'IS (others)'!$O10</f>
        <v>12.559965016864977</v>
      </c>
      <c r="W10" s="65">
        <f>IIDB!$O10</f>
        <v>76.315548167136996</v>
      </c>
      <c r="X10" s="65">
        <f>JSA!$O10</f>
        <v>206.72124199362457</v>
      </c>
      <c r="Y10" s="65">
        <f>MA!$O10</f>
        <v>25.527085229823534</v>
      </c>
      <c r="Z10" s="65">
        <f>O75TVL!$O10</f>
        <v>38.752664429551182</v>
      </c>
      <c r="AA10" s="65">
        <f>PC!$O10</f>
        <v>518.71226389465664</v>
      </c>
      <c r="AB10" s="65"/>
      <c r="AC10" s="65">
        <f>SDA!$O10</f>
        <v>70.251354392748908</v>
      </c>
      <c r="AD10" s="65">
        <f>'SDA (working age)'!$O10</f>
        <v>57.369967930300632</v>
      </c>
      <c r="AE10" s="65">
        <f>'SDA (pensioners)'!$O10</f>
        <v>12.881386462448273</v>
      </c>
      <c r="AF10" s="65">
        <f>SP!$O10</f>
        <v>4529.8169184925109</v>
      </c>
      <c r="AG10" s="65"/>
      <c r="AH10" s="65"/>
      <c r="AI10" s="65"/>
      <c r="AJ10" s="65"/>
      <c r="AK10" s="65"/>
      <c r="AL10" s="65">
        <f>SMP!$O10</f>
        <v>131.26563484663819</v>
      </c>
      <c r="AM10" s="65"/>
      <c r="AN10" s="64">
        <f>WFP!$O10</f>
        <v>202.16074202952998</v>
      </c>
    </row>
    <row r="11" spans="1:40" s="48" customFormat="1" x14ac:dyDescent="0.4">
      <c r="A11" s="68" t="s">
        <v>46</v>
      </c>
      <c r="B11" s="67" t="s">
        <v>45</v>
      </c>
      <c r="C11" s="66">
        <f t="shared" si="0"/>
        <v>12252.404993348953</v>
      </c>
      <c r="D11" s="65">
        <f>AA!$O11</f>
        <v>494.53303442142629</v>
      </c>
      <c r="E11" s="65">
        <f>BBWB!$O11</f>
        <v>65.309947151990542</v>
      </c>
      <c r="F11" s="65">
        <f>CA!$O11</f>
        <v>142.61569172262489</v>
      </c>
      <c r="G11" s="65"/>
      <c r="H11" s="65">
        <f>CTB!O11</f>
        <v>405.96141800000004</v>
      </c>
      <c r="I11" s="65">
        <f>DLA!$O11</f>
        <v>1003.3336405826145</v>
      </c>
      <c r="J11" s="65">
        <f>'DLA (children)'!$O11</f>
        <v>110.24518409280111</v>
      </c>
      <c r="K11" s="65">
        <f>'DLA (working age)'!$O11</f>
        <v>532.74621976541857</v>
      </c>
      <c r="L11" s="65">
        <f>'DLA (pensioners)'!$O11</f>
        <v>360.16222521250711</v>
      </c>
      <c r="M11" s="65">
        <f>DHP!$O11</f>
        <v>1.6455759999999999</v>
      </c>
      <c r="N11" s="65">
        <f>ESA!$O11</f>
        <v>12.069162474506957</v>
      </c>
      <c r="O11" s="65">
        <f>HB!$O11</f>
        <v>1381.8020359999998</v>
      </c>
      <c r="P11" s="65">
        <f>IB!$O11</f>
        <v>615.43808388395905</v>
      </c>
      <c r="Q11" s="65">
        <f>IS!$O11</f>
        <v>807.00109871960865</v>
      </c>
      <c r="R11" s="65"/>
      <c r="S11" s="65">
        <f>'IS (incapacity)'!$O11</f>
        <v>446.44998757459899</v>
      </c>
      <c r="T11" s="65">
        <f>'IS (lone parent)'!$O11</f>
        <v>304.82105138239433</v>
      </c>
      <c r="U11" s="65">
        <f>'IS (carer)'!$O11</f>
        <v>30.836404862988282</v>
      </c>
      <c r="V11" s="65">
        <f>'IS (others)'!$O11</f>
        <v>22.636460788671737</v>
      </c>
      <c r="W11" s="65">
        <f>IIDB!$O11</f>
        <v>72.873661035972617</v>
      </c>
      <c r="X11" s="65">
        <f>JSA!$O11</f>
        <v>345.76485002594728</v>
      </c>
      <c r="Y11" s="65">
        <f>MA!$O11</f>
        <v>23.150501541529572</v>
      </c>
      <c r="Z11" s="65">
        <f>O75TVL!$O11</f>
        <v>47.706561183740703</v>
      </c>
      <c r="AA11" s="65">
        <f>PC!$O11</f>
        <v>777.31980734070328</v>
      </c>
      <c r="AB11" s="65"/>
      <c r="AC11" s="65">
        <f>SDA!$O11</f>
        <v>80.799275389249644</v>
      </c>
      <c r="AD11" s="65">
        <f>'SDA (working age)'!$O11</f>
        <v>65.766303439269649</v>
      </c>
      <c r="AE11" s="65">
        <f>'SDA (pensioners)'!$O11</f>
        <v>15.032971949979991</v>
      </c>
      <c r="AF11" s="65">
        <f>SP!$O11</f>
        <v>5552.2097296868269</v>
      </c>
      <c r="AG11" s="65"/>
      <c r="AH11" s="65"/>
      <c r="AI11" s="65"/>
      <c r="AJ11" s="65"/>
      <c r="AK11" s="65"/>
      <c r="AL11" s="65">
        <f>SMP!$O11</f>
        <v>173.52470510740224</v>
      </c>
      <c r="AM11" s="65"/>
      <c r="AN11" s="64">
        <f>WFP!$O11</f>
        <v>249.34621308085028</v>
      </c>
    </row>
    <row r="12" spans="1:40" s="48" customFormat="1" x14ac:dyDescent="0.4">
      <c r="A12" s="68" t="s">
        <v>44</v>
      </c>
      <c r="B12" s="67" t="s">
        <v>43</v>
      </c>
      <c r="C12" s="66">
        <f t="shared" si="0"/>
        <v>11537.26512763593</v>
      </c>
      <c r="D12" s="65">
        <f>AA!$O12</f>
        <v>434.76731859422523</v>
      </c>
      <c r="E12" s="65">
        <f>BBWB!$O12</f>
        <v>59.27791789196327</v>
      </c>
      <c r="F12" s="65">
        <f>CA!$O12</f>
        <v>107.09523609111794</v>
      </c>
      <c r="G12" s="65"/>
      <c r="H12" s="65">
        <f>CTB!O12</f>
        <v>357.23846899999995</v>
      </c>
      <c r="I12" s="65">
        <f>DLA!$O12</f>
        <v>743.03280116833128</v>
      </c>
      <c r="J12" s="65">
        <f>'DLA (children)'!$O12</f>
        <v>101.97084946407337</v>
      </c>
      <c r="K12" s="65">
        <f>'DLA (working age)'!$O12</f>
        <v>407.83602144505642</v>
      </c>
      <c r="L12" s="65">
        <f>'DLA (pensioners)'!$O12</f>
        <v>233.27783443520661</v>
      </c>
      <c r="M12" s="65">
        <f>DHP!$O12</f>
        <v>1.7137601899999999</v>
      </c>
      <c r="N12" s="65">
        <f>ESA!$O12</f>
        <v>8.9071062702957402</v>
      </c>
      <c r="O12" s="65">
        <f>HB!$O12</f>
        <v>1277.135117</v>
      </c>
      <c r="P12" s="65">
        <f>IB!$O12</f>
        <v>447.63366302972855</v>
      </c>
      <c r="Q12" s="65">
        <f>IS!$O12</f>
        <v>580.47255369964171</v>
      </c>
      <c r="R12" s="65"/>
      <c r="S12" s="65">
        <f>'IS (incapacity)'!$O12</f>
        <v>324.57724073025958</v>
      </c>
      <c r="T12" s="65">
        <f>'IS (lone parent)'!$O12</f>
        <v>220.80509637121116</v>
      </c>
      <c r="U12" s="65">
        <f>'IS (carer)'!$O12</f>
        <v>18.673802234281023</v>
      </c>
      <c r="V12" s="65">
        <f>'IS (others)'!$O12</f>
        <v>15.411718325072975</v>
      </c>
      <c r="W12" s="65">
        <f>IIDB!$O12</f>
        <v>49.52590213776962</v>
      </c>
      <c r="X12" s="65">
        <f>JSA!$O12</f>
        <v>215.84748673387944</v>
      </c>
      <c r="Y12" s="65">
        <f>MA!$O12</f>
        <v>33.425271213280851</v>
      </c>
      <c r="Z12" s="65">
        <f>O75TVL!$O12</f>
        <v>52.711141817721206</v>
      </c>
      <c r="AA12" s="65">
        <f>PC!$O12</f>
        <v>606.7137383676361</v>
      </c>
      <c r="AB12" s="65"/>
      <c r="AC12" s="65">
        <f>SDA!$O12</f>
        <v>71.068880947229417</v>
      </c>
      <c r="AD12" s="65">
        <f>'SDA (working age)'!$O12</f>
        <v>57.430297763843008</v>
      </c>
      <c r="AE12" s="65">
        <f>'SDA (pensioners)'!$O12</f>
        <v>13.638583183386404</v>
      </c>
      <c r="AF12" s="65">
        <f>SP!$O12</f>
        <v>6051.0556584585029</v>
      </c>
      <c r="AG12" s="65"/>
      <c r="AH12" s="65"/>
      <c r="AI12" s="65"/>
      <c r="AJ12" s="65"/>
      <c r="AK12" s="65"/>
      <c r="AL12" s="65">
        <f>SMP!$O12</f>
        <v>172.4337205651033</v>
      </c>
      <c r="AM12" s="65"/>
      <c r="AN12" s="64">
        <f>WFP!$O12</f>
        <v>267.20938445950435</v>
      </c>
    </row>
    <row r="13" spans="1:40" s="48" customFormat="1" x14ac:dyDescent="0.4">
      <c r="A13" s="68" t="s">
        <v>42</v>
      </c>
      <c r="B13" s="67" t="s">
        <v>41</v>
      </c>
      <c r="C13" s="66">
        <f t="shared" si="0"/>
        <v>16393.184897801209</v>
      </c>
      <c r="D13" s="65">
        <f>AA!$O13</f>
        <v>402.85811466185197</v>
      </c>
      <c r="E13" s="65">
        <f>BBWB!$O13</f>
        <v>67.815627407298692</v>
      </c>
      <c r="F13" s="65">
        <f>CA!$O13</f>
        <v>156.76970153290773</v>
      </c>
      <c r="G13" s="65"/>
      <c r="H13" s="65">
        <f>CTB!O13</f>
        <v>701.01520000000005</v>
      </c>
      <c r="I13" s="65">
        <f>DLA!$O13</f>
        <v>1036.5524261580535</v>
      </c>
      <c r="J13" s="65">
        <f>'DLA (children)'!$O13</f>
        <v>127.6577766694852</v>
      </c>
      <c r="K13" s="65">
        <f>'DLA (working age)'!$O13</f>
        <v>628.38651552540477</v>
      </c>
      <c r="L13" s="65">
        <f>'DLA (pensioners)'!$O13</f>
        <v>281.12455520341996</v>
      </c>
      <c r="M13" s="65">
        <f>DHP!$O13</f>
        <v>4.5812999999999997</v>
      </c>
      <c r="N13" s="65">
        <f>ESA!$O13</f>
        <v>14.179457842155699</v>
      </c>
      <c r="O13" s="65">
        <f>HB!$O13</f>
        <v>4469.7128290000001</v>
      </c>
      <c r="P13" s="65">
        <f>IB!$O13</f>
        <v>521.93164735921573</v>
      </c>
      <c r="Q13" s="65">
        <f>IS!$O13</f>
        <v>1598.0222381742574</v>
      </c>
      <c r="R13" s="65"/>
      <c r="S13" s="65">
        <f>'IS (incapacity)'!$O13</f>
        <v>860.53296701920021</v>
      </c>
      <c r="T13" s="65">
        <f>'IS (lone parent)'!$O13</f>
        <v>642.78751631464706</v>
      </c>
      <c r="U13" s="65">
        <f>'IS (carer)'!$O13</f>
        <v>34.16936971219998</v>
      </c>
      <c r="V13" s="65">
        <f>'IS (others)'!$O13</f>
        <v>56.618176046816998</v>
      </c>
      <c r="W13" s="65">
        <f>IIDB!$O13</f>
        <v>30.447015095985364</v>
      </c>
      <c r="X13" s="65">
        <f>JSA!$O13</f>
        <v>417.42031612742733</v>
      </c>
      <c r="Y13" s="65">
        <f>MA!$O13</f>
        <v>43.762342981286025</v>
      </c>
      <c r="Z13" s="65">
        <f>O75TVL!$O13</f>
        <v>45.502054737052923</v>
      </c>
      <c r="AA13" s="65">
        <f>PC!$O13</f>
        <v>1133.2764984937596</v>
      </c>
      <c r="AB13" s="65"/>
      <c r="AC13" s="65">
        <f>SDA!$O13</f>
        <v>76.795172668245229</v>
      </c>
      <c r="AD13" s="65">
        <f>'SDA (working age)'!$O13</f>
        <v>62.824634818179547</v>
      </c>
      <c r="AE13" s="65">
        <f>'SDA (pensioners)'!$O13</f>
        <v>13.970537850065671</v>
      </c>
      <c r="AF13" s="65">
        <f>SP!$O13</f>
        <v>5109.1610391090999</v>
      </c>
      <c r="AG13" s="65"/>
      <c r="AH13" s="65"/>
      <c r="AI13" s="65"/>
      <c r="AJ13" s="65"/>
      <c r="AK13" s="65"/>
      <c r="AL13" s="65">
        <f>SMP!$O13</f>
        <v>306.14593631877341</v>
      </c>
      <c r="AM13" s="65"/>
      <c r="AN13" s="64">
        <f>WFP!$O13</f>
        <v>257.23598013383759</v>
      </c>
    </row>
    <row r="14" spans="1:40" s="48" customFormat="1" x14ac:dyDescent="0.4">
      <c r="A14" s="68" t="s">
        <v>40</v>
      </c>
      <c r="B14" s="67" t="s">
        <v>39</v>
      </c>
      <c r="C14" s="66">
        <f t="shared" si="0"/>
        <v>16289.339123918191</v>
      </c>
      <c r="D14" s="65">
        <f>AA!$O14</f>
        <v>552.07900884678418</v>
      </c>
      <c r="E14" s="65">
        <f>BBWB!$O14</f>
        <v>87.963922766929429</v>
      </c>
      <c r="F14" s="65">
        <f>CA!$O14</f>
        <v>137.13005816787432</v>
      </c>
      <c r="G14" s="65"/>
      <c r="H14" s="65">
        <f>CTB!O14</f>
        <v>470.82888700000001</v>
      </c>
      <c r="I14" s="65">
        <f>DLA!$O14</f>
        <v>985.46466940095297</v>
      </c>
      <c r="J14" s="65">
        <f>'DLA (children)'!$O14</f>
        <v>145.31687626606893</v>
      </c>
      <c r="K14" s="65">
        <f>'DLA (working age)'!$O14</f>
        <v>563.95653209061788</v>
      </c>
      <c r="L14" s="65">
        <f>'DLA (pensioners)'!$O14</f>
        <v>276.46499924415633</v>
      </c>
      <c r="M14" s="65">
        <f>DHP!$O14</f>
        <v>2.697044</v>
      </c>
      <c r="N14" s="65">
        <f>ESA!$O14</f>
        <v>12.997329475767666</v>
      </c>
      <c r="O14" s="65">
        <f>HB!$O14</f>
        <v>1988.0050720000002</v>
      </c>
      <c r="P14" s="65">
        <f>IB!$O14</f>
        <v>567.67585906108218</v>
      </c>
      <c r="Q14" s="65">
        <f>IS!$O14</f>
        <v>792.80842466005527</v>
      </c>
      <c r="R14" s="65"/>
      <c r="S14" s="65">
        <f>'IS (incapacity)'!$O14</f>
        <v>441.46038882496947</v>
      </c>
      <c r="T14" s="65">
        <f>'IS (lone parent)'!$O14</f>
        <v>305.53939063167115</v>
      </c>
      <c r="U14" s="65">
        <f>'IS (carer)'!$O14</f>
        <v>23.069233998711432</v>
      </c>
      <c r="V14" s="65">
        <f>'IS (others)'!$O14</f>
        <v>21.527534647502144</v>
      </c>
      <c r="W14" s="65">
        <f>IIDB!$O14</f>
        <v>63.083792563066837</v>
      </c>
      <c r="X14" s="65">
        <f>JSA!$O14</f>
        <v>264.06068679210654</v>
      </c>
      <c r="Y14" s="65">
        <f>MA!$O14</f>
        <v>52.392154614621383</v>
      </c>
      <c r="Z14" s="65">
        <f>O75TVL!$O14</f>
        <v>77.269253053178176</v>
      </c>
      <c r="AA14" s="65">
        <f>PC!$O14</f>
        <v>765.20743462531664</v>
      </c>
      <c r="AB14" s="65"/>
      <c r="AC14" s="65">
        <f>SDA!$O14</f>
        <v>100.75631626443197</v>
      </c>
      <c r="AD14" s="65">
        <f>'SDA (working age)'!$O14</f>
        <v>81.33030991163578</v>
      </c>
      <c r="AE14" s="65">
        <f>'SDA (pensioners)'!$O14</f>
        <v>19.426006352796211</v>
      </c>
      <c r="AF14" s="65">
        <f>SP!$O14</f>
        <v>8699.1375347254343</v>
      </c>
      <c r="AG14" s="65"/>
      <c r="AH14" s="65"/>
      <c r="AI14" s="65"/>
      <c r="AJ14" s="65"/>
      <c r="AK14" s="65"/>
      <c r="AL14" s="65">
        <f>SMP!$O14</f>
        <v>281.60677341096419</v>
      </c>
      <c r="AM14" s="65"/>
      <c r="AN14" s="64">
        <f>WFP!$O14</f>
        <v>388.17490248962321</v>
      </c>
    </row>
    <row r="15" spans="1:40" s="48" customFormat="1" x14ac:dyDescent="0.4">
      <c r="A15" s="68" t="s">
        <v>38</v>
      </c>
      <c r="B15" s="67" t="s">
        <v>37</v>
      </c>
      <c r="C15" s="66">
        <f t="shared" si="0"/>
        <v>11264.26270092827</v>
      </c>
      <c r="D15" s="65">
        <f>AA!$O15</f>
        <v>459.33295596650248</v>
      </c>
      <c r="E15" s="65">
        <f>BBWB!$O15</f>
        <v>52.492764150109707</v>
      </c>
      <c r="F15" s="65">
        <f>CA!$O15</f>
        <v>97.834199167976209</v>
      </c>
      <c r="G15" s="65"/>
      <c r="H15" s="65">
        <f>CTB!O15</f>
        <v>330.52934399999998</v>
      </c>
      <c r="I15" s="65">
        <f>DLA!$O15</f>
        <v>750.35476318873827</v>
      </c>
      <c r="J15" s="65">
        <f>'DLA (children)'!$O15</f>
        <v>83.730160240420247</v>
      </c>
      <c r="K15" s="65">
        <f>'DLA (working age)'!$O15</f>
        <v>427.93454969431434</v>
      </c>
      <c r="L15" s="65">
        <f>'DLA (pensioners)'!$O15</f>
        <v>238.80835090870403</v>
      </c>
      <c r="M15" s="65">
        <f>DHP!$O15</f>
        <v>1.8503190000000003</v>
      </c>
      <c r="N15" s="65">
        <f>ESA!$O15</f>
        <v>9.8927820274566507</v>
      </c>
      <c r="O15" s="65">
        <f>HB!$O15</f>
        <v>1195.7198389999999</v>
      </c>
      <c r="P15" s="65">
        <f>IB!$O15</f>
        <v>477.91943519843767</v>
      </c>
      <c r="Q15" s="65">
        <f>IS!$O15</f>
        <v>565.01593975959406</v>
      </c>
      <c r="R15" s="65"/>
      <c r="S15" s="65">
        <f>'IS (incapacity)'!$O15</f>
        <v>352.080630978606</v>
      </c>
      <c r="T15" s="65">
        <f>'IS (lone parent)'!$O15</f>
        <v>182.43557312582317</v>
      </c>
      <c r="U15" s="65">
        <f>'IS (carer)'!$O15</f>
        <v>16.321276349437209</v>
      </c>
      <c r="V15" s="65">
        <f>'IS (others)'!$O15</f>
        <v>15.748448313244241</v>
      </c>
      <c r="W15" s="65">
        <f>IIDB!$O15</f>
        <v>52.298048118199809</v>
      </c>
      <c r="X15" s="65">
        <f>JSA!$O15</f>
        <v>163.49250775823697</v>
      </c>
      <c r="Y15" s="65">
        <f>MA!$O15</f>
        <v>33.565181123694153</v>
      </c>
      <c r="Z15" s="65">
        <f>O75TVL!$O15</f>
        <v>55.097941812388811</v>
      </c>
      <c r="AA15" s="65">
        <f>PC!$O15</f>
        <v>599.70890272428346</v>
      </c>
      <c r="AB15" s="65"/>
      <c r="AC15" s="65">
        <f>SDA!$O15</f>
        <v>75.801157081463117</v>
      </c>
      <c r="AD15" s="65">
        <f>'SDA (working age)'!$O15</f>
        <v>61.266697577410937</v>
      </c>
      <c r="AE15" s="65">
        <f>'SDA (pensioners)'!$O15</f>
        <v>14.534459504052183</v>
      </c>
      <c r="AF15" s="65">
        <f>SP!$O15</f>
        <v>5937.2248400972921</v>
      </c>
      <c r="AG15" s="65"/>
      <c r="AH15" s="65"/>
      <c r="AI15" s="65"/>
      <c r="AJ15" s="65"/>
      <c r="AK15" s="65"/>
      <c r="AL15" s="65">
        <f>SMP!$O15</f>
        <v>135.01930240744935</v>
      </c>
      <c r="AM15" s="65"/>
      <c r="AN15" s="64">
        <f>WFP!$O15</f>
        <v>271.11247834644774</v>
      </c>
    </row>
    <row r="16" spans="1:40" s="48" customFormat="1" x14ac:dyDescent="0.4">
      <c r="A16" s="63">
        <v>924</v>
      </c>
      <c r="B16" s="62" t="s">
        <v>36</v>
      </c>
      <c r="C16" s="61">
        <f t="shared" si="0"/>
        <v>7527.0482949047519</v>
      </c>
      <c r="D16" s="60">
        <f>AA!$O$16</f>
        <v>365.26342545173719</v>
      </c>
      <c r="E16" s="60">
        <f>BBWB!$O$16</f>
        <v>35.790605331073834</v>
      </c>
      <c r="F16" s="60">
        <f>CA!$O$16</f>
        <v>90.104827592458435</v>
      </c>
      <c r="G16" s="60"/>
      <c r="H16" s="60">
        <f>CTB!O16</f>
        <v>199.600787</v>
      </c>
      <c r="I16" s="60">
        <f>DLA!$O$16</f>
        <v>842.01851419064133</v>
      </c>
      <c r="J16" s="60">
        <f>'DLA (children)'!$O$16</f>
        <v>67.11245669639483</v>
      </c>
      <c r="K16" s="60">
        <f>'DLA (working age)'!$O$16</f>
        <v>424.12335935166988</v>
      </c>
      <c r="L16" s="60">
        <f>'DLA (pensioners)'!$O$16</f>
        <v>350.29718855618353</v>
      </c>
      <c r="M16" s="60">
        <f>DHP!$O$16</f>
        <v>1.0473090000000003</v>
      </c>
      <c r="N16" s="60">
        <f>ESA!$O$16</f>
        <v>8.8607536855198479</v>
      </c>
      <c r="O16" s="60">
        <f>HB!$O$16</f>
        <v>712.19316100000003</v>
      </c>
      <c r="P16" s="60">
        <f>IB!$O$16</f>
        <v>551.8758918970791</v>
      </c>
      <c r="Q16" s="60">
        <f>IS!$O$16</f>
        <v>503.62049744491014</v>
      </c>
      <c r="R16" s="60"/>
      <c r="S16" s="60">
        <f>'IS (incapacity)'!$O$16</f>
        <v>317.97678924705178</v>
      </c>
      <c r="T16" s="60">
        <f>'IS (lone parent)'!$O$16</f>
        <v>155.79884943759333</v>
      </c>
      <c r="U16" s="60">
        <f>'IS (carer)'!$O$16</f>
        <v>18.7159371975916</v>
      </c>
      <c r="V16" s="60">
        <f>'IS (others)'!$O$16</f>
        <v>12.401712801927204</v>
      </c>
      <c r="W16" s="60">
        <f>IIDB!$O$16</f>
        <v>54.458691308829223</v>
      </c>
      <c r="X16" s="60">
        <f>JSA!$O$16</f>
        <v>148.64192164265006</v>
      </c>
      <c r="Y16" s="60">
        <f>MA!$O$16</f>
        <v>12.615519247890285</v>
      </c>
      <c r="Z16" s="60">
        <f>O75TVL!$O$16</f>
        <v>28.306168485147904</v>
      </c>
      <c r="AA16" s="60">
        <f>PC!$O$16</f>
        <v>463.71296275504318</v>
      </c>
      <c r="AB16" s="60"/>
      <c r="AC16" s="60">
        <f>SDA!$O$16</f>
        <v>59.278319807284525</v>
      </c>
      <c r="AD16" s="60">
        <f>'SDA (working age)'!$O$16</f>
        <v>44.817841992778092</v>
      </c>
      <c r="AE16" s="60">
        <f>'SDA (pensioners)'!$O$16</f>
        <v>14.460477814506431</v>
      </c>
      <c r="AF16" s="60">
        <f>SP!$O$16</f>
        <v>3209.3328772080072</v>
      </c>
      <c r="AG16" s="60"/>
      <c r="AH16" s="60"/>
      <c r="AI16" s="60"/>
      <c r="AJ16" s="60"/>
      <c r="AK16" s="60"/>
      <c r="AL16" s="60">
        <f>SMP!$O$16</f>
        <v>91.646706923515964</v>
      </c>
      <c r="AM16" s="60"/>
      <c r="AN16" s="59">
        <f>WFP!$O$16</f>
        <v>148.67935493296343</v>
      </c>
    </row>
    <row r="17" spans="1:40" s="48" customFormat="1" x14ac:dyDescent="0.4">
      <c r="A17" s="63">
        <v>923</v>
      </c>
      <c r="B17" s="62" t="s">
        <v>35</v>
      </c>
      <c r="C17" s="61">
        <f t="shared" si="0"/>
        <v>12178.624860601389</v>
      </c>
      <c r="D17" s="60">
        <f>AA!$O$17</f>
        <v>443.76888460049446</v>
      </c>
      <c r="E17" s="60">
        <f>BBWB!$O$17</f>
        <v>67.358405747376239</v>
      </c>
      <c r="F17" s="60">
        <f>CA!$O$17</f>
        <v>125.31564813197276</v>
      </c>
      <c r="G17" s="60"/>
      <c r="H17" s="60">
        <f>CTB!O17</f>
        <v>363.15031399999998</v>
      </c>
      <c r="I17" s="60">
        <f>DLA!$O$17</f>
        <v>1178.5268469721732</v>
      </c>
      <c r="J17" s="60">
        <f>'DLA (children)'!$O$17</f>
        <v>97.11765739464586</v>
      </c>
      <c r="K17" s="60">
        <f>'DLA (working age)'!$O$17</f>
        <v>666.68791780170011</v>
      </c>
      <c r="L17" s="60">
        <f>'DLA (pensioners)'!$O$17</f>
        <v>414.84500177742569</v>
      </c>
      <c r="M17" s="60">
        <f>DHP!$O$17</f>
        <v>2.4516200000000001</v>
      </c>
      <c r="N17" s="60">
        <f>ESA!$O$17</f>
        <v>13.693339017760046</v>
      </c>
      <c r="O17" s="60">
        <f>HB!$O$17</f>
        <v>1391.7048940000004</v>
      </c>
      <c r="P17" s="60">
        <f>IB!$O$17</f>
        <v>758.52661317414788</v>
      </c>
      <c r="Q17" s="60">
        <f>IS!$O$17</f>
        <v>851.9793429863596</v>
      </c>
      <c r="R17" s="60"/>
      <c r="S17" s="60">
        <f>'IS (incapacity)'!$O$17</f>
        <v>560.39270552427456</v>
      </c>
      <c r="T17" s="60">
        <f>'IS (lone parent)'!$O$17</f>
        <v>244.11034951270261</v>
      </c>
      <c r="U17" s="60">
        <f>'IS (carer)'!$O$17</f>
        <v>27.381863475277974</v>
      </c>
      <c r="V17" s="60">
        <f>'IS (others)'!$O$17</f>
        <v>23.92129020005968</v>
      </c>
      <c r="W17" s="60">
        <f>IIDB!$O$17</f>
        <v>79.308999919114129</v>
      </c>
      <c r="X17" s="60">
        <f>JSA!$O$17</f>
        <v>251.22492044387664</v>
      </c>
      <c r="Y17" s="60">
        <f>MA!$O$17</f>
        <v>23.511906890159111</v>
      </c>
      <c r="Z17" s="60">
        <f>O75TVL!$O$17</f>
        <v>43.587689418749193</v>
      </c>
      <c r="AA17" s="60">
        <f>PC!$O$17</f>
        <v>758.8170996799513</v>
      </c>
      <c r="AB17" s="60"/>
      <c r="AC17" s="60">
        <f>SDA!$O$17</f>
        <v>98.014267529290208</v>
      </c>
      <c r="AD17" s="60">
        <f>'SDA (working age)'!$O$17</f>
        <v>79.084674958167369</v>
      </c>
      <c r="AE17" s="60">
        <f>'SDA (pensioners)'!$O$17</f>
        <v>18.929592571122857</v>
      </c>
      <c r="AF17" s="60">
        <f>SP!$O$17</f>
        <v>5302.356699536891</v>
      </c>
      <c r="AG17" s="60"/>
      <c r="AH17" s="60"/>
      <c r="AI17" s="60"/>
      <c r="AJ17" s="60"/>
      <c r="AK17" s="60"/>
      <c r="AL17" s="60">
        <f>SMP!$O$17</f>
        <v>189.03647265590655</v>
      </c>
      <c r="AM17" s="60"/>
      <c r="AN17" s="59">
        <f>WFP!$O$17</f>
        <v>236.29089589716423</v>
      </c>
    </row>
    <row r="18" spans="1:40" s="53" customFormat="1" ht="30" customHeight="1" x14ac:dyDescent="0.4">
      <c r="A18" s="58">
        <v>922</v>
      </c>
      <c r="B18" s="57" t="s">
        <v>34</v>
      </c>
      <c r="C18" s="56">
        <f t="shared" si="0"/>
        <v>12.521009777040559</v>
      </c>
      <c r="D18" s="55"/>
      <c r="E18" s="55"/>
      <c r="F18" s="55"/>
      <c r="G18" s="55"/>
      <c r="H18" s="55"/>
      <c r="I18" s="55"/>
      <c r="J18" s="55"/>
      <c r="K18" s="55"/>
      <c r="L18" s="55"/>
      <c r="M18" s="55"/>
      <c r="N18" s="55"/>
      <c r="O18" s="55"/>
      <c r="P18" s="55"/>
      <c r="Q18" s="55"/>
      <c r="R18" s="55"/>
      <c r="S18" s="55"/>
      <c r="T18" s="55"/>
      <c r="U18" s="55"/>
      <c r="V18" s="55"/>
      <c r="W18" s="55"/>
      <c r="X18" s="55"/>
      <c r="Y18" s="55"/>
      <c r="Z18" s="80">
        <f>O75TVL!$O$18</f>
        <v>12.521009777040559</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44140625" style="45" customWidth="1"/>
    <col min="8" max="17" width="12.77734375" style="45" customWidth="1"/>
    <col min="18" max="18" width="12.77734375" style="45" hidden="1" customWidth="1"/>
    <col min="19" max="20" width="12.77734375" style="45" customWidth="1"/>
    <col min="21" max="21" width="11.109375" style="45" customWidth="1"/>
    <col min="22" max="22" width="11.5546875" style="45" customWidth="1"/>
    <col min="23" max="26" width="12.77734375" style="45" customWidth="1"/>
    <col min="27" max="27" width="11.5546875" style="45" customWidth="1"/>
    <col min="28" max="28" width="13.44140625" style="45" hidden="1" customWidth="1"/>
    <col min="29" max="31" width="12.77734375" style="45" customWidth="1"/>
    <col min="32" max="32" width="11.44140625" style="45" customWidth="1"/>
    <col min="33" max="37" width="12.77734375" style="45" hidden="1" customWidth="1"/>
    <col min="38" max="38" width="11.109375" style="45" customWidth="1"/>
    <col min="39" max="39" width="12.77734375" style="45" hidden="1" customWidth="1"/>
    <col min="40" max="40" width="11.5546875" style="45" customWidth="1"/>
    <col min="41" max="16384" width="8.88671875" style="45"/>
  </cols>
  <sheetData>
    <row r="1" spans="1:40" s="75" customFormat="1" ht="60" customHeight="1" x14ac:dyDescent="0.4">
      <c r="A1" s="189" t="s">
        <v>98</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t="s">
        <v>77</v>
      </c>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146530.01590182071</v>
      </c>
      <c r="D3" s="60">
        <f t="shared" ref="D3:AF3" si="1">SUM(D6,D16:D17,D4)</f>
        <v>5106.253762899998</v>
      </c>
      <c r="E3" s="60">
        <f t="shared" si="1"/>
        <v>649.64050968999913</v>
      </c>
      <c r="F3" s="60">
        <f t="shared" si="1"/>
        <v>1494.8980367000011</v>
      </c>
      <c r="G3" s="60">
        <f t="shared" si="1"/>
        <v>298.26100000000002</v>
      </c>
      <c r="H3" s="60">
        <f t="shared" si="1"/>
        <v>4697.6782249999997</v>
      </c>
      <c r="I3" s="60">
        <f t="shared" si="1"/>
        <v>11458.592503260006</v>
      </c>
      <c r="J3" s="60">
        <f t="shared" si="1"/>
        <v>1192.1009182195171</v>
      </c>
      <c r="K3" s="60">
        <f t="shared" si="1"/>
        <v>6277.2924692415199</v>
      </c>
      <c r="L3" s="60">
        <f t="shared" si="1"/>
        <v>3989.1991157989628</v>
      </c>
      <c r="M3" s="60">
        <f t="shared" si="1"/>
        <v>21.798681950000002</v>
      </c>
      <c r="N3" s="60">
        <f t="shared" si="1"/>
        <v>1267.3993002300003</v>
      </c>
      <c r="O3" s="60">
        <f t="shared" si="1"/>
        <v>19989.231177999998</v>
      </c>
      <c r="P3" s="60">
        <f t="shared" si="1"/>
        <v>6108.3423565899993</v>
      </c>
      <c r="Q3" s="60">
        <f t="shared" si="1"/>
        <v>8373.7599778200001</v>
      </c>
      <c r="R3" s="60"/>
      <c r="S3" s="60">
        <f t="shared" si="1"/>
        <v>4984.9200626353195</v>
      </c>
      <c r="T3" s="60">
        <f t="shared" si="1"/>
        <v>2842.3252079987501</v>
      </c>
      <c r="U3" s="60">
        <f t="shared" si="1"/>
        <v>304.28514955817315</v>
      </c>
      <c r="V3" s="60">
        <f t="shared" si="1"/>
        <v>242.22955762775749</v>
      </c>
      <c r="W3" s="60">
        <f t="shared" si="1"/>
        <v>807.08740407000005</v>
      </c>
      <c r="X3" s="60">
        <f t="shared" si="1"/>
        <v>4684.0175697100012</v>
      </c>
      <c r="Y3" s="60">
        <f t="shared" si="1"/>
        <v>344.51753750999995</v>
      </c>
      <c r="Z3" s="60">
        <f t="shared" si="1"/>
        <v>536.24584358410516</v>
      </c>
      <c r="AA3" s="60">
        <f t="shared" si="1"/>
        <v>8128.8851483600038</v>
      </c>
      <c r="AB3" s="60"/>
      <c r="AC3" s="60">
        <f t="shared" si="1"/>
        <v>906.54925573999901</v>
      </c>
      <c r="AD3" s="60">
        <f t="shared" si="1"/>
        <v>723.31083959144405</v>
      </c>
      <c r="AE3" s="60">
        <f t="shared" si="1"/>
        <v>183.23841614855505</v>
      </c>
      <c r="AF3" s="60">
        <f t="shared" si="1"/>
        <v>66895.841990320027</v>
      </c>
      <c r="AG3" s="60"/>
      <c r="AH3" s="60"/>
      <c r="AI3" s="60"/>
      <c r="AJ3" s="60"/>
      <c r="AK3" s="60"/>
      <c r="AL3" s="60">
        <f>SUM(AL6,AL16:AL17,AL4)</f>
        <v>2026.2023687265357</v>
      </c>
      <c r="AM3" s="60"/>
      <c r="AN3" s="59">
        <f>SUM(AN6,AN16:AN17,AN4)</f>
        <v>2734.8132516599994</v>
      </c>
    </row>
    <row r="4" spans="1:40" s="48" customFormat="1" x14ac:dyDescent="0.4">
      <c r="A4" s="68"/>
      <c r="B4" s="70" t="s">
        <v>57</v>
      </c>
      <c r="C4" s="66">
        <f t="shared" si="0"/>
        <v>2874.1858041216642</v>
      </c>
      <c r="D4" s="65">
        <f>AA!$P$4</f>
        <v>2.6296102095393024</v>
      </c>
      <c r="E4" s="65">
        <f>BBWB!$P$4</f>
        <v>22.195142250613998</v>
      </c>
      <c r="F4" s="65">
        <f>CA!$P$4</f>
        <v>0.3878669864514015</v>
      </c>
      <c r="G4" s="65">
        <f>CWP!$P$4</f>
        <v>0</v>
      </c>
      <c r="H4" s="65">
        <f>CTB!P4</f>
        <v>0</v>
      </c>
      <c r="I4" s="65">
        <f>DLA!$P$4</f>
        <v>10.284675019245293</v>
      </c>
      <c r="J4" s="65">
        <f>'DLA (children)'!$P$4</f>
        <v>0.79232282298485046</v>
      </c>
      <c r="K4" s="65">
        <f>'DLA (working age)'!$P$4</f>
        <v>4.5525241941475034</v>
      </c>
      <c r="L4" s="65">
        <f>'DLA (pensioners)'!$P$4</f>
        <v>4.9259013637372124</v>
      </c>
      <c r="M4" s="65">
        <f>DHP!$P$4</f>
        <v>0</v>
      </c>
      <c r="N4" s="65">
        <f>ESA!$P$4</f>
        <v>0.48136745424518029</v>
      </c>
      <c r="O4" s="65">
        <f>HB!$P$4</f>
        <v>0</v>
      </c>
      <c r="P4" s="65">
        <f>IB!$P$4</f>
        <v>43.191144973125894</v>
      </c>
      <c r="Q4" s="65">
        <f>IS!$P$4</f>
        <v>0.42131947785580887</v>
      </c>
      <c r="R4" s="65"/>
      <c r="S4" s="65">
        <f>'IS (incapacity)'!$P$4</f>
        <v>0.19479154115233049</v>
      </c>
      <c r="T4" s="65">
        <f>'IS (lone parent)'!$P$4</f>
        <v>0.18511446195698592</v>
      </c>
      <c r="U4" s="65">
        <f>'IS (carer)'!$P$4</f>
        <v>0</v>
      </c>
      <c r="V4" s="65">
        <f>'IS (others)'!$P$4</f>
        <v>3.2935475097173608E-2</v>
      </c>
      <c r="W4" s="65">
        <f>IIDB!$P$4</f>
        <v>16.554241335234778</v>
      </c>
      <c r="X4" s="65">
        <f>JSA!$P$4</f>
        <v>0.65590480413381513</v>
      </c>
      <c r="Y4" s="65">
        <f>MA!$P$4</f>
        <v>0.66284090081898506</v>
      </c>
      <c r="Z4" s="65">
        <f>O75TVL!$P$4</f>
        <v>0</v>
      </c>
      <c r="AA4" s="65">
        <f>PC!$P$4</f>
        <v>0.83167317841445898</v>
      </c>
      <c r="AB4" s="65"/>
      <c r="AC4" s="65">
        <f>SDA!$P$4</f>
        <v>1.9456993378943301</v>
      </c>
      <c r="AD4" s="65">
        <f>'SDA (working age)'!$P$4</f>
        <v>1.676048674130042</v>
      </c>
      <c r="AE4" s="65">
        <f>'SDA (pensioners)'!$P$4</f>
        <v>0.2696506637642882</v>
      </c>
      <c r="AF4" s="65">
        <f>SP!$P$4</f>
        <v>2753.6384223247896</v>
      </c>
      <c r="AG4" s="65"/>
      <c r="AH4" s="65"/>
      <c r="AI4" s="65"/>
      <c r="AJ4" s="65"/>
      <c r="AK4" s="65"/>
      <c r="AL4" s="65">
        <f>SMP!$P$4</f>
        <v>5.1058958693013521</v>
      </c>
      <c r="AM4" s="65"/>
      <c r="AN4" s="64">
        <f>WFP!$P$4</f>
        <v>15.2</v>
      </c>
    </row>
    <row r="5" spans="1:40" s="48" customFormat="1" ht="25.5" customHeight="1" x14ac:dyDescent="0.4">
      <c r="A5" s="69">
        <v>941</v>
      </c>
      <c r="B5" s="51" t="s">
        <v>56</v>
      </c>
      <c r="C5" s="61">
        <f t="shared" si="0"/>
        <v>130446.68129774179</v>
      </c>
      <c r="D5" s="60">
        <f t="shared" ref="D5:AF5" si="2">SUM(D6,D16)</f>
        <v>4628.5735905158899</v>
      </c>
      <c r="E5" s="60">
        <f t="shared" si="2"/>
        <v>562.93554988734797</v>
      </c>
      <c r="F5" s="60">
        <f t="shared" si="2"/>
        <v>1359.043005756859</v>
      </c>
      <c r="G5" s="60">
        <f t="shared" si="2"/>
        <v>245.33668892947435</v>
      </c>
      <c r="H5" s="60">
        <f t="shared" si="2"/>
        <v>4317.9977839999992</v>
      </c>
      <c r="I5" s="60">
        <f t="shared" si="2"/>
        <v>10172.551647269545</v>
      </c>
      <c r="J5" s="60">
        <f t="shared" si="2"/>
        <v>1088.5993846126046</v>
      </c>
      <c r="K5" s="60">
        <f t="shared" si="2"/>
        <v>5552.881998822726</v>
      </c>
      <c r="L5" s="60">
        <f t="shared" si="2"/>
        <v>3530.977880256537</v>
      </c>
      <c r="M5" s="60">
        <f t="shared" si="2"/>
        <v>19.200556950000003</v>
      </c>
      <c r="N5" s="60">
        <f t="shared" si="2"/>
        <v>1137.2210082193017</v>
      </c>
      <c r="O5" s="60">
        <f t="shared" si="2"/>
        <v>18433.357349999998</v>
      </c>
      <c r="P5" s="60">
        <f t="shared" si="2"/>
        <v>5359.4689365779259</v>
      </c>
      <c r="Q5" s="60">
        <f t="shared" si="2"/>
        <v>7558.2368079695971</v>
      </c>
      <c r="R5" s="60"/>
      <c r="S5" s="60">
        <f t="shared" si="2"/>
        <v>4444.9717281178246</v>
      </c>
      <c r="T5" s="60">
        <f t="shared" si="2"/>
        <v>2616.5653596025854</v>
      </c>
      <c r="U5" s="60">
        <f t="shared" si="2"/>
        <v>274.6510251875311</v>
      </c>
      <c r="V5" s="60">
        <f t="shared" si="2"/>
        <v>219.82741542275627</v>
      </c>
      <c r="W5" s="60">
        <f t="shared" si="2"/>
        <v>707.90291373259606</v>
      </c>
      <c r="X5" s="60">
        <f t="shared" si="2"/>
        <v>4276.2337982784702</v>
      </c>
      <c r="Y5" s="60">
        <f t="shared" si="2"/>
        <v>316.32190047178705</v>
      </c>
      <c r="Z5" s="60">
        <f t="shared" si="2"/>
        <v>490.73709429357643</v>
      </c>
      <c r="AA5" s="60">
        <f t="shared" si="2"/>
        <v>7341.0492811350832</v>
      </c>
      <c r="AB5" s="60"/>
      <c r="AC5" s="60">
        <f t="shared" si="2"/>
        <v>804.55333229373321</v>
      </c>
      <c r="AD5" s="60">
        <f t="shared" si="2"/>
        <v>641.30905936786542</v>
      </c>
      <c r="AE5" s="60">
        <f t="shared" si="2"/>
        <v>163.24427292586793</v>
      </c>
      <c r="AF5" s="60">
        <f t="shared" si="2"/>
        <v>58397.12972947627</v>
      </c>
      <c r="AG5" s="60"/>
      <c r="AH5" s="60"/>
      <c r="AI5" s="60"/>
      <c r="AJ5" s="60"/>
      <c r="AK5" s="60"/>
      <c r="AL5" s="60">
        <f>SUM(AL6,AL16)</f>
        <v>1839.2711035263999</v>
      </c>
      <c r="AM5" s="60"/>
      <c r="AN5" s="59">
        <f>SUM(AN6,AN16)</f>
        <v>2479.5592184579632</v>
      </c>
    </row>
    <row r="6" spans="1:40" s="48" customFormat="1" ht="25.5" customHeight="1" x14ac:dyDescent="0.4">
      <c r="A6" s="69">
        <v>921</v>
      </c>
      <c r="B6" s="52" t="s">
        <v>55</v>
      </c>
      <c r="C6" s="61">
        <f t="shared" si="0"/>
        <v>122251.16654118478</v>
      </c>
      <c r="D6" s="60">
        <f t="shared" ref="D6:AF6" si="3">SUM(D7:D15)</f>
        <v>4241.6523265969427</v>
      </c>
      <c r="E6" s="60">
        <f t="shared" si="3"/>
        <v>528.82119603634544</v>
      </c>
      <c r="F6" s="60">
        <f t="shared" si="3"/>
        <v>1261.7711280955123</v>
      </c>
      <c r="G6" s="60">
        <f t="shared" si="3"/>
        <v>228.36439246970889</v>
      </c>
      <c r="H6" s="60">
        <f t="shared" si="3"/>
        <v>4095.3288869999997</v>
      </c>
      <c r="I6" s="60">
        <f t="shared" si="3"/>
        <v>9269.1636860556337</v>
      </c>
      <c r="J6" s="60">
        <f t="shared" si="3"/>
        <v>1017.0696614059867</v>
      </c>
      <c r="K6" s="60">
        <f t="shared" si="3"/>
        <v>5104.5927933230078</v>
      </c>
      <c r="L6" s="60">
        <f t="shared" si="3"/>
        <v>3147.5335679469335</v>
      </c>
      <c r="M6" s="60">
        <f t="shared" si="3"/>
        <v>18.021562950000003</v>
      </c>
      <c r="N6" s="60">
        <f t="shared" si="3"/>
        <v>1052.5193450060888</v>
      </c>
      <c r="O6" s="60">
        <f t="shared" si="3"/>
        <v>17599.503386</v>
      </c>
      <c r="P6" s="60">
        <f t="shared" si="3"/>
        <v>4846.5870480186595</v>
      </c>
      <c r="Q6" s="60">
        <f t="shared" si="3"/>
        <v>7071.7781875500787</v>
      </c>
      <c r="R6" s="60"/>
      <c r="S6" s="60">
        <f t="shared" si="3"/>
        <v>4136.922845563291</v>
      </c>
      <c r="T6" s="60">
        <f t="shared" si="3"/>
        <v>2470.1766548503815</v>
      </c>
      <c r="U6" s="60">
        <f t="shared" si="3"/>
        <v>254.15088922767151</v>
      </c>
      <c r="V6" s="60">
        <f t="shared" si="3"/>
        <v>207.8151164860742</v>
      </c>
      <c r="W6" s="60">
        <f t="shared" si="3"/>
        <v>651.66615712210717</v>
      </c>
      <c r="X6" s="60">
        <f t="shared" si="3"/>
        <v>4036.8830452297743</v>
      </c>
      <c r="Y6" s="60">
        <f t="shared" si="3"/>
        <v>301.66483430009072</v>
      </c>
      <c r="Z6" s="60">
        <f t="shared" si="3"/>
        <v>461.30363708038686</v>
      </c>
      <c r="AA6" s="60">
        <f t="shared" si="3"/>
        <v>6851.2629202444141</v>
      </c>
      <c r="AB6" s="60"/>
      <c r="AC6" s="60">
        <f t="shared" si="3"/>
        <v>744.20449465681634</v>
      </c>
      <c r="AD6" s="60">
        <f t="shared" si="3"/>
        <v>595.82311280923068</v>
      </c>
      <c r="AE6" s="60">
        <f t="shared" si="3"/>
        <v>148.3813818475858</v>
      </c>
      <c r="AF6" s="60">
        <f t="shared" si="3"/>
        <v>54913.345212695131</v>
      </c>
      <c r="AG6" s="60"/>
      <c r="AH6" s="60"/>
      <c r="AI6" s="60"/>
      <c r="AJ6" s="60"/>
      <c r="AK6" s="60"/>
      <c r="AL6" s="60">
        <f>SUM(AL7:AL15)</f>
        <v>1747.9246304767612</v>
      </c>
      <c r="AM6" s="60"/>
      <c r="AN6" s="59">
        <f>SUM(AN7:AN15)</f>
        <v>2329.4004636003292</v>
      </c>
    </row>
    <row r="7" spans="1:40" s="48" customFormat="1" x14ac:dyDescent="0.4">
      <c r="A7" s="68" t="s">
        <v>54</v>
      </c>
      <c r="B7" s="67" t="s">
        <v>53</v>
      </c>
      <c r="C7" s="66">
        <f t="shared" si="0"/>
        <v>6946.6115078161756</v>
      </c>
      <c r="D7" s="65">
        <f>AA!$P7</f>
        <v>235.80387198206608</v>
      </c>
      <c r="E7" s="65">
        <f>BBWB!$P7</f>
        <v>28.813762926900431</v>
      </c>
      <c r="F7" s="65">
        <f>CA!$P7</f>
        <v>85.590729776278323</v>
      </c>
      <c r="G7" s="65">
        <f>CWP!$P7</f>
        <v>23.241706415036909</v>
      </c>
      <c r="H7" s="65">
        <f>CTB!P7</f>
        <v>255.32509100000004</v>
      </c>
      <c r="I7" s="65">
        <f>DLA!$P7</f>
        <v>640.78576726005838</v>
      </c>
      <c r="J7" s="65">
        <f>'DLA (children)'!$P7</f>
        <v>57.787627933717317</v>
      </c>
      <c r="K7" s="65">
        <f>'DLA (working age)'!$P7</f>
        <v>334.31986458559589</v>
      </c>
      <c r="L7" s="65">
        <f>'DLA (pensioners)'!$P7</f>
        <v>248.64073158436634</v>
      </c>
      <c r="M7" s="65">
        <f>DHP!$P7</f>
        <v>0.56585700000000005</v>
      </c>
      <c r="N7" s="65">
        <f>ESA!$P7</f>
        <v>72.147762771048207</v>
      </c>
      <c r="O7" s="65">
        <f>HB!$P7</f>
        <v>862.83927000000006</v>
      </c>
      <c r="P7" s="65">
        <f>IB!$P7</f>
        <v>395.47174723321382</v>
      </c>
      <c r="Q7" s="65">
        <f>IS!$P7</f>
        <v>433.05465739078647</v>
      </c>
      <c r="R7" s="65"/>
      <c r="S7" s="65">
        <f>'IS (incapacity)'!$P7</f>
        <v>256.17440352241022</v>
      </c>
      <c r="T7" s="65">
        <f>'IS (lone parent)'!$P7</f>
        <v>141.63318122870189</v>
      </c>
      <c r="U7" s="65">
        <f>'IS (carer)'!$P7</f>
        <v>19.730555937457567</v>
      </c>
      <c r="V7" s="65">
        <f>'IS (others)'!$P7</f>
        <v>14.736231918350155</v>
      </c>
      <c r="W7" s="65">
        <f>IIDB!$P7</f>
        <v>91.300310472465284</v>
      </c>
      <c r="X7" s="65">
        <f>JSA!$P7</f>
        <v>259.79544137389814</v>
      </c>
      <c r="Y7" s="65">
        <f>MA!$P7</f>
        <v>11.41499588217922</v>
      </c>
      <c r="Z7" s="65">
        <f>O75TVL!$P7</f>
        <v>23.784241676239635</v>
      </c>
      <c r="AA7" s="65">
        <f>PC!$P7</f>
        <v>418.35203326844464</v>
      </c>
      <c r="AB7" s="65"/>
      <c r="AC7" s="65">
        <f>SDA!$P7</f>
        <v>50.230783401117392</v>
      </c>
      <c r="AD7" s="65">
        <f>'SDA (working age)'!$P7</f>
        <v>39.523511854983752</v>
      </c>
      <c r="AE7" s="65">
        <f>'SDA (pensioners)'!$P7</f>
        <v>10.707271546133642</v>
      </c>
      <c r="AF7" s="65">
        <f>SP!$P7</f>
        <v>2857.1499661849798</v>
      </c>
      <c r="AG7" s="65"/>
      <c r="AH7" s="65"/>
      <c r="AI7" s="65"/>
      <c r="AJ7" s="65"/>
      <c r="AK7" s="65"/>
      <c r="AL7" s="65">
        <f>SMP!$P7</f>
        <v>79.670083483728249</v>
      </c>
      <c r="AM7" s="65"/>
      <c r="AN7" s="64">
        <f>WFP!$P7</f>
        <v>121.27342831773399</v>
      </c>
    </row>
    <row r="8" spans="1:40" s="48" customFormat="1" x14ac:dyDescent="0.4">
      <c r="A8" s="68" t="s">
        <v>52</v>
      </c>
      <c r="B8" s="67" t="s">
        <v>51</v>
      </c>
      <c r="C8" s="66">
        <f t="shared" si="0"/>
        <v>18043.944079083729</v>
      </c>
      <c r="D8" s="65">
        <f>AA!$P8</f>
        <v>697.67111988401064</v>
      </c>
      <c r="E8" s="65">
        <f>BBWB!$P8</f>
        <v>79.415395515706479</v>
      </c>
      <c r="F8" s="65">
        <f>CA!$P8</f>
        <v>208.82646104483763</v>
      </c>
      <c r="G8" s="65">
        <f>CWP!$P8</f>
        <v>34.963435084426187</v>
      </c>
      <c r="H8" s="65">
        <f>CTB!P8</f>
        <v>605.540209</v>
      </c>
      <c r="I8" s="65">
        <f>DLA!$P8</f>
        <v>1770.8798231523765</v>
      </c>
      <c r="J8" s="65">
        <f>'DLA (children)'!$P8</f>
        <v>149.19100914132602</v>
      </c>
      <c r="K8" s="65">
        <f>'DLA (working age)'!$P8</f>
        <v>948.98783734624703</v>
      </c>
      <c r="L8" s="65">
        <f>'DLA (pensioners)'!$P8</f>
        <v>672.96931830358653</v>
      </c>
      <c r="M8" s="65">
        <f>DHP!$P8</f>
        <v>2.0641989999999999</v>
      </c>
      <c r="N8" s="65">
        <f>ESA!$P8</f>
        <v>186.1070649432815</v>
      </c>
      <c r="O8" s="65">
        <f>HB!$P8</f>
        <v>2205.6070829999999</v>
      </c>
      <c r="P8" s="65">
        <f>IB!$P8</f>
        <v>947.71808050185484</v>
      </c>
      <c r="Q8" s="65">
        <f>IS!$P8</f>
        <v>1225.3139774280783</v>
      </c>
      <c r="R8" s="65"/>
      <c r="S8" s="65">
        <f>'IS (incapacity)'!$P8</f>
        <v>773.93298248567419</v>
      </c>
      <c r="T8" s="65">
        <f>'IS (lone parent)'!$P8</f>
        <v>377.74132644464197</v>
      </c>
      <c r="U8" s="65">
        <f>'IS (carer)'!$P8</f>
        <v>44.673816242919926</v>
      </c>
      <c r="V8" s="65">
        <f>'IS (others)'!$P8</f>
        <v>30.989783059616872</v>
      </c>
      <c r="W8" s="65">
        <f>IIDB!$P8</f>
        <v>118.72812598691775</v>
      </c>
      <c r="X8" s="65">
        <f>JSA!$P8</f>
        <v>602.50843602692999</v>
      </c>
      <c r="Y8" s="65">
        <f>MA!$P8</f>
        <v>36.182507598177054</v>
      </c>
      <c r="Z8" s="65">
        <f>O75TVL!$P8</f>
        <v>61.150918360065972</v>
      </c>
      <c r="AA8" s="65">
        <f>PC!$P8</f>
        <v>1067.9386964715595</v>
      </c>
      <c r="AB8" s="65"/>
      <c r="AC8" s="65">
        <f>SDA!$P8</f>
        <v>124.65934659513957</v>
      </c>
      <c r="AD8" s="65">
        <f>'SDA (working age)'!$P8</f>
        <v>98.319588845709106</v>
      </c>
      <c r="AE8" s="65">
        <f>'SDA (pensioners)'!$P8</f>
        <v>26.339757749430479</v>
      </c>
      <c r="AF8" s="65">
        <f>SP!$P8</f>
        <v>7536.9825607723833</v>
      </c>
      <c r="AG8" s="65"/>
      <c r="AH8" s="65"/>
      <c r="AI8" s="65"/>
      <c r="AJ8" s="65"/>
      <c r="AK8" s="65"/>
      <c r="AL8" s="65">
        <f>SMP!$P8</f>
        <v>213.09283001538026</v>
      </c>
      <c r="AM8" s="65"/>
      <c r="AN8" s="64">
        <f>WFP!$P8</f>
        <v>318.59380870260378</v>
      </c>
    </row>
    <row r="9" spans="1:40" s="48" customFormat="1" x14ac:dyDescent="0.4">
      <c r="A9" s="68" t="s">
        <v>50</v>
      </c>
      <c r="B9" s="67" t="s">
        <v>49</v>
      </c>
      <c r="C9" s="66">
        <f t="shared" si="0"/>
        <v>12229.306086087914</v>
      </c>
      <c r="D9" s="65">
        <f>AA!$P9</f>
        <v>393.58322089775663</v>
      </c>
      <c r="E9" s="65">
        <f>BBWB!$P9</f>
        <v>53.205833643541077</v>
      </c>
      <c r="F9" s="65">
        <f>CA!$P9</f>
        <v>146.44022714776006</v>
      </c>
      <c r="G9" s="65">
        <f>CWP!$P9</f>
        <v>40.602373403005018</v>
      </c>
      <c r="H9" s="65">
        <f>CTB!P9</f>
        <v>393.61618199999998</v>
      </c>
      <c r="I9" s="65">
        <f>DLA!$P9</f>
        <v>1074.8480744291496</v>
      </c>
      <c r="J9" s="65">
        <f>'DLA (children)'!$P9</f>
        <v>101.86114503628576</v>
      </c>
      <c r="K9" s="65">
        <f>'DLA (working age)'!$P9</f>
        <v>577.23822485195137</v>
      </c>
      <c r="L9" s="65">
        <f>'DLA (pensioners)'!$P9</f>
        <v>395.77516777605751</v>
      </c>
      <c r="M9" s="65">
        <f>DHP!$P9</f>
        <v>1.5841340000000002</v>
      </c>
      <c r="N9" s="65">
        <f>ESA!$P9</f>
        <v>116.56259168956112</v>
      </c>
      <c r="O9" s="65">
        <f>HB!$P9</f>
        <v>1384.1209899999999</v>
      </c>
      <c r="P9" s="65">
        <f>IB!$P9</f>
        <v>567.62942248928016</v>
      </c>
      <c r="Q9" s="65">
        <f>IS!$P9</f>
        <v>709.47408406631246</v>
      </c>
      <c r="R9" s="65"/>
      <c r="S9" s="65">
        <f>'IS (incapacity)'!$P9</f>
        <v>417.06030849808093</v>
      </c>
      <c r="T9" s="65">
        <f>'IS (lone parent)'!$P9</f>
        <v>237.80755524478144</v>
      </c>
      <c r="U9" s="65">
        <f>'IS (carer)'!$P9</f>
        <v>32.221118244480145</v>
      </c>
      <c r="V9" s="65">
        <f>'IS (others)'!$P9</f>
        <v>21.237776009931267</v>
      </c>
      <c r="W9" s="65">
        <f>IIDB!$P9</f>
        <v>83.409033471080008</v>
      </c>
      <c r="X9" s="65">
        <f>JSA!$P9</f>
        <v>477.63964415401921</v>
      </c>
      <c r="Y9" s="65">
        <f>MA!$P9</f>
        <v>25.934624543589113</v>
      </c>
      <c r="Z9" s="65">
        <f>O75TVL!$P9</f>
        <v>46.355797106995297</v>
      </c>
      <c r="AA9" s="65">
        <f>PC!$P9</f>
        <v>702.95754403216893</v>
      </c>
      <c r="AB9" s="65"/>
      <c r="AC9" s="65">
        <f>SDA!$P9</f>
        <v>83.266718732706579</v>
      </c>
      <c r="AD9" s="65">
        <f>'SDA (working age)'!$P9</f>
        <v>65.816661787223453</v>
      </c>
      <c r="AE9" s="65">
        <f>'SDA (pensioners)'!$P9</f>
        <v>17.450056945483126</v>
      </c>
      <c r="AF9" s="65">
        <f>SP!$P9</f>
        <v>5521.6311633488349</v>
      </c>
      <c r="AG9" s="65"/>
      <c r="AH9" s="65"/>
      <c r="AI9" s="65"/>
      <c r="AJ9" s="65"/>
      <c r="AK9" s="65"/>
      <c r="AL9" s="65">
        <f>SMP!$P9</f>
        <v>171.83021082932493</v>
      </c>
      <c r="AM9" s="65"/>
      <c r="AN9" s="64">
        <f>WFP!$P9</f>
        <v>234.61421610282952</v>
      </c>
    </row>
    <row r="10" spans="1:40" s="48" customFormat="1" x14ac:dyDescent="0.4">
      <c r="A10" s="68" t="s">
        <v>48</v>
      </c>
      <c r="B10" s="67" t="s">
        <v>47</v>
      </c>
      <c r="C10" s="66">
        <f t="shared" si="0"/>
        <v>10180.200197997308</v>
      </c>
      <c r="D10" s="65">
        <f>AA!$P10</f>
        <v>374.18153315140034</v>
      </c>
      <c r="E10" s="65">
        <f>BBWB!$P10</f>
        <v>46.047149129724538</v>
      </c>
      <c r="F10" s="65">
        <f>CA!$P10</f>
        <v>112.02365983602098</v>
      </c>
      <c r="G10" s="65">
        <f>CWP!$P10</f>
        <v>23.309797351799716</v>
      </c>
      <c r="H10" s="65">
        <f>CTB!P10</f>
        <v>314.00270600000005</v>
      </c>
      <c r="I10" s="65">
        <f>DLA!$P10</f>
        <v>824.41695406487815</v>
      </c>
      <c r="J10" s="65">
        <f>'DLA (children)'!$P10</f>
        <v>90.423247869764396</v>
      </c>
      <c r="K10" s="65">
        <f>'DLA (working age)'!$P10</f>
        <v>446.45144829494427</v>
      </c>
      <c r="L10" s="65">
        <f>'DLA (pensioners)'!$P10</f>
        <v>287.46254610537591</v>
      </c>
      <c r="M10" s="65">
        <f>DHP!$P10</f>
        <v>0.86311399999999994</v>
      </c>
      <c r="N10" s="65">
        <f>ESA!$P10</f>
        <v>83.977730746338793</v>
      </c>
      <c r="O10" s="65">
        <f>HB!$P10</f>
        <v>1035.3076410000001</v>
      </c>
      <c r="P10" s="65">
        <f>IB!$P10</f>
        <v>455.38184983830797</v>
      </c>
      <c r="Q10" s="65">
        <f>IS!$P10</f>
        <v>512.7118642559069</v>
      </c>
      <c r="R10" s="65"/>
      <c r="S10" s="65">
        <f>'IS (incapacity)'!$P10</f>
        <v>299.06432313522271</v>
      </c>
      <c r="T10" s="65">
        <f>'IS (lone parent)'!$P10</f>
        <v>177.74776389347579</v>
      </c>
      <c r="U10" s="65">
        <f>'IS (carer)'!$P10</f>
        <v>21.969738080319129</v>
      </c>
      <c r="V10" s="65">
        <f>'IS (others)'!$P10</f>
        <v>13.263415343741515</v>
      </c>
      <c r="W10" s="65">
        <f>IIDB!$P10</f>
        <v>79.916671868308114</v>
      </c>
      <c r="X10" s="65">
        <f>JSA!$P10</f>
        <v>342.89599787541101</v>
      </c>
      <c r="Y10" s="65">
        <f>MA!$P10</f>
        <v>25.052735957551633</v>
      </c>
      <c r="Z10" s="65">
        <f>O75TVL!$P10</f>
        <v>40.377885130276347</v>
      </c>
      <c r="AA10" s="65">
        <f>PC!$P10</f>
        <v>550.82516544056011</v>
      </c>
      <c r="AB10" s="65"/>
      <c r="AC10" s="65">
        <f>SDA!$P10</f>
        <v>71.669682042108832</v>
      </c>
      <c r="AD10" s="65">
        <f>'SDA (working age)'!$P10</f>
        <v>58.197125093110834</v>
      </c>
      <c r="AE10" s="65">
        <f>'SDA (pensioners)'!$P10</f>
        <v>13.472556948998013</v>
      </c>
      <c r="AF10" s="65">
        <f>SP!$P10</f>
        <v>4947.9921771778645</v>
      </c>
      <c r="AG10" s="65"/>
      <c r="AH10" s="65"/>
      <c r="AI10" s="65"/>
      <c r="AJ10" s="65"/>
      <c r="AK10" s="65"/>
      <c r="AL10" s="65">
        <f>SMP!$P10</f>
        <v>133.86017766440941</v>
      </c>
      <c r="AM10" s="65"/>
      <c r="AN10" s="64">
        <f>WFP!$P10</f>
        <v>205.38570546644127</v>
      </c>
    </row>
    <row r="11" spans="1:40" s="48" customFormat="1" x14ac:dyDescent="0.4">
      <c r="A11" s="68" t="s">
        <v>46</v>
      </c>
      <c r="B11" s="67" t="s">
        <v>45</v>
      </c>
      <c r="C11" s="66">
        <f t="shared" si="0"/>
        <v>13482.025647372875</v>
      </c>
      <c r="D11" s="65">
        <f>AA!$P11</f>
        <v>527.98838872624538</v>
      </c>
      <c r="E11" s="65">
        <f>BBWB!$P11</f>
        <v>61.963354951314905</v>
      </c>
      <c r="F11" s="65">
        <f>CA!$P11</f>
        <v>157.42727210607899</v>
      </c>
      <c r="G11" s="65">
        <f>CWP!$P11</f>
        <v>34.622980400612164</v>
      </c>
      <c r="H11" s="65">
        <f>CTB!P11</f>
        <v>456.017518</v>
      </c>
      <c r="I11" s="65">
        <f>DLA!$P11</f>
        <v>1089.5060208829095</v>
      </c>
      <c r="J11" s="65">
        <f>'DLA (children)'!$P11</f>
        <v>119.56745159586278</v>
      </c>
      <c r="K11" s="65">
        <f>'DLA (working age)'!$P11</f>
        <v>573.40825021359433</v>
      </c>
      <c r="L11" s="65">
        <f>'DLA (pensioners)'!$P11</f>
        <v>396.28665518681362</v>
      </c>
      <c r="M11" s="65">
        <f>DHP!$P11</f>
        <v>2.0151289500000003</v>
      </c>
      <c r="N11" s="65">
        <f>ESA!$P11</f>
        <v>118.79125655813372</v>
      </c>
      <c r="O11" s="65">
        <f>HB!$P11</f>
        <v>1613.8159450000001</v>
      </c>
      <c r="P11" s="65">
        <f>IB!$P11</f>
        <v>577.09845719871055</v>
      </c>
      <c r="Q11" s="65">
        <f>IS!$P11</f>
        <v>781.8484239798214</v>
      </c>
      <c r="R11" s="65"/>
      <c r="S11" s="65">
        <f>'IS (incapacity)'!$P11</f>
        <v>436.41087154647329</v>
      </c>
      <c r="T11" s="65">
        <f>'IS (lone parent)'!$P11</f>
        <v>286.53433916524563</v>
      </c>
      <c r="U11" s="65">
        <f>'IS (carer)'!$P11</f>
        <v>33.994603218931999</v>
      </c>
      <c r="V11" s="65">
        <f>'IS (others)'!$P11</f>
        <v>22.943407951816933</v>
      </c>
      <c r="W11" s="65">
        <f>IIDB!$P11</f>
        <v>76.08359206038773</v>
      </c>
      <c r="X11" s="65">
        <f>JSA!$P11</f>
        <v>554.74853297171819</v>
      </c>
      <c r="Y11" s="65">
        <f>MA!$P11</f>
        <v>30.10503222404844</v>
      </c>
      <c r="Z11" s="65">
        <f>O75TVL!$P11</f>
        <v>49.681448784764143</v>
      </c>
      <c r="AA11" s="65">
        <f>PC!$P11</f>
        <v>819.449590021071</v>
      </c>
      <c r="AB11" s="65"/>
      <c r="AC11" s="65">
        <f>SDA!$P11</f>
        <v>82.781893414570973</v>
      </c>
      <c r="AD11" s="65">
        <f>'SDA (working age)'!$P11</f>
        <v>66.90732121178192</v>
      </c>
      <c r="AE11" s="65">
        <f>'SDA (pensioners)'!$P11</f>
        <v>15.874572202789052</v>
      </c>
      <c r="AF11" s="65">
        <f>SP!$P11</f>
        <v>6037.2486195200718</v>
      </c>
      <c r="AG11" s="65"/>
      <c r="AH11" s="65"/>
      <c r="AI11" s="65"/>
      <c r="AJ11" s="65"/>
      <c r="AK11" s="65"/>
      <c r="AL11" s="65">
        <f>SMP!$P11</f>
        <v>158.71284312116381</v>
      </c>
      <c r="AM11" s="65"/>
      <c r="AN11" s="64">
        <f>WFP!$P11</f>
        <v>252.11934850125419</v>
      </c>
    </row>
    <row r="12" spans="1:40" s="48" customFormat="1" x14ac:dyDescent="0.4">
      <c r="A12" s="68" t="s">
        <v>44</v>
      </c>
      <c r="B12" s="67" t="s">
        <v>43</v>
      </c>
      <c r="C12" s="66">
        <f t="shared" si="0"/>
        <v>12749.567263437812</v>
      </c>
      <c r="D12" s="65">
        <f>AA!$P12</f>
        <v>470.592899044521</v>
      </c>
      <c r="E12" s="65">
        <f>BBWB!$P12</f>
        <v>57.55571881354534</v>
      </c>
      <c r="F12" s="65">
        <f>CA!$P12</f>
        <v>117.24916869824985</v>
      </c>
      <c r="G12" s="65">
        <f>CWP!$P12</f>
        <v>23.862090505542451</v>
      </c>
      <c r="H12" s="65">
        <f>CTB!P12</f>
        <v>401.82092599999999</v>
      </c>
      <c r="I12" s="65">
        <f>DLA!$P12</f>
        <v>812.53989371114153</v>
      </c>
      <c r="J12" s="65">
        <f>'DLA (children)'!$P12</f>
        <v>109.50228822985974</v>
      </c>
      <c r="K12" s="65">
        <f>'DLA (working age)'!$P12</f>
        <v>443.86680184657564</v>
      </c>
      <c r="L12" s="65">
        <f>'DLA (pensioners)'!$P12</f>
        <v>258.9440721381302</v>
      </c>
      <c r="M12" s="65">
        <f>DHP!$P12</f>
        <v>1.786022</v>
      </c>
      <c r="N12" s="65">
        <f>ESA!$P12</f>
        <v>93.507042453683397</v>
      </c>
      <c r="O12" s="65">
        <f>HB!$P12</f>
        <v>1515.850764</v>
      </c>
      <c r="P12" s="65">
        <f>IB!$P12</f>
        <v>423.16773965492587</v>
      </c>
      <c r="Q12" s="65">
        <f>IS!$P12</f>
        <v>564.73864729217814</v>
      </c>
      <c r="R12" s="65"/>
      <c r="S12" s="65">
        <f>'IS (incapacity)'!$P12</f>
        <v>320.54207105497539</v>
      </c>
      <c r="T12" s="65">
        <f>'IS (lone parent)'!$P12</f>
        <v>207.30680973040035</v>
      </c>
      <c r="U12" s="65">
        <f>'IS (carer)'!$P12</f>
        <v>20.161539365994653</v>
      </c>
      <c r="V12" s="65">
        <f>'IS (others)'!$P12</f>
        <v>16.188079553885309</v>
      </c>
      <c r="W12" s="65">
        <f>IIDB!$P12</f>
        <v>51.351100918806274</v>
      </c>
      <c r="X12" s="65">
        <f>JSA!$P12</f>
        <v>367.91042272665374</v>
      </c>
      <c r="Y12" s="65">
        <f>MA!$P12</f>
        <v>34.031814623716997</v>
      </c>
      <c r="Z12" s="65">
        <f>O75TVL!$P12</f>
        <v>55.087196250840961</v>
      </c>
      <c r="AA12" s="65">
        <f>PC!$P12</f>
        <v>640.89711025988299</v>
      </c>
      <c r="AB12" s="65"/>
      <c r="AC12" s="65">
        <f>SDA!$P12</f>
        <v>72.854718466126826</v>
      </c>
      <c r="AD12" s="65">
        <f>'SDA (working age)'!$P12</f>
        <v>58.515452003872539</v>
      </c>
      <c r="AE12" s="65">
        <f>'SDA (pensioners)'!$P12</f>
        <v>14.339266462254276</v>
      </c>
      <c r="AF12" s="65">
        <f>SP!$P12</f>
        <v>6595.5057191140968</v>
      </c>
      <c r="AG12" s="65"/>
      <c r="AH12" s="65"/>
      <c r="AI12" s="65"/>
      <c r="AJ12" s="65"/>
      <c r="AK12" s="65"/>
      <c r="AL12" s="65">
        <f>SMP!$P12</f>
        <v>178.49250135775904</v>
      </c>
      <c r="AM12" s="65"/>
      <c r="AN12" s="64">
        <f>WFP!$P12</f>
        <v>270.76576754614035</v>
      </c>
    </row>
    <row r="13" spans="1:40" s="48" customFormat="1" x14ac:dyDescent="0.4">
      <c r="A13" s="68" t="s">
        <v>42</v>
      </c>
      <c r="B13" s="67" t="s">
        <v>41</v>
      </c>
      <c r="C13" s="66">
        <f t="shared" si="0"/>
        <v>18093.62406190667</v>
      </c>
      <c r="D13" s="65">
        <f>AA!$P13</f>
        <v>435.82079532433318</v>
      </c>
      <c r="E13" s="65">
        <f>BBWB!$P13</f>
        <v>65.503073193056693</v>
      </c>
      <c r="F13" s="65">
        <f>CA!$P13</f>
        <v>174.75661411243533</v>
      </c>
      <c r="G13" s="65">
        <f>CWP!$P13</f>
        <v>13.893072986158675</v>
      </c>
      <c r="H13" s="65">
        <f>CTB!P13</f>
        <v>759.83487700000001</v>
      </c>
      <c r="I13" s="65">
        <f>DLA!$P13</f>
        <v>1133.6798888941792</v>
      </c>
      <c r="J13" s="65">
        <f>'DLA (children)'!$P13</f>
        <v>138.56808230064809</v>
      </c>
      <c r="K13" s="65">
        <f>'DLA (working age)'!$P13</f>
        <v>684.9756720931116</v>
      </c>
      <c r="L13" s="65">
        <f>'DLA (pensioners)'!$P13</f>
        <v>310.56479671804846</v>
      </c>
      <c r="M13" s="65">
        <f>DHP!$P13</f>
        <v>4.6400660000000009</v>
      </c>
      <c r="N13" s="65">
        <f>ESA!$P13</f>
        <v>150.67232482754883</v>
      </c>
      <c r="O13" s="65">
        <f>HB!$P13</f>
        <v>5184.5518279999997</v>
      </c>
      <c r="P13" s="65">
        <f>IB!$P13</f>
        <v>491.3649079003514</v>
      </c>
      <c r="Q13" s="65">
        <f>IS!$P13</f>
        <v>1508.0492587661806</v>
      </c>
      <c r="R13" s="65"/>
      <c r="S13" s="65">
        <f>'IS (incapacity)'!$P13</f>
        <v>847.80740768397618</v>
      </c>
      <c r="T13" s="65">
        <f>'IS (lone parent)'!$P13</f>
        <v>572.06653126308061</v>
      </c>
      <c r="U13" s="65">
        <f>'IS (carer)'!$P13</f>
        <v>37.679167899842142</v>
      </c>
      <c r="V13" s="65">
        <f>'IS (others)'!$P13</f>
        <v>50.536615070159968</v>
      </c>
      <c r="W13" s="65">
        <f>IIDB!$P13</f>
        <v>31.212221293065902</v>
      </c>
      <c r="X13" s="65">
        <f>JSA!$P13</f>
        <v>677.10209099149574</v>
      </c>
      <c r="Y13" s="65">
        <f>MA!$P13</f>
        <v>54.390233435481115</v>
      </c>
      <c r="Z13" s="65">
        <f>O75TVL!$P13</f>
        <v>47.13506946287238</v>
      </c>
      <c r="AA13" s="65">
        <f>PC!$P13</f>
        <v>1196.1267803251017</v>
      </c>
      <c r="AB13" s="65"/>
      <c r="AC13" s="65">
        <f>SDA!$P13</f>
        <v>78.089296837190261</v>
      </c>
      <c r="AD13" s="65">
        <f>'SDA (working age)'!$P13</f>
        <v>63.51370923186338</v>
      </c>
      <c r="AE13" s="65">
        <f>'SDA (pensioners)'!$P13</f>
        <v>14.575587605326886</v>
      </c>
      <c r="AF13" s="65">
        <f>SP!$P13</f>
        <v>5484.098549461477</v>
      </c>
      <c r="AG13" s="65"/>
      <c r="AH13" s="65"/>
      <c r="AI13" s="65"/>
      <c r="AJ13" s="65"/>
      <c r="AK13" s="65"/>
      <c r="AL13" s="65">
        <f>SMP!$P13</f>
        <v>343.07386900629052</v>
      </c>
      <c r="AM13" s="65"/>
      <c r="AN13" s="64">
        <f>WFP!$P13</f>
        <v>259.62924408945378</v>
      </c>
    </row>
    <row r="14" spans="1:40" s="48" customFormat="1" x14ac:dyDescent="0.4">
      <c r="A14" s="68" t="s">
        <v>40</v>
      </c>
      <c r="B14" s="67" t="s">
        <v>39</v>
      </c>
      <c r="C14" s="66">
        <f t="shared" si="0"/>
        <v>18082.199641242856</v>
      </c>
      <c r="D14" s="65">
        <f>AA!$P14</f>
        <v>605.72454560138385</v>
      </c>
      <c r="E14" s="65">
        <f>BBWB!$P14</f>
        <v>85.616920307575839</v>
      </c>
      <c r="F14" s="65">
        <f>CA!$P14</f>
        <v>152.6455722939514</v>
      </c>
      <c r="G14" s="65">
        <f>CWP!$P14</f>
        <v>20.06412936610608</v>
      </c>
      <c r="H14" s="65">
        <f>CTB!P14</f>
        <v>536.20021200000008</v>
      </c>
      <c r="I14" s="65">
        <f>DLA!$P14</f>
        <v>1096.4558582141287</v>
      </c>
      <c r="J14" s="65">
        <f>'DLA (children)'!$P14</f>
        <v>158.4566941058057</v>
      </c>
      <c r="K14" s="65">
        <f>'DLA (working age)'!$P14</f>
        <v>627.21736216789714</v>
      </c>
      <c r="L14" s="65">
        <f>'DLA (pensioners)'!$P14</f>
        <v>310.59803486626117</v>
      </c>
      <c r="M14" s="65">
        <f>DHP!$P14</f>
        <v>2.8545599999999998</v>
      </c>
      <c r="N14" s="65">
        <f>ESA!$P14</f>
        <v>133.44044879033225</v>
      </c>
      <c r="O14" s="65">
        <f>HB!$P14</f>
        <v>2373.6043109999996</v>
      </c>
      <c r="P14" s="65">
        <f>IB!$P14</f>
        <v>537.54020376993026</v>
      </c>
      <c r="Q14" s="65">
        <f>IS!$P14</f>
        <v>779.06523514406717</v>
      </c>
      <c r="R14" s="65"/>
      <c r="S14" s="65">
        <f>'IS (incapacity)'!$P14</f>
        <v>436.85713499835259</v>
      </c>
      <c r="T14" s="65">
        <f>'IS (lone parent)'!$P14</f>
        <v>294.02530237651735</v>
      </c>
      <c r="U14" s="65">
        <f>'IS (carer)'!$P14</f>
        <v>25.53624044976323</v>
      </c>
      <c r="V14" s="65">
        <f>'IS (others)'!$P14</f>
        <v>21.966369221351208</v>
      </c>
      <c r="W14" s="65">
        <f>IIDB!$P14</f>
        <v>65.174525241973086</v>
      </c>
      <c r="X14" s="65">
        <f>JSA!$P14</f>
        <v>471.26637460224123</v>
      </c>
      <c r="Y14" s="65">
        <f>MA!$P14</f>
        <v>49.387132053793685</v>
      </c>
      <c r="Z14" s="65">
        <f>O75TVL!$P14</f>
        <v>80.520155998417422</v>
      </c>
      <c r="AA14" s="65">
        <f>PC!$P14</f>
        <v>817.9087523832618</v>
      </c>
      <c r="AB14" s="65"/>
      <c r="AC14" s="65">
        <f>SDA!$P14</f>
        <v>103.16993493216867</v>
      </c>
      <c r="AD14" s="65">
        <f>'SDA (working age)'!$P14</f>
        <v>82.668046862611817</v>
      </c>
      <c r="AE14" s="65">
        <f>'SDA (pensioners)'!$P14</f>
        <v>20.501888069556859</v>
      </c>
      <c r="AF14" s="65">
        <f>SP!$P14</f>
        <v>9472.3440947977633</v>
      </c>
      <c r="AG14" s="65"/>
      <c r="AH14" s="65"/>
      <c r="AI14" s="65"/>
      <c r="AJ14" s="65"/>
      <c r="AK14" s="65"/>
      <c r="AL14" s="65">
        <f>SMP!$P14</f>
        <v>305.99429185155702</v>
      </c>
      <c r="AM14" s="65"/>
      <c r="AN14" s="64">
        <f>WFP!$P14</f>
        <v>393.22238289420943</v>
      </c>
    </row>
    <row r="15" spans="1:40" s="48" customFormat="1" x14ac:dyDescent="0.4">
      <c r="A15" s="68" t="s">
        <v>38</v>
      </c>
      <c r="B15" s="67" t="s">
        <v>37</v>
      </c>
      <c r="C15" s="66">
        <f t="shared" si="0"/>
        <v>12443.688056239418</v>
      </c>
      <c r="D15" s="65">
        <f>AA!$P15</f>
        <v>500.28595198522555</v>
      </c>
      <c r="E15" s="65">
        <f>BBWB!$P15</f>
        <v>50.699987554980112</v>
      </c>
      <c r="F15" s="65">
        <f>CA!$P15</f>
        <v>106.8114230798998</v>
      </c>
      <c r="G15" s="65">
        <f>CWP!$P15</f>
        <v>13.804806957021707</v>
      </c>
      <c r="H15" s="65">
        <f>CTB!P15</f>
        <v>372.97116599999998</v>
      </c>
      <c r="I15" s="65">
        <f>DLA!$P15</f>
        <v>826.0514054468124</v>
      </c>
      <c r="J15" s="65">
        <f>'DLA (children)'!$P15</f>
        <v>91.712115192716936</v>
      </c>
      <c r="K15" s="65">
        <f>'DLA (working age)'!$P15</f>
        <v>468.12733192309071</v>
      </c>
      <c r="L15" s="65">
        <f>'DLA (pensioners)'!$P15</f>
        <v>266.29224526829427</v>
      </c>
      <c r="M15" s="65">
        <f>DHP!$P15</f>
        <v>1.6484820000000002</v>
      </c>
      <c r="N15" s="65">
        <f>ESA!$P15</f>
        <v>97.313122226160971</v>
      </c>
      <c r="O15" s="65">
        <f>HB!$P15</f>
        <v>1423.8055540000003</v>
      </c>
      <c r="P15" s="65">
        <f>IB!$P15</f>
        <v>451.21463943208425</v>
      </c>
      <c r="Q15" s="65">
        <f>IS!$P15</f>
        <v>557.52203922674528</v>
      </c>
      <c r="R15" s="65"/>
      <c r="S15" s="65">
        <f>'IS (incapacity)'!$P15</f>
        <v>349.07334263812555</v>
      </c>
      <c r="T15" s="65">
        <f>'IS (lone parent)'!$P15</f>
        <v>175.31384550353661</v>
      </c>
      <c r="U15" s="65">
        <f>'IS (carer)'!$P15</f>
        <v>18.184109787962736</v>
      </c>
      <c r="V15" s="65">
        <f>'IS (others)'!$P15</f>
        <v>15.953438357220975</v>
      </c>
      <c r="W15" s="65">
        <f>IIDB!$P15</f>
        <v>54.490575809102964</v>
      </c>
      <c r="X15" s="65">
        <f>JSA!$P15</f>
        <v>283.01610450740674</v>
      </c>
      <c r="Y15" s="65">
        <f>MA!$P15</f>
        <v>35.165757981553426</v>
      </c>
      <c r="Z15" s="65">
        <f>O75TVL!$P15</f>
        <v>57.210924309914731</v>
      </c>
      <c r="AA15" s="65">
        <f>PC!$P15</f>
        <v>636.80724804236274</v>
      </c>
      <c r="AB15" s="65"/>
      <c r="AC15" s="65">
        <f>SDA!$P15</f>
        <v>77.48212023568729</v>
      </c>
      <c r="AD15" s="65">
        <f>'SDA (working age)'!$P15</f>
        <v>62.361695918073835</v>
      </c>
      <c r="AE15" s="65">
        <f>'SDA (pensioners)'!$P15</f>
        <v>15.120424317613463</v>
      </c>
      <c r="AF15" s="65">
        <f>SP!$P15</f>
        <v>6460.3923623176488</v>
      </c>
      <c r="AG15" s="65"/>
      <c r="AH15" s="65"/>
      <c r="AI15" s="65"/>
      <c r="AJ15" s="65"/>
      <c r="AK15" s="65"/>
      <c r="AL15" s="65">
        <f>SMP!$P15</f>
        <v>163.19782314714797</v>
      </c>
      <c r="AM15" s="65"/>
      <c r="AN15" s="64">
        <f>WFP!$P15</f>
        <v>273.79656197966301</v>
      </c>
    </row>
    <row r="16" spans="1:40" s="48" customFormat="1" x14ac:dyDescent="0.4">
      <c r="A16" s="63">
        <v>924</v>
      </c>
      <c r="B16" s="62" t="s">
        <v>36</v>
      </c>
      <c r="C16" s="61">
        <f t="shared" si="0"/>
        <v>8195.5147565570387</v>
      </c>
      <c r="D16" s="60">
        <f>AA!$P$16</f>
        <v>386.92126391894743</v>
      </c>
      <c r="E16" s="60">
        <f>BBWB!$P$16</f>
        <v>34.114353851002512</v>
      </c>
      <c r="F16" s="60">
        <f>CA!$P$16</f>
        <v>97.271877661346778</v>
      </c>
      <c r="G16" s="60">
        <f>CWP!$P$16</f>
        <v>16.972296459765452</v>
      </c>
      <c r="H16" s="60">
        <f>CTB!P16</f>
        <v>222.66889699999999</v>
      </c>
      <c r="I16" s="60">
        <f>DLA!$P$16</f>
        <v>903.38796121391158</v>
      </c>
      <c r="J16" s="60">
        <f>'DLA (children)'!$P$16</f>
        <v>71.529723206617774</v>
      </c>
      <c r="K16" s="60">
        <f>'DLA (working age)'!$P$16</f>
        <v>448.28920549971821</v>
      </c>
      <c r="L16" s="60">
        <f>'DLA (pensioners)'!$P$16</f>
        <v>383.44431230960339</v>
      </c>
      <c r="M16" s="60">
        <f>DHP!$P$16</f>
        <v>1.1789940000000001</v>
      </c>
      <c r="N16" s="60">
        <f>ESA!$P$16</f>
        <v>84.701663213212839</v>
      </c>
      <c r="O16" s="60">
        <f>HB!$P$16</f>
        <v>833.85396399999991</v>
      </c>
      <c r="P16" s="60">
        <f>IB!$P$16</f>
        <v>512.88188855926637</v>
      </c>
      <c r="Q16" s="60">
        <f>IS!$P$16</f>
        <v>486.4586204195183</v>
      </c>
      <c r="R16" s="60"/>
      <c r="S16" s="60">
        <f>'IS (incapacity)'!$P$16</f>
        <v>308.04888255453318</v>
      </c>
      <c r="T16" s="60">
        <f>'IS (lone parent)'!$P$16</f>
        <v>146.38870475220401</v>
      </c>
      <c r="U16" s="60">
        <f>'IS (carer)'!$P$16</f>
        <v>20.50013595985958</v>
      </c>
      <c r="V16" s="60">
        <f>'IS (others)'!$P$16</f>
        <v>12.012298936682066</v>
      </c>
      <c r="W16" s="60">
        <f>IIDB!$P$16</f>
        <v>56.236756610488918</v>
      </c>
      <c r="X16" s="60">
        <f>JSA!$P$16</f>
        <v>239.35075304869594</v>
      </c>
      <c r="Y16" s="60">
        <f>MA!$P$16</f>
        <v>14.65706617169632</v>
      </c>
      <c r="Z16" s="60">
        <f>O75TVL!$P$16</f>
        <v>29.433457213189588</v>
      </c>
      <c r="AA16" s="60">
        <f>PC!$P$16</f>
        <v>489.78636089066924</v>
      </c>
      <c r="AB16" s="60"/>
      <c r="AC16" s="60">
        <f>SDA!$P$16</f>
        <v>60.348837636916876</v>
      </c>
      <c r="AD16" s="60">
        <f>'SDA (working age)'!$P$16</f>
        <v>45.485946558634737</v>
      </c>
      <c r="AE16" s="60">
        <f>'SDA (pensioners)'!$P$16</f>
        <v>14.862891078282122</v>
      </c>
      <c r="AF16" s="60">
        <f>SP!$P$16</f>
        <v>3483.784516781137</v>
      </c>
      <c r="AG16" s="60"/>
      <c r="AH16" s="60"/>
      <c r="AI16" s="60"/>
      <c r="AJ16" s="60"/>
      <c r="AK16" s="60"/>
      <c r="AL16" s="60">
        <f>SMP!$P$16</f>
        <v>91.346473049638647</v>
      </c>
      <c r="AM16" s="60"/>
      <c r="AN16" s="59">
        <f>WFP!$P$16</f>
        <v>150.15875485763382</v>
      </c>
    </row>
    <row r="17" spans="1:40" s="48" customFormat="1" x14ac:dyDescent="0.4">
      <c r="A17" s="63">
        <v>923</v>
      </c>
      <c r="B17" s="62" t="s">
        <v>35</v>
      </c>
      <c r="C17" s="61">
        <f t="shared" si="0"/>
        <v>13209.148799957187</v>
      </c>
      <c r="D17" s="60">
        <f>AA!$P$17</f>
        <v>475.05056217456848</v>
      </c>
      <c r="E17" s="60">
        <f>BBWB!$P$17</f>
        <v>64.50981755203712</v>
      </c>
      <c r="F17" s="60">
        <f>CA!$P$17</f>
        <v>135.46716395669057</v>
      </c>
      <c r="G17" s="60">
        <f>CWP!$P$17</f>
        <v>52.924311070525668</v>
      </c>
      <c r="H17" s="60">
        <f>CTB!P17</f>
        <v>379.68044099999997</v>
      </c>
      <c r="I17" s="60">
        <f>DLA!$P$17</f>
        <v>1275.7561809712158</v>
      </c>
      <c r="J17" s="60">
        <f>'DLA (children)'!$P$17</f>
        <v>102.70921078392762</v>
      </c>
      <c r="K17" s="60">
        <f>'DLA (working age)'!$P$17</f>
        <v>719.85794622464607</v>
      </c>
      <c r="L17" s="60">
        <f>'DLA (pensioners)'!$P$17</f>
        <v>453.29533417868856</v>
      </c>
      <c r="M17" s="60">
        <f>DHP!$P$17</f>
        <v>2.5981249999999996</v>
      </c>
      <c r="N17" s="60">
        <f>ESA!$P$17</f>
        <v>129.69692455645347</v>
      </c>
      <c r="O17" s="60">
        <f>HB!$P$17</f>
        <v>1555.873828</v>
      </c>
      <c r="P17" s="60">
        <f>IB!$P$17</f>
        <v>705.68227503894707</v>
      </c>
      <c r="Q17" s="60">
        <f>IS!$P$17</f>
        <v>815.10185037254837</v>
      </c>
      <c r="R17" s="60"/>
      <c r="S17" s="60">
        <f>'IS (incapacity)'!$P$17</f>
        <v>539.75354297634294</v>
      </c>
      <c r="T17" s="60">
        <f>'IS (lone parent)'!$P$17</f>
        <v>225.57473393420807</v>
      </c>
      <c r="U17" s="60">
        <f>'IS (carer)'!$P$17</f>
        <v>29.634124370642063</v>
      </c>
      <c r="V17" s="60">
        <f>'IS (others)'!$P$17</f>
        <v>22.369206729904064</v>
      </c>
      <c r="W17" s="60">
        <f>IIDB!$P$17</f>
        <v>82.630249002169208</v>
      </c>
      <c r="X17" s="60">
        <f>JSA!$P$17</f>
        <v>407.12786662739722</v>
      </c>
      <c r="Y17" s="60">
        <f>MA!$P$17</f>
        <v>27.532796137393937</v>
      </c>
      <c r="Z17" s="60">
        <f>O75TVL!$P$17</f>
        <v>45.508749290528669</v>
      </c>
      <c r="AA17" s="60">
        <f>PC!$P$17</f>
        <v>787.00419404650609</v>
      </c>
      <c r="AB17" s="60"/>
      <c r="AC17" s="60">
        <f>SDA!$P$17</f>
        <v>100.05022410837149</v>
      </c>
      <c r="AD17" s="60">
        <f>'SDA (working age)'!$P$17</f>
        <v>80.325731549448662</v>
      </c>
      <c r="AE17" s="60">
        <f>'SDA (pensioners)'!$P$17</f>
        <v>19.724492558922837</v>
      </c>
      <c r="AF17" s="60">
        <f>SP!$P$17</f>
        <v>5745.0738385189634</v>
      </c>
      <c r="AG17" s="60"/>
      <c r="AH17" s="60"/>
      <c r="AI17" s="60"/>
      <c r="AJ17" s="60"/>
      <c r="AK17" s="60"/>
      <c r="AL17" s="60">
        <f>SMP!$P$17</f>
        <v>181.82536933083452</v>
      </c>
      <c r="AM17" s="60"/>
      <c r="AN17" s="59">
        <f>WFP!$P$17</f>
        <v>240.05403320203655</v>
      </c>
    </row>
    <row r="18" spans="1:40" s="53" customFormat="1" ht="30" customHeight="1" x14ac:dyDescent="0.4">
      <c r="A18" s="58">
        <v>922</v>
      </c>
      <c r="B18" s="57" t="s">
        <v>34</v>
      </c>
      <c r="C18" s="56">
        <f t="shared" si="0"/>
        <v>12.603421135678099</v>
      </c>
      <c r="D18" s="55"/>
      <c r="E18" s="55"/>
      <c r="F18" s="55"/>
      <c r="G18" s="55"/>
      <c r="H18" s="55"/>
      <c r="I18" s="55"/>
      <c r="J18" s="55"/>
      <c r="K18" s="55"/>
      <c r="L18" s="55"/>
      <c r="M18" s="55"/>
      <c r="N18" s="55"/>
      <c r="O18" s="55"/>
      <c r="P18" s="55"/>
      <c r="Q18" s="55"/>
      <c r="R18" s="55"/>
      <c r="S18" s="55"/>
      <c r="T18" s="55"/>
      <c r="U18" s="55"/>
      <c r="V18" s="55"/>
      <c r="W18" s="55"/>
      <c r="X18" s="55"/>
      <c r="Y18" s="55"/>
      <c r="Z18" s="79">
        <f>O75TVL!$P$18</f>
        <v>12.603421135678099</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0.88671875" style="45" customWidth="1"/>
    <col min="8" max="17" width="12.77734375" style="45" customWidth="1"/>
    <col min="18" max="18" width="12.77734375" style="45" hidden="1" customWidth="1"/>
    <col min="19" max="20" width="12.77734375" style="45" customWidth="1"/>
    <col min="21" max="21" width="10.88671875" style="45" customWidth="1"/>
    <col min="22" max="22" width="11.77734375" style="45" customWidth="1"/>
    <col min="23" max="26" width="12.77734375" style="45" customWidth="1"/>
    <col min="27" max="27" width="11.5546875" style="45" customWidth="1"/>
    <col min="28" max="28" width="13.44140625" style="45" hidden="1" customWidth="1"/>
    <col min="29" max="31" width="12.77734375" style="45" customWidth="1"/>
    <col min="32" max="32" width="11.5546875" style="45" customWidth="1"/>
    <col min="33" max="37" width="12.77734375" style="45" hidden="1" customWidth="1"/>
    <col min="38" max="38" width="11" style="45" customWidth="1"/>
    <col min="39" max="39" width="12.77734375" style="45" hidden="1" customWidth="1"/>
    <col min="40" max="40" width="11" style="45" customWidth="1"/>
    <col min="41" max="16384" width="8.88671875" style="45"/>
  </cols>
  <sheetData>
    <row r="1" spans="1:40" s="75" customFormat="1" ht="60" customHeight="1" x14ac:dyDescent="0.4">
      <c r="A1" s="189" t="s">
        <v>99</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t="s">
        <v>77</v>
      </c>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151837.62063232274</v>
      </c>
      <c r="D3" s="60">
        <f t="shared" ref="D3:AF3" si="1">SUM(D6,D16:D17,D4)</f>
        <v>5227.7472379531828</v>
      </c>
      <c r="E3" s="60">
        <f t="shared" si="1"/>
        <v>613.52423453000017</v>
      </c>
      <c r="F3" s="60">
        <f t="shared" si="1"/>
        <v>1572.0826307400002</v>
      </c>
      <c r="G3" s="60">
        <f t="shared" si="1"/>
        <v>435.41003043999996</v>
      </c>
      <c r="H3" s="60">
        <f t="shared" si="1"/>
        <v>4924.7733250000001</v>
      </c>
      <c r="I3" s="60">
        <f t="shared" si="1"/>
        <v>11876.615118279997</v>
      </c>
      <c r="J3" s="60">
        <f t="shared" si="1"/>
        <v>1220.2044423261623</v>
      </c>
      <c r="K3" s="60">
        <f t="shared" si="1"/>
        <v>6456.1189997175679</v>
      </c>
      <c r="L3" s="60">
        <f t="shared" si="1"/>
        <v>4200.2916762362756</v>
      </c>
      <c r="M3" s="60">
        <f t="shared" si="1"/>
        <v>21.36265912</v>
      </c>
      <c r="N3" s="60">
        <f t="shared" si="1"/>
        <v>2231.7483619000013</v>
      </c>
      <c r="O3" s="60">
        <f t="shared" si="1"/>
        <v>21426.990301000002</v>
      </c>
      <c r="P3" s="60">
        <f t="shared" si="1"/>
        <v>5556.037014035257</v>
      </c>
      <c r="Q3" s="60">
        <f t="shared" si="1"/>
        <v>7856.3960060182044</v>
      </c>
      <c r="R3" s="60"/>
      <c r="S3" s="60">
        <f t="shared" si="1"/>
        <v>4635.0118573493255</v>
      </c>
      <c r="T3" s="60">
        <f t="shared" si="1"/>
        <v>2586.2728269605468</v>
      </c>
      <c r="U3" s="60">
        <f t="shared" si="1"/>
        <v>388.24454173128265</v>
      </c>
      <c r="V3" s="60">
        <f t="shared" si="1"/>
        <v>246.86677997705539</v>
      </c>
      <c r="W3" s="60">
        <f t="shared" si="1"/>
        <v>853.62603838000007</v>
      </c>
      <c r="X3" s="60">
        <f t="shared" si="1"/>
        <v>4473.4852258236251</v>
      </c>
      <c r="Y3" s="60">
        <f t="shared" si="1"/>
        <v>343.25488572749998</v>
      </c>
      <c r="Z3" s="60">
        <f t="shared" si="1"/>
        <v>565.04847507227998</v>
      </c>
      <c r="AA3" s="60">
        <f t="shared" si="1"/>
        <v>8242.1568431600008</v>
      </c>
      <c r="AB3" s="60"/>
      <c r="AC3" s="60">
        <f t="shared" si="1"/>
        <v>888.26432449502136</v>
      </c>
      <c r="AD3" s="60">
        <f t="shared" si="1"/>
        <v>718.27939070806281</v>
      </c>
      <c r="AE3" s="60">
        <f t="shared" si="1"/>
        <v>169.98493378695878</v>
      </c>
      <c r="AF3" s="60">
        <f t="shared" si="1"/>
        <v>69835.141333069987</v>
      </c>
      <c r="AG3" s="60"/>
      <c r="AH3" s="60"/>
      <c r="AI3" s="60"/>
      <c r="AJ3" s="60"/>
      <c r="AK3" s="60"/>
      <c r="AL3" s="60">
        <f>SUM(AL6,AL16:AL17,AL4)</f>
        <v>2134.4746846376856</v>
      </c>
      <c r="AM3" s="60"/>
      <c r="AN3" s="59">
        <f>SUM(AN6,AN16:AN17,AN4)</f>
        <v>2759.4819029400005</v>
      </c>
    </row>
    <row r="4" spans="1:40" s="48" customFormat="1" x14ac:dyDescent="0.4">
      <c r="A4" s="68"/>
      <c r="B4" s="70" t="s">
        <v>57</v>
      </c>
      <c r="C4" s="66">
        <f t="shared" si="0"/>
        <v>3132.6264013904938</v>
      </c>
      <c r="D4" s="65">
        <f>AA!$Q$4</f>
        <v>3.0060272366106311</v>
      </c>
      <c r="E4" s="65">
        <f>BBWB!$Q$4</f>
        <v>21.371100590681557</v>
      </c>
      <c r="F4" s="65">
        <f>CA!$Q$4</f>
        <v>0.4632289597547522</v>
      </c>
      <c r="G4" s="65">
        <f>CWP!$Q$4</f>
        <v>0</v>
      </c>
      <c r="H4" s="65">
        <f>CTB!Q4</f>
        <v>0</v>
      </c>
      <c r="I4" s="65">
        <f>DLA!$Q$4</f>
        <v>10.733244145217311</v>
      </c>
      <c r="J4" s="65">
        <f>'DLA (children)'!$Q$4</f>
        <v>0.83421597601080433</v>
      </c>
      <c r="K4" s="65">
        <f>'DLA (working age)'!$Q$4</f>
        <v>4.513307571980433</v>
      </c>
      <c r="L4" s="65">
        <f>'DLA (pensioners)'!$Q$4</f>
        <v>5.4212822996074994</v>
      </c>
      <c r="M4" s="65">
        <f>DHP!$Q$4</f>
        <v>0</v>
      </c>
      <c r="N4" s="65">
        <f>ESA!$Q$4</f>
        <v>1.0978577672791481</v>
      </c>
      <c r="O4" s="65">
        <f>HB!$Q$4</f>
        <v>0</v>
      </c>
      <c r="P4" s="65">
        <f>IB!$Q$4</f>
        <v>39.015316969930218</v>
      </c>
      <c r="Q4" s="65">
        <f>IS!$Q$4</f>
        <v>0.33996331942733454</v>
      </c>
      <c r="R4" s="65"/>
      <c r="S4" s="65">
        <f>'IS (incapacity)'!$Q$4</f>
        <v>0.15441314154887514</v>
      </c>
      <c r="T4" s="65">
        <f>'IS (lone parent)'!$Q$4</f>
        <v>0.13663088740726495</v>
      </c>
      <c r="U4" s="65">
        <f>'IS (carer)'!$Q$4</f>
        <v>0</v>
      </c>
      <c r="V4" s="65">
        <f>'IS (others)'!$Q$4</f>
        <v>2.929733061469814E-2</v>
      </c>
      <c r="W4" s="65">
        <f>IIDB!$Q$4</f>
        <v>17.326090727748223</v>
      </c>
      <c r="X4" s="65">
        <f>JSA!$Q$4</f>
        <v>0.68699688010140469</v>
      </c>
      <c r="Y4" s="65">
        <f>MA!$Q$4</f>
        <v>0.6652748678981012</v>
      </c>
      <c r="Z4" s="65">
        <f>O75TVL!$Q$4</f>
        <v>0</v>
      </c>
      <c r="AA4" s="65">
        <f>PC!$Q$4</f>
        <v>0.8754284291654032</v>
      </c>
      <c r="AB4" s="65"/>
      <c r="AC4" s="65">
        <f>SDA!$Q$4</f>
        <v>1.8323308035255852</v>
      </c>
      <c r="AD4" s="65">
        <f>'SDA (working age)'!$Q$4</f>
        <v>1.5834473327265297</v>
      </c>
      <c r="AE4" s="65">
        <f>'SDA (pensioners)'!$Q$4</f>
        <v>0.24888347079905546</v>
      </c>
      <c r="AF4" s="65">
        <f>SP!$Q$4</f>
        <v>3015.8112222628183</v>
      </c>
      <c r="AG4" s="65"/>
      <c r="AH4" s="65"/>
      <c r="AI4" s="65"/>
      <c r="AJ4" s="65"/>
      <c r="AK4" s="65"/>
      <c r="AL4" s="65">
        <f>SMP!$Q$4</f>
        <v>3.8093184303361292</v>
      </c>
      <c r="AM4" s="65"/>
      <c r="AN4" s="64">
        <f>WFP!$Q$4</f>
        <v>15.593</v>
      </c>
    </row>
    <row r="5" spans="1:40" s="48" customFormat="1" ht="25.5" customHeight="1" x14ac:dyDescent="0.4">
      <c r="A5" s="69">
        <v>941</v>
      </c>
      <c r="B5" s="51" t="s">
        <v>56</v>
      </c>
      <c r="C5" s="61">
        <f t="shared" si="0"/>
        <v>135124.44494347696</v>
      </c>
      <c r="D5" s="60">
        <f t="shared" ref="D5:AF5" si="2">SUM(D6,D16)</f>
        <v>4743.9826763801457</v>
      </c>
      <c r="E5" s="60">
        <f t="shared" si="2"/>
        <v>531.14472951494258</v>
      </c>
      <c r="F5" s="60">
        <f t="shared" si="2"/>
        <v>1431.0252631448548</v>
      </c>
      <c r="G5" s="60">
        <f t="shared" si="2"/>
        <v>384.28316855762387</v>
      </c>
      <c r="H5" s="60">
        <f t="shared" si="2"/>
        <v>4537.3348729999998</v>
      </c>
      <c r="I5" s="60">
        <f t="shared" si="2"/>
        <v>10554.604930458179</v>
      </c>
      <c r="J5" s="60">
        <f t="shared" si="2"/>
        <v>1116.087669049183</v>
      </c>
      <c r="K5" s="60">
        <f t="shared" si="2"/>
        <v>5717.0614055996348</v>
      </c>
      <c r="L5" s="60">
        <f t="shared" si="2"/>
        <v>3720.400766400046</v>
      </c>
      <c r="M5" s="60">
        <f t="shared" si="2"/>
        <v>18.67166512</v>
      </c>
      <c r="N5" s="60">
        <f t="shared" si="2"/>
        <v>2006.5471223977477</v>
      </c>
      <c r="O5" s="60">
        <f t="shared" si="2"/>
        <v>19766.398520000002</v>
      </c>
      <c r="P5" s="60">
        <f t="shared" si="2"/>
        <v>4881.8487264042114</v>
      </c>
      <c r="Q5" s="60">
        <f t="shared" si="2"/>
        <v>7095.3046552803035</v>
      </c>
      <c r="R5" s="60"/>
      <c r="S5" s="60">
        <f t="shared" si="2"/>
        <v>4141.5335017750103</v>
      </c>
      <c r="T5" s="60">
        <f t="shared" si="2"/>
        <v>2380.2337337338854</v>
      </c>
      <c r="U5" s="60">
        <f t="shared" si="2"/>
        <v>350.31947105412496</v>
      </c>
      <c r="V5" s="60">
        <f t="shared" si="2"/>
        <v>222.59532375549713</v>
      </c>
      <c r="W5" s="60">
        <f t="shared" si="2"/>
        <v>748.28723004269739</v>
      </c>
      <c r="X5" s="60">
        <f t="shared" si="2"/>
        <v>4045.0668011374837</v>
      </c>
      <c r="Y5" s="60">
        <f t="shared" si="2"/>
        <v>317.05712361326675</v>
      </c>
      <c r="Z5" s="60">
        <f t="shared" si="2"/>
        <v>517.01568235785351</v>
      </c>
      <c r="AA5" s="60">
        <f t="shared" si="2"/>
        <v>7456.3094367920676</v>
      </c>
      <c r="AB5" s="60"/>
      <c r="AC5" s="60">
        <f t="shared" si="2"/>
        <v>788.64694920618649</v>
      </c>
      <c r="AD5" s="60">
        <f t="shared" si="2"/>
        <v>636.97943284745168</v>
      </c>
      <c r="AE5" s="60">
        <f t="shared" si="2"/>
        <v>151.6675163587349</v>
      </c>
      <c r="AF5" s="60">
        <f t="shared" si="2"/>
        <v>60853.780248055649</v>
      </c>
      <c r="AG5" s="60"/>
      <c r="AH5" s="60"/>
      <c r="AI5" s="60"/>
      <c r="AJ5" s="60"/>
      <c r="AK5" s="60"/>
      <c r="AL5" s="60">
        <f>SUM(AL6,AL16)</f>
        <v>1943.0072806131227</v>
      </c>
      <c r="AM5" s="60"/>
      <c r="AN5" s="59">
        <f>SUM(AN6,AN16)</f>
        <v>2504.1278614006164</v>
      </c>
    </row>
    <row r="6" spans="1:40" s="48" customFormat="1" ht="25.5" customHeight="1" x14ac:dyDescent="0.4">
      <c r="A6" s="69">
        <v>921</v>
      </c>
      <c r="B6" s="52" t="s">
        <v>55</v>
      </c>
      <c r="C6" s="61">
        <f t="shared" si="0"/>
        <v>126697.90622094509</v>
      </c>
      <c r="D6" s="60">
        <f t="shared" ref="D6:AF6" si="3">SUM(D7:D15)</f>
        <v>4356.0757064889949</v>
      </c>
      <c r="E6" s="60">
        <f t="shared" si="3"/>
        <v>499.22158364598317</v>
      </c>
      <c r="F6" s="60">
        <f t="shared" si="3"/>
        <v>1330.6833001385849</v>
      </c>
      <c r="G6" s="60">
        <f t="shared" si="3"/>
        <v>356.640476516928</v>
      </c>
      <c r="H6" s="60">
        <f t="shared" si="3"/>
        <v>4299.4764100000002</v>
      </c>
      <c r="I6" s="60">
        <f t="shared" si="3"/>
        <v>9631.3199286752497</v>
      </c>
      <c r="J6" s="60">
        <f t="shared" si="3"/>
        <v>1044.2964864615365</v>
      </c>
      <c r="K6" s="60">
        <f t="shared" si="3"/>
        <v>5265.4431513867912</v>
      </c>
      <c r="L6" s="60">
        <f t="shared" si="3"/>
        <v>3319.0331258173464</v>
      </c>
      <c r="M6" s="60">
        <f t="shared" si="3"/>
        <v>17.60589912</v>
      </c>
      <c r="N6" s="60">
        <f t="shared" si="3"/>
        <v>1860.3733402766068</v>
      </c>
      <c r="O6" s="60">
        <f t="shared" si="3"/>
        <v>18873.550847000002</v>
      </c>
      <c r="P6" s="60">
        <f t="shared" si="3"/>
        <v>4418.0595556341941</v>
      </c>
      <c r="Q6" s="60">
        <f t="shared" si="3"/>
        <v>6638.0944558072997</v>
      </c>
      <c r="R6" s="60"/>
      <c r="S6" s="60">
        <f t="shared" si="3"/>
        <v>3856.5690661392241</v>
      </c>
      <c r="T6" s="60">
        <f t="shared" si="3"/>
        <v>2246.6630558250249</v>
      </c>
      <c r="U6" s="60">
        <f t="shared" si="3"/>
        <v>324.24644245665206</v>
      </c>
      <c r="V6" s="60">
        <f t="shared" si="3"/>
        <v>209.70713250593246</v>
      </c>
      <c r="W6" s="60">
        <f t="shared" si="3"/>
        <v>688.43209925511803</v>
      </c>
      <c r="X6" s="60">
        <f t="shared" si="3"/>
        <v>3821.0001763987771</v>
      </c>
      <c r="Y6" s="60">
        <f t="shared" si="3"/>
        <v>302.42019968416741</v>
      </c>
      <c r="Z6" s="60">
        <f t="shared" si="3"/>
        <v>486.04627468441788</v>
      </c>
      <c r="AA6" s="60">
        <f t="shared" si="3"/>
        <v>6963.3275611732606</v>
      </c>
      <c r="AB6" s="60"/>
      <c r="AC6" s="60">
        <f t="shared" si="3"/>
        <v>729.65153099976692</v>
      </c>
      <c r="AD6" s="60">
        <f t="shared" si="3"/>
        <v>591.78208429896767</v>
      </c>
      <c r="AE6" s="60">
        <f t="shared" si="3"/>
        <v>137.86944670079941</v>
      </c>
      <c r="AF6" s="60">
        <f t="shared" si="3"/>
        <v>57222.700066909689</v>
      </c>
      <c r="AG6" s="60"/>
      <c r="AH6" s="60"/>
      <c r="AI6" s="60"/>
      <c r="AJ6" s="60"/>
      <c r="AK6" s="60"/>
      <c r="AL6" s="60">
        <f>SUM(AL7:AL15)</f>
        <v>1850.1888296891684</v>
      </c>
      <c r="AM6" s="60"/>
      <c r="AN6" s="59">
        <f>SUM(AN7:AN15)</f>
        <v>2353.0379788468763</v>
      </c>
    </row>
    <row r="7" spans="1:40" s="48" customFormat="1" x14ac:dyDescent="0.4">
      <c r="A7" s="68" t="s">
        <v>54</v>
      </c>
      <c r="B7" s="67" t="s">
        <v>53</v>
      </c>
      <c r="C7" s="66">
        <f t="shared" si="0"/>
        <v>7165.0289206654388</v>
      </c>
      <c r="D7" s="65">
        <f>AA!$Q7</f>
        <v>241.54244981960824</v>
      </c>
      <c r="E7" s="65">
        <f>BBWB!$Q7</f>
        <v>26.828072460843202</v>
      </c>
      <c r="F7" s="65">
        <f>CA!$Q7</f>
        <v>89.446067580510274</v>
      </c>
      <c r="G7" s="65">
        <f>CWP!$Q7</f>
        <v>26.685976810860979</v>
      </c>
      <c r="H7" s="65">
        <f>CTB!Q7</f>
        <v>268.31342000000006</v>
      </c>
      <c r="I7" s="65">
        <f>DLA!$Q7</f>
        <v>661.70961483955625</v>
      </c>
      <c r="J7" s="65">
        <f>'DLA (children)'!$Q7</f>
        <v>58.38532693357736</v>
      </c>
      <c r="K7" s="65">
        <f>'DLA (working age)'!$Q7</f>
        <v>342.58980115383895</v>
      </c>
      <c r="L7" s="65">
        <f>'DLA (pensioners)'!$Q7</f>
        <v>261.32737951328988</v>
      </c>
      <c r="M7" s="65">
        <f>DHP!$Q7</f>
        <v>0.58711000000000002</v>
      </c>
      <c r="N7" s="65">
        <f>ESA!$Q7</f>
        <v>122.74016607421265</v>
      </c>
      <c r="O7" s="65">
        <f>HB!$Q7</f>
        <v>923.887337</v>
      </c>
      <c r="P7" s="65">
        <f>IB!$Q7</f>
        <v>352.23718540966127</v>
      </c>
      <c r="Q7" s="65">
        <f>IS!$Q7</f>
        <v>402.69349293193716</v>
      </c>
      <c r="R7" s="65"/>
      <c r="S7" s="65">
        <f>'IS (incapacity)'!$Q7</f>
        <v>231.03003245856786</v>
      </c>
      <c r="T7" s="65">
        <f>'IS (lone parent)'!$Q7</f>
        <v>129.81969807968142</v>
      </c>
      <c r="U7" s="65">
        <f>'IS (carer)'!$Q7</f>
        <v>25.338921749687302</v>
      </c>
      <c r="V7" s="65">
        <f>'IS (others)'!$Q7</f>
        <v>16.319145409350039</v>
      </c>
      <c r="W7" s="65">
        <f>IIDB!$Q7</f>
        <v>95.723853170616366</v>
      </c>
      <c r="X7" s="65">
        <f>JSA!$Q7</f>
        <v>252.57725330384528</v>
      </c>
      <c r="Y7" s="65">
        <f>MA!$Q7</f>
        <v>12.60729695458631</v>
      </c>
      <c r="Z7" s="65">
        <f>O75TVL!$Q7</f>
        <v>25.091563884798724</v>
      </c>
      <c r="AA7" s="65">
        <f>PC!$Q7</f>
        <v>424.70668707336017</v>
      </c>
      <c r="AB7" s="65"/>
      <c r="AC7" s="65">
        <f>SDA!$Q7</f>
        <v>49.126499058420684</v>
      </c>
      <c r="AD7" s="65">
        <f>'SDA (working age)'!$Q7</f>
        <v>39.303610749624575</v>
      </c>
      <c r="AE7" s="65">
        <f>'SDA (pensioners)'!$Q7</f>
        <v>9.8228883087961059</v>
      </c>
      <c r="AF7" s="65">
        <f>SP!$Q7</f>
        <v>2975.5944477452349</v>
      </c>
      <c r="AG7" s="65"/>
      <c r="AH7" s="65"/>
      <c r="AI7" s="65"/>
      <c r="AJ7" s="65"/>
      <c r="AK7" s="65"/>
      <c r="AL7" s="65">
        <f>SMP!$Q7</f>
        <v>91.563465303377939</v>
      </c>
      <c r="AM7" s="65"/>
      <c r="AN7" s="64">
        <f>WFP!$Q7</f>
        <v>121.3669612440091</v>
      </c>
    </row>
    <row r="8" spans="1:40" s="48" customFormat="1" x14ac:dyDescent="0.4">
      <c r="A8" s="68" t="s">
        <v>52</v>
      </c>
      <c r="B8" s="67" t="s">
        <v>51</v>
      </c>
      <c r="C8" s="66">
        <f t="shared" si="0"/>
        <v>18601.666473170488</v>
      </c>
      <c r="D8" s="65">
        <f>AA!$Q8</f>
        <v>708.63625283146587</v>
      </c>
      <c r="E8" s="65">
        <f>BBWB!$Q8</f>
        <v>74.756037466018412</v>
      </c>
      <c r="F8" s="65">
        <f>CA!$Q8</f>
        <v>217.9096749837762</v>
      </c>
      <c r="G8" s="65">
        <f>CWP!$Q8</f>
        <v>59.303588046698223</v>
      </c>
      <c r="H8" s="65">
        <f>CTB!Q8</f>
        <v>636.33769900000004</v>
      </c>
      <c r="I8" s="65">
        <f>DLA!$Q8</f>
        <v>1817.7418542997552</v>
      </c>
      <c r="J8" s="65">
        <f>'DLA (children)'!$Q8</f>
        <v>150.52108935231482</v>
      </c>
      <c r="K8" s="65">
        <f>'DLA (working age)'!$Q8</f>
        <v>965.07388325820318</v>
      </c>
      <c r="L8" s="65">
        <f>'DLA (pensioners)'!$Q8</f>
        <v>703.88514058353212</v>
      </c>
      <c r="M8" s="65">
        <f>DHP!$Q8</f>
        <v>2.0375289999999997</v>
      </c>
      <c r="N8" s="65">
        <f>ESA!$Q8</f>
        <v>334.45149995060581</v>
      </c>
      <c r="O8" s="65">
        <f>HB!$Q8</f>
        <v>2371.8620019999998</v>
      </c>
      <c r="P8" s="65">
        <f>IB!$Q8</f>
        <v>857.67663786498849</v>
      </c>
      <c r="Q8" s="65">
        <f>IS!$Q8</f>
        <v>1145.7905901606903</v>
      </c>
      <c r="R8" s="65"/>
      <c r="S8" s="65">
        <f>'IS (incapacity)'!$Q8</f>
        <v>715.94995451425802</v>
      </c>
      <c r="T8" s="65">
        <f>'IS (lone parent)'!$Q8</f>
        <v>341.14401265870185</v>
      </c>
      <c r="U8" s="65">
        <f>'IS (carer)'!$Q8</f>
        <v>57.11368611333242</v>
      </c>
      <c r="V8" s="65">
        <f>'IS (others)'!$Q8</f>
        <v>32.26211402151295</v>
      </c>
      <c r="W8" s="65">
        <f>IIDB!$Q8</f>
        <v>125.15241255741253</v>
      </c>
      <c r="X8" s="65">
        <f>JSA!$Q8</f>
        <v>566.3475305033553</v>
      </c>
      <c r="Y8" s="65">
        <f>MA!$Q8</f>
        <v>33.643332045607679</v>
      </c>
      <c r="Z8" s="65">
        <f>O75TVL!$Q8</f>
        <v>64.384625493751088</v>
      </c>
      <c r="AA8" s="65">
        <f>PC!$Q8</f>
        <v>1081.1540024081517</v>
      </c>
      <c r="AB8" s="65"/>
      <c r="AC8" s="65">
        <f>SDA!$Q8</f>
        <v>121.99444562818987</v>
      </c>
      <c r="AD8" s="65">
        <f>'SDA (working age)'!$Q8</f>
        <v>97.594428333887137</v>
      </c>
      <c r="AE8" s="65">
        <f>'SDA (pensioners)'!$Q8</f>
        <v>24.400017294302728</v>
      </c>
      <c r="AF8" s="65">
        <f>SP!$Q8</f>
        <v>7832.5568568573271</v>
      </c>
      <c r="AG8" s="65"/>
      <c r="AH8" s="65"/>
      <c r="AI8" s="65"/>
      <c r="AJ8" s="65"/>
      <c r="AK8" s="65"/>
      <c r="AL8" s="65">
        <f>SMP!$Q8</f>
        <v>230.75618401793989</v>
      </c>
      <c r="AM8" s="65"/>
      <c r="AN8" s="64">
        <f>WFP!$Q8</f>
        <v>319.17371805475733</v>
      </c>
    </row>
    <row r="9" spans="1:40" s="48" customFormat="1" x14ac:dyDescent="0.4">
      <c r="A9" s="68" t="s">
        <v>50</v>
      </c>
      <c r="B9" s="67" t="s">
        <v>49</v>
      </c>
      <c r="C9" s="66">
        <f t="shared" si="0"/>
        <v>12644.621661219337</v>
      </c>
      <c r="D9" s="65">
        <f>AA!$Q9</f>
        <v>401.97369966834452</v>
      </c>
      <c r="E9" s="65">
        <f>BBWB!$Q9</f>
        <v>49.766986232744728</v>
      </c>
      <c r="F9" s="65">
        <f>CA!$Q9</f>
        <v>152.17781374934702</v>
      </c>
      <c r="G9" s="65">
        <f>CWP!$Q9</f>
        <v>47.835761491744115</v>
      </c>
      <c r="H9" s="65">
        <f>CTB!Q9</f>
        <v>414.636054</v>
      </c>
      <c r="I9" s="65">
        <f>DLA!$Q9</f>
        <v>1104.4708667317875</v>
      </c>
      <c r="J9" s="65">
        <f>'DLA (children)'!$Q9</f>
        <v>102.42585380914485</v>
      </c>
      <c r="K9" s="65">
        <f>'DLA (working age)'!$Q9</f>
        <v>588.5921704212567</v>
      </c>
      <c r="L9" s="65">
        <f>'DLA (pensioners)'!$Q9</f>
        <v>414.01994843255136</v>
      </c>
      <c r="M9" s="65">
        <f>DHP!$Q9</f>
        <v>1.5305351200000001</v>
      </c>
      <c r="N9" s="65">
        <f>ESA!$Q9</f>
        <v>200.77814037122229</v>
      </c>
      <c r="O9" s="65">
        <f>HB!$Q9</f>
        <v>1496.9823389999999</v>
      </c>
      <c r="P9" s="65">
        <f>IB!$Q9</f>
        <v>519.72497116193972</v>
      </c>
      <c r="Q9" s="65">
        <f>IS!$Q9</f>
        <v>670.63415227137239</v>
      </c>
      <c r="R9" s="65"/>
      <c r="S9" s="65">
        <f>'IS (incapacity)'!$Q9</f>
        <v>391.40463551039466</v>
      </c>
      <c r="T9" s="65">
        <f>'IS (lone parent)'!$Q9</f>
        <v>216.99479106130156</v>
      </c>
      <c r="U9" s="65">
        <f>'IS (carer)'!$Q9</f>
        <v>40.149301873784403</v>
      </c>
      <c r="V9" s="65">
        <f>'IS (others)'!$Q9</f>
        <v>22.026628327284108</v>
      </c>
      <c r="W9" s="65">
        <f>IIDB!$Q9</f>
        <v>90.452302532633752</v>
      </c>
      <c r="X9" s="65">
        <f>JSA!$Q9</f>
        <v>462.27236786329649</v>
      </c>
      <c r="Y9" s="65">
        <f>MA!$Q9</f>
        <v>23.802616380478774</v>
      </c>
      <c r="Z9" s="65">
        <f>O75TVL!$Q9</f>
        <v>48.823640842541089</v>
      </c>
      <c r="AA9" s="65">
        <f>PC!$Q9</f>
        <v>712.03065160264828</v>
      </c>
      <c r="AB9" s="65"/>
      <c r="AC9" s="65">
        <f>SDA!$Q9</f>
        <v>81.474445948240657</v>
      </c>
      <c r="AD9" s="65">
        <f>'SDA (working age)'!$Q9</f>
        <v>65.428276685389875</v>
      </c>
      <c r="AE9" s="65">
        <f>'SDA (pensioners)'!$Q9</f>
        <v>16.046169262850778</v>
      </c>
      <c r="AF9" s="65">
        <f>SP!$Q9</f>
        <v>5747.8298803079069</v>
      </c>
      <c r="AG9" s="65"/>
      <c r="AH9" s="65"/>
      <c r="AI9" s="65"/>
      <c r="AJ9" s="65"/>
      <c r="AK9" s="65"/>
      <c r="AL9" s="65">
        <f>SMP!$Q9</f>
        <v>181.50918402983925</v>
      </c>
      <c r="AM9" s="65"/>
      <c r="AN9" s="64">
        <f>WFP!$Q9</f>
        <v>235.91525191324769</v>
      </c>
    </row>
    <row r="10" spans="1:40" s="48" customFormat="1" x14ac:dyDescent="0.4">
      <c r="A10" s="68" t="s">
        <v>48</v>
      </c>
      <c r="B10" s="67" t="s">
        <v>47</v>
      </c>
      <c r="C10" s="66">
        <f t="shared" si="0"/>
        <v>10561.416761699842</v>
      </c>
      <c r="D10" s="65">
        <f>AA!$Q10</f>
        <v>382.85826600582709</v>
      </c>
      <c r="E10" s="65">
        <f>BBWB!$Q10</f>
        <v>43.542465891719402</v>
      </c>
      <c r="F10" s="65">
        <f>CA!$Q10</f>
        <v>117.56762082331655</v>
      </c>
      <c r="G10" s="65">
        <f>CWP!$Q10</f>
        <v>35.329580007342528</v>
      </c>
      <c r="H10" s="65">
        <f>CTB!Q10</f>
        <v>330.97358999999994</v>
      </c>
      <c r="I10" s="65">
        <f>DLA!$Q10</f>
        <v>856.09928734566313</v>
      </c>
      <c r="J10" s="65">
        <f>'DLA (children)'!$Q10</f>
        <v>93.324817769467941</v>
      </c>
      <c r="K10" s="65">
        <f>'DLA (working age)'!$Q10</f>
        <v>458.73397024356359</v>
      </c>
      <c r="L10" s="65">
        <f>'DLA (pensioners)'!$Q10</f>
        <v>303.88596855472417</v>
      </c>
      <c r="M10" s="65">
        <f>DHP!$Q10</f>
        <v>0.8251059999999999</v>
      </c>
      <c r="N10" s="65">
        <f>ESA!$Q10</f>
        <v>147.18848480094272</v>
      </c>
      <c r="O10" s="65">
        <f>HB!$Q10</f>
        <v>1112.3499340000001</v>
      </c>
      <c r="P10" s="65">
        <f>IB!$Q10</f>
        <v>418.9081824756982</v>
      </c>
      <c r="Q10" s="65">
        <f>IS!$Q10</f>
        <v>488.14350919736</v>
      </c>
      <c r="R10" s="65"/>
      <c r="S10" s="65">
        <f>'IS (incapacity)'!$Q10</f>
        <v>282.75787487258759</v>
      </c>
      <c r="T10" s="65">
        <f>'IS (lone parent)'!$Q10</f>
        <v>164.33188781743092</v>
      </c>
      <c r="U10" s="65">
        <f>'IS (carer)'!$Q10</f>
        <v>27.678464095526625</v>
      </c>
      <c r="V10" s="65">
        <f>'IS (others)'!$Q10</f>
        <v>13.351633702314782</v>
      </c>
      <c r="W10" s="65">
        <f>IIDB!$Q10</f>
        <v>85.376942290563122</v>
      </c>
      <c r="X10" s="65">
        <f>JSA!$Q10</f>
        <v>313.15341229873155</v>
      </c>
      <c r="Y10" s="65">
        <f>MA!$Q10</f>
        <v>28.649909513525269</v>
      </c>
      <c r="Z10" s="65">
        <f>O75TVL!$Q10</f>
        <v>42.62047294782883</v>
      </c>
      <c r="AA10" s="65">
        <f>PC!$Q10</f>
        <v>562.55111579795164</v>
      </c>
      <c r="AB10" s="65"/>
      <c r="AC10" s="65">
        <f>SDA!$Q10</f>
        <v>70.405014114613564</v>
      </c>
      <c r="AD10" s="65">
        <f>'SDA (working age)'!$Q10</f>
        <v>57.97247378864941</v>
      </c>
      <c r="AE10" s="65">
        <f>'SDA (pensioners)'!$Q10</f>
        <v>12.432540325964167</v>
      </c>
      <c r="AF10" s="65">
        <f>SP!$Q10</f>
        <v>5175.8185386459572</v>
      </c>
      <c r="AG10" s="65"/>
      <c r="AH10" s="65"/>
      <c r="AI10" s="65"/>
      <c r="AJ10" s="65"/>
      <c r="AK10" s="65"/>
      <c r="AL10" s="65">
        <f>SMP!$Q10</f>
        <v>140.63078578427795</v>
      </c>
      <c r="AM10" s="65"/>
      <c r="AN10" s="64">
        <f>WFP!$Q10</f>
        <v>208.42454375852293</v>
      </c>
    </row>
    <row r="11" spans="1:40" s="48" customFormat="1" x14ac:dyDescent="0.4">
      <c r="A11" s="68" t="s">
        <v>46</v>
      </c>
      <c r="B11" s="67" t="s">
        <v>45</v>
      </c>
      <c r="C11" s="66">
        <f t="shared" si="0"/>
        <v>13922.373177126176</v>
      </c>
      <c r="D11" s="65">
        <f>AA!$Q11</f>
        <v>539.81122194947602</v>
      </c>
      <c r="E11" s="65">
        <f>BBWB!$Q11</f>
        <v>58.525365582676528</v>
      </c>
      <c r="F11" s="65">
        <f>CA!$Q11</f>
        <v>166.39112371663157</v>
      </c>
      <c r="G11" s="65">
        <f>CWP!$Q11</f>
        <v>49.598668755253186</v>
      </c>
      <c r="H11" s="65">
        <f>CTB!Q11</f>
        <v>471.38000799999998</v>
      </c>
      <c r="I11" s="65">
        <f>DLA!$Q11</f>
        <v>1129.7270858002998</v>
      </c>
      <c r="J11" s="65">
        <f>'DLA (children)'!$Q11</f>
        <v>123.70174529026413</v>
      </c>
      <c r="K11" s="65">
        <f>'DLA (working age)'!$Q11</f>
        <v>589.08641676102286</v>
      </c>
      <c r="L11" s="65">
        <f>'DLA (pensioners)'!$Q11</f>
        <v>416.9682687280594</v>
      </c>
      <c r="M11" s="65">
        <f>DHP!$Q11</f>
        <v>1.9566420000000002</v>
      </c>
      <c r="N11" s="65">
        <f>ESA!$Q11</f>
        <v>202.40261971131213</v>
      </c>
      <c r="O11" s="65">
        <f>HB!$Q11</f>
        <v>1734.793508</v>
      </c>
      <c r="P11" s="65">
        <f>IB!$Q11</f>
        <v>523.2044590462632</v>
      </c>
      <c r="Q11" s="65">
        <f>IS!$Q11</f>
        <v>734.41988289817948</v>
      </c>
      <c r="R11" s="65"/>
      <c r="S11" s="65">
        <f>'IS (incapacity)'!$Q11</f>
        <v>403.30064943062291</v>
      </c>
      <c r="T11" s="65">
        <f>'IS (lone parent)'!$Q11</f>
        <v>263.24905383438556</v>
      </c>
      <c r="U11" s="65">
        <f>'IS (carer)'!$Q11</f>
        <v>43.425971901813746</v>
      </c>
      <c r="V11" s="65">
        <f>'IS (others)'!$Q11</f>
        <v>24.031512720546267</v>
      </c>
      <c r="W11" s="65">
        <f>IIDB!$Q11</f>
        <v>80.915743287869091</v>
      </c>
      <c r="X11" s="65">
        <f>JSA!$Q11</f>
        <v>511.94772891453607</v>
      </c>
      <c r="Y11" s="65">
        <f>MA!$Q11</f>
        <v>28.748115071731746</v>
      </c>
      <c r="Z11" s="65">
        <f>O75TVL!$Q11</f>
        <v>52.412457186021214</v>
      </c>
      <c r="AA11" s="65">
        <f>PC!$Q11</f>
        <v>826.54041109092429</v>
      </c>
      <c r="AB11" s="65"/>
      <c r="AC11" s="65">
        <f>SDA!$Q11</f>
        <v>81.468486926957539</v>
      </c>
      <c r="AD11" s="65">
        <f>'SDA (working age)'!$Q11</f>
        <v>66.607784198621843</v>
      </c>
      <c r="AE11" s="65">
        <f>'SDA (pensioners)'!$Q11</f>
        <v>14.860702728335697</v>
      </c>
      <c r="AF11" s="65">
        <f>SP!$Q11</f>
        <v>6293.9122619857826</v>
      </c>
      <c r="AG11" s="65"/>
      <c r="AH11" s="65"/>
      <c r="AI11" s="65"/>
      <c r="AJ11" s="65"/>
      <c r="AK11" s="65"/>
      <c r="AL11" s="65">
        <f>SMP!$Q11</f>
        <v>179.86028511523085</v>
      </c>
      <c r="AM11" s="65"/>
      <c r="AN11" s="64">
        <f>WFP!$Q11</f>
        <v>254.35710208702955</v>
      </c>
    </row>
    <row r="12" spans="1:40" s="48" customFormat="1" x14ac:dyDescent="0.4">
      <c r="A12" s="68" t="s">
        <v>44</v>
      </c>
      <c r="B12" s="67" t="s">
        <v>43</v>
      </c>
      <c r="C12" s="66">
        <f t="shared" si="0"/>
        <v>13258.937857906198</v>
      </c>
      <c r="D12" s="65">
        <f>AA!$Q12</f>
        <v>486.30812076660919</v>
      </c>
      <c r="E12" s="65">
        <f>BBWB!$Q12</f>
        <v>54.876122360802228</v>
      </c>
      <c r="F12" s="65">
        <f>CA!$Q12</f>
        <v>124.30899550852529</v>
      </c>
      <c r="G12" s="65">
        <f>CWP!$Q12</f>
        <v>36.217411740629302</v>
      </c>
      <c r="H12" s="65">
        <f>CTB!Q12</f>
        <v>423.16880700000002</v>
      </c>
      <c r="I12" s="65">
        <f>DLA!$Q12</f>
        <v>851.02858204893028</v>
      </c>
      <c r="J12" s="65">
        <f>'DLA (children)'!$Q12</f>
        <v>113.05951262667769</v>
      </c>
      <c r="K12" s="65">
        <f>'DLA (working age)'!$Q12</f>
        <v>461.93419701634906</v>
      </c>
      <c r="L12" s="65">
        <f>'DLA (pensioners)'!$Q12</f>
        <v>274.99529619914313</v>
      </c>
      <c r="M12" s="65">
        <f>DHP!$Q12</f>
        <v>1.6457329999999999</v>
      </c>
      <c r="N12" s="65">
        <f>ESA!$Q12</f>
        <v>167.43760525464265</v>
      </c>
      <c r="O12" s="65">
        <f>HB!$Q12</f>
        <v>1632.2642809999998</v>
      </c>
      <c r="P12" s="65">
        <f>IB!$Q12</f>
        <v>388.23475917787954</v>
      </c>
      <c r="Q12" s="65">
        <f>IS!$Q12</f>
        <v>537.22345689181418</v>
      </c>
      <c r="R12" s="65"/>
      <c r="S12" s="65">
        <f>'IS (incapacity)'!$Q12</f>
        <v>300.8799375069288</v>
      </c>
      <c r="T12" s="65">
        <f>'IS (lone parent)'!$Q12</f>
        <v>194.17467845368475</v>
      </c>
      <c r="U12" s="65">
        <f>'IS (carer)'!$Q12</f>
        <v>25.588646701608042</v>
      </c>
      <c r="V12" s="65">
        <f>'IS (others)'!$Q12</f>
        <v>16.244705471214484</v>
      </c>
      <c r="W12" s="65">
        <f>IIDB!$Q12</f>
        <v>53.645278256104646</v>
      </c>
      <c r="X12" s="65">
        <f>JSA!$Q12</f>
        <v>344.71978782714916</v>
      </c>
      <c r="Y12" s="65">
        <f>MA!$Q12</f>
        <v>32.667878517876176</v>
      </c>
      <c r="Z12" s="65">
        <f>O75TVL!$Q12</f>
        <v>58.232411977098828</v>
      </c>
      <c r="AA12" s="65">
        <f>PC!$Q12</f>
        <v>652.08987000977299</v>
      </c>
      <c r="AB12" s="65"/>
      <c r="AC12" s="65">
        <f>SDA!$Q12</f>
        <v>71.224474855140357</v>
      </c>
      <c r="AD12" s="65">
        <f>'SDA (working age)'!$Q12</f>
        <v>57.910394046138698</v>
      </c>
      <c r="AE12" s="65">
        <f>'SDA (pensioners)'!$Q12</f>
        <v>13.314080809001661</v>
      </c>
      <c r="AF12" s="65">
        <f>SP!$Q12</f>
        <v>6892.8580344655002</v>
      </c>
      <c r="AG12" s="65"/>
      <c r="AH12" s="65"/>
      <c r="AI12" s="65"/>
      <c r="AJ12" s="65"/>
      <c r="AK12" s="65"/>
      <c r="AL12" s="65">
        <f>SMP!$Q12</f>
        <v>174.75379469830503</v>
      </c>
      <c r="AM12" s="65"/>
      <c r="AN12" s="64">
        <f>WFP!$Q12</f>
        <v>276.03245254941766</v>
      </c>
    </row>
    <row r="13" spans="1:40" s="48" customFormat="1" x14ac:dyDescent="0.4">
      <c r="A13" s="68" t="s">
        <v>42</v>
      </c>
      <c r="B13" s="67" t="s">
        <v>41</v>
      </c>
      <c r="C13" s="66">
        <f t="shared" si="0"/>
        <v>18752.290552787639</v>
      </c>
      <c r="D13" s="65">
        <f>AA!$Q13</f>
        <v>451.2055072349782</v>
      </c>
      <c r="E13" s="65">
        <f>BBWB!$Q13</f>
        <v>61.254831157444137</v>
      </c>
      <c r="F13" s="65">
        <f>CA!$Q13</f>
        <v>187.42785024573624</v>
      </c>
      <c r="G13" s="65">
        <f>CWP!$Q13</f>
        <v>40.909143227739563</v>
      </c>
      <c r="H13" s="65">
        <f>CTB!Q13</f>
        <v>789.96059999999989</v>
      </c>
      <c r="I13" s="65">
        <f>DLA!$Q13</f>
        <v>1183.7902613824886</v>
      </c>
      <c r="J13" s="65">
        <f>'DLA (children)'!$Q13</f>
        <v>144.34899279550621</v>
      </c>
      <c r="K13" s="65">
        <f>'DLA (working age)'!$Q13</f>
        <v>710.01901437545871</v>
      </c>
      <c r="L13" s="65">
        <f>'DLA (pensioners)'!$Q13</f>
        <v>327.70225964898259</v>
      </c>
      <c r="M13" s="65">
        <f>DHP!$Q13</f>
        <v>4.5832709999999999</v>
      </c>
      <c r="N13" s="65">
        <f>ESA!$Q13</f>
        <v>274.23873618837081</v>
      </c>
      <c r="O13" s="65">
        <f>HB!$Q13</f>
        <v>5538.8340650000009</v>
      </c>
      <c r="P13" s="65">
        <f>IB!$Q13</f>
        <v>447.70309585584801</v>
      </c>
      <c r="Q13" s="65">
        <f>IS!$Q13</f>
        <v>1383.1310356097893</v>
      </c>
      <c r="R13" s="65"/>
      <c r="S13" s="65">
        <f>'IS (incapacity)'!$Q13</f>
        <v>788.46827088596842</v>
      </c>
      <c r="T13" s="65">
        <f>'IS (lone parent)'!$Q13</f>
        <v>497.7208754750169</v>
      </c>
      <c r="U13" s="65">
        <f>'IS (carer)'!$Q13</f>
        <v>48.221210013652552</v>
      </c>
      <c r="V13" s="65">
        <f>'IS (others)'!$Q13</f>
        <v>48.310615142013773</v>
      </c>
      <c r="W13" s="65">
        <f>IIDB!$Q13</f>
        <v>32.337295256621523</v>
      </c>
      <c r="X13" s="65">
        <f>JSA!$Q13</f>
        <v>685.34254883579297</v>
      </c>
      <c r="Y13" s="65">
        <f>MA!$Q13</f>
        <v>60.030777959729058</v>
      </c>
      <c r="Z13" s="65">
        <f>O75TVL!$Q13</f>
        <v>49.456500248150164</v>
      </c>
      <c r="AA13" s="65">
        <f>PC!$Q13</f>
        <v>1217.1941659449021</v>
      </c>
      <c r="AB13" s="65"/>
      <c r="AC13" s="65">
        <f>SDA!$Q13</f>
        <v>76.018103790813655</v>
      </c>
      <c r="AD13" s="65">
        <f>'SDA (working age)'!$Q13</f>
        <v>62.561469971521248</v>
      </c>
      <c r="AE13" s="65">
        <f>'SDA (pensioners)'!$Q13</f>
        <v>13.456633819292399</v>
      </c>
      <c r="AF13" s="65">
        <f>SP!$Q13</f>
        <v>5662.5567877171497</v>
      </c>
      <c r="AG13" s="65"/>
      <c r="AH13" s="65"/>
      <c r="AI13" s="65"/>
      <c r="AJ13" s="65"/>
      <c r="AK13" s="65"/>
      <c r="AL13" s="65">
        <f>SMP!$Q13</f>
        <v>349.60534914394214</v>
      </c>
      <c r="AM13" s="65"/>
      <c r="AN13" s="64">
        <f>WFP!$Q13</f>
        <v>256.71062698814154</v>
      </c>
    </row>
    <row r="14" spans="1:40" s="48" customFormat="1" x14ac:dyDescent="0.4">
      <c r="A14" s="68" t="s">
        <v>40</v>
      </c>
      <c r="B14" s="67" t="s">
        <v>39</v>
      </c>
      <c r="C14" s="66">
        <f t="shared" si="0"/>
        <v>18864.657877015481</v>
      </c>
      <c r="D14" s="65">
        <f>AA!$Q14</f>
        <v>631.58809757934625</v>
      </c>
      <c r="E14" s="65">
        <f>BBWB!$Q14</f>
        <v>81.58151319297626</v>
      </c>
      <c r="F14" s="65">
        <f>CA!$Q14</f>
        <v>163.22359378005913</v>
      </c>
      <c r="G14" s="65">
        <f>CWP!$Q14</f>
        <v>38.829882128231752</v>
      </c>
      <c r="H14" s="65">
        <f>CTB!Q14</f>
        <v>569.21123699999998</v>
      </c>
      <c r="I14" s="65">
        <f>DLA!$Q14</f>
        <v>1161.3806945014956</v>
      </c>
      <c r="J14" s="65">
        <f>'DLA (children)'!$Q14</f>
        <v>164.02369999693801</v>
      </c>
      <c r="K14" s="65">
        <f>'DLA (working age)'!$Q14</f>
        <v>662.59986986377089</v>
      </c>
      <c r="L14" s="65">
        <f>'DLA (pensioners)'!$Q14</f>
        <v>332.58018859724507</v>
      </c>
      <c r="M14" s="65">
        <f>DHP!$Q14</f>
        <v>2.7945449999999994</v>
      </c>
      <c r="N14" s="65">
        <f>ESA!$Q14</f>
        <v>243.57921323908494</v>
      </c>
      <c r="O14" s="65">
        <f>HB!$Q14</f>
        <v>2536.8464409999997</v>
      </c>
      <c r="P14" s="65">
        <f>IB!$Q14</f>
        <v>495.98380732134586</v>
      </c>
      <c r="Q14" s="65">
        <f>IS!$Q14</f>
        <v>745.14340470777893</v>
      </c>
      <c r="R14" s="65"/>
      <c r="S14" s="65">
        <f>'IS (incapacity)'!$Q14</f>
        <v>413.43087755530854</v>
      </c>
      <c r="T14" s="65">
        <f>'IS (lone parent)'!$Q14</f>
        <v>276.18420833347852</v>
      </c>
      <c r="U14" s="65">
        <f>'IS (carer)'!$Q14</f>
        <v>33.610615784394291</v>
      </c>
      <c r="V14" s="65">
        <f>'IS (others)'!$Q14</f>
        <v>21.543681814290188</v>
      </c>
      <c r="W14" s="65">
        <f>IIDB!$Q14</f>
        <v>67.856286933902453</v>
      </c>
      <c r="X14" s="65">
        <f>JSA!$Q14</f>
        <v>426.44334657407859</v>
      </c>
      <c r="Y14" s="65">
        <f>MA!$Q14</f>
        <v>51.743280312675793</v>
      </c>
      <c r="Z14" s="65">
        <f>O75TVL!$Q14</f>
        <v>84.916224799973534</v>
      </c>
      <c r="AA14" s="65">
        <f>PC!$Q14</f>
        <v>839.30374505228656</v>
      </c>
      <c r="AB14" s="65"/>
      <c r="AC14" s="65">
        <f>SDA!$Q14</f>
        <v>101.57338718645582</v>
      </c>
      <c r="AD14" s="65">
        <f>'SDA (working age)'!$Q14</f>
        <v>82.109763963901059</v>
      </c>
      <c r="AE14" s="65">
        <f>'SDA (pensioners)'!$Q14</f>
        <v>19.463623222554759</v>
      </c>
      <c r="AF14" s="65">
        <f>SP!$Q14</f>
        <v>9892.7462825561706</v>
      </c>
      <c r="AG14" s="65"/>
      <c r="AH14" s="65"/>
      <c r="AI14" s="65"/>
      <c r="AJ14" s="65"/>
      <c r="AK14" s="65"/>
      <c r="AL14" s="65">
        <f>SMP!$Q14</f>
        <v>328.57380402410547</v>
      </c>
      <c r="AM14" s="65"/>
      <c r="AN14" s="64">
        <f>WFP!$Q14</f>
        <v>401.33909012551646</v>
      </c>
    </row>
    <row r="15" spans="1:40" s="48" customFormat="1" x14ac:dyDescent="0.4">
      <c r="A15" s="68" t="s">
        <v>38</v>
      </c>
      <c r="B15" s="67" t="s">
        <v>37</v>
      </c>
      <c r="C15" s="66">
        <f t="shared" si="0"/>
        <v>12926.91293935449</v>
      </c>
      <c r="D15" s="65">
        <f>AA!$Q15</f>
        <v>512.15209063334032</v>
      </c>
      <c r="E15" s="65">
        <f>BBWB!$Q15</f>
        <v>48.090189300758269</v>
      </c>
      <c r="F15" s="65">
        <f>CA!$Q15</f>
        <v>112.23055975068254</v>
      </c>
      <c r="G15" s="65">
        <f>CWP!$Q15</f>
        <v>21.930464308428395</v>
      </c>
      <c r="H15" s="65">
        <f>CTB!Q15</f>
        <v>395.49499500000002</v>
      </c>
      <c r="I15" s="65">
        <f>DLA!$Q15</f>
        <v>865.37168172527515</v>
      </c>
      <c r="J15" s="65">
        <f>'DLA (children)'!$Q15</f>
        <v>94.505447887645317</v>
      </c>
      <c r="K15" s="65">
        <f>'DLA (working age)'!$Q15</f>
        <v>486.81382829332642</v>
      </c>
      <c r="L15" s="65">
        <f>'DLA (pensioners)'!$Q15</f>
        <v>283.66867555981946</v>
      </c>
      <c r="M15" s="65">
        <f>DHP!$Q15</f>
        <v>1.6454279999999997</v>
      </c>
      <c r="N15" s="65">
        <f>ESA!$Q15</f>
        <v>167.55687468621281</v>
      </c>
      <c r="O15" s="65">
        <f>HB!$Q15</f>
        <v>1525.7309399999997</v>
      </c>
      <c r="P15" s="65">
        <f>IB!$Q15</f>
        <v>414.38645732057006</v>
      </c>
      <c r="Q15" s="65">
        <f>IS!$Q15</f>
        <v>530.91493113837805</v>
      </c>
      <c r="R15" s="65"/>
      <c r="S15" s="65">
        <f>'IS (incapacity)'!$Q15</f>
        <v>329.34683340458724</v>
      </c>
      <c r="T15" s="65">
        <f>'IS (lone parent)'!$Q15</f>
        <v>163.04385011134323</v>
      </c>
      <c r="U15" s="65">
        <f>'IS (carer)'!$Q15</f>
        <v>23.119624222852657</v>
      </c>
      <c r="V15" s="65">
        <f>'IS (others)'!$Q15</f>
        <v>15.617095897405896</v>
      </c>
      <c r="W15" s="65">
        <f>IIDB!$Q15</f>
        <v>56.971984969394647</v>
      </c>
      <c r="X15" s="65">
        <f>JSA!$Q15</f>
        <v>258.19620027799198</v>
      </c>
      <c r="Y15" s="65">
        <f>MA!$Q15</f>
        <v>30.526992927956574</v>
      </c>
      <c r="Z15" s="65">
        <f>O75TVL!$Q15</f>
        <v>60.108377304254432</v>
      </c>
      <c r="AA15" s="65">
        <f>PC!$Q15</f>
        <v>647.75691219326268</v>
      </c>
      <c r="AB15" s="65"/>
      <c r="AC15" s="65">
        <f>SDA!$Q15</f>
        <v>76.366673490934815</v>
      </c>
      <c r="AD15" s="65">
        <f>'SDA (working age)'!$Q15</f>
        <v>62.293882561233715</v>
      </c>
      <c r="AE15" s="65">
        <f>'SDA (pensioners)'!$Q15</f>
        <v>14.072790929701108</v>
      </c>
      <c r="AF15" s="65">
        <f>SP!$Q15</f>
        <v>6748.8269766286667</v>
      </c>
      <c r="AG15" s="65"/>
      <c r="AH15" s="65"/>
      <c r="AI15" s="65"/>
      <c r="AJ15" s="65"/>
      <c r="AK15" s="65"/>
      <c r="AL15" s="65">
        <f>SMP!$Q15</f>
        <v>172.93597757215002</v>
      </c>
      <c r="AM15" s="65"/>
      <c r="AN15" s="64">
        <f>WFP!$Q15</f>
        <v>279.71823212623411</v>
      </c>
    </row>
    <row r="16" spans="1:40" s="48" customFormat="1" x14ac:dyDescent="0.4">
      <c r="A16" s="63">
        <v>924</v>
      </c>
      <c r="B16" s="62" t="s">
        <v>36</v>
      </c>
      <c r="C16" s="61">
        <f t="shared" si="0"/>
        <v>8426.5387225318664</v>
      </c>
      <c r="D16" s="60">
        <f>AA!$Q$16</f>
        <v>387.90696989115065</v>
      </c>
      <c r="E16" s="60">
        <f>BBWB!$Q$16</f>
        <v>31.923145868959359</v>
      </c>
      <c r="F16" s="60">
        <f>CA!$Q$16</f>
        <v>100.34196300626989</v>
      </c>
      <c r="G16" s="60">
        <f>CWP!$Q$16</f>
        <v>27.642692040695863</v>
      </c>
      <c r="H16" s="60">
        <f>CTB!Q16</f>
        <v>237.858463</v>
      </c>
      <c r="I16" s="60">
        <f>DLA!$Q$16</f>
        <v>923.28500178292893</v>
      </c>
      <c r="J16" s="60">
        <f>'DLA (children)'!$Q$16</f>
        <v>71.791182587646617</v>
      </c>
      <c r="K16" s="60">
        <f>'DLA (working age)'!$Q$16</f>
        <v>451.61825421284368</v>
      </c>
      <c r="L16" s="60">
        <f>'DLA (pensioners)'!$Q$16</f>
        <v>401.36764058269949</v>
      </c>
      <c r="M16" s="60">
        <f>DHP!$Q$16</f>
        <v>1.0657660000000002</v>
      </c>
      <c r="N16" s="60">
        <f>ESA!$Q$16</f>
        <v>146.17378212114082</v>
      </c>
      <c r="O16" s="60">
        <f>HB!$Q$16</f>
        <v>892.8476730000001</v>
      </c>
      <c r="P16" s="60">
        <f>IB!$Q$16</f>
        <v>463.78917077001739</v>
      </c>
      <c r="Q16" s="60">
        <f>IS!$Q$16</f>
        <v>457.2101994730034</v>
      </c>
      <c r="R16" s="60"/>
      <c r="S16" s="60">
        <f>'IS (incapacity)'!$Q$16</f>
        <v>284.96443563578651</v>
      </c>
      <c r="T16" s="60">
        <f>'IS (lone parent)'!$Q$16</f>
        <v>133.57067790886043</v>
      </c>
      <c r="U16" s="60">
        <f>'IS (carer)'!$Q$16</f>
        <v>26.073028597472902</v>
      </c>
      <c r="V16" s="60">
        <f>'IS (others)'!$Q$16</f>
        <v>12.888191249564684</v>
      </c>
      <c r="W16" s="60">
        <f>IIDB!$Q$16</f>
        <v>59.85513078757932</v>
      </c>
      <c r="X16" s="60">
        <f>JSA!$Q$16</f>
        <v>224.06662473870642</v>
      </c>
      <c r="Y16" s="60">
        <f>MA!$Q$16</f>
        <v>14.636923929099357</v>
      </c>
      <c r="Z16" s="60">
        <f>O75TVL!$Q$16</f>
        <v>30.969407673435619</v>
      </c>
      <c r="AA16" s="60">
        <f>PC!$Q$16</f>
        <v>492.98187561880735</v>
      </c>
      <c r="AB16" s="60"/>
      <c r="AC16" s="60">
        <f>SDA!$Q$16</f>
        <v>58.995418206419529</v>
      </c>
      <c r="AD16" s="60">
        <f>'SDA (working age)'!$Q$16</f>
        <v>45.197348548484037</v>
      </c>
      <c r="AE16" s="60">
        <f>'SDA (pensioners)'!$Q$16</f>
        <v>13.798069657935491</v>
      </c>
      <c r="AF16" s="60">
        <f>SP!$Q$16</f>
        <v>3631.0801811459596</v>
      </c>
      <c r="AG16" s="60"/>
      <c r="AH16" s="60"/>
      <c r="AI16" s="60"/>
      <c r="AJ16" s="60"/>
      <c r="AK16" s="60"/>
      <c r="AL16" s="60">
        <f>SMP!$Q$16</f>
        <v>92.81845092395433</v>
      </c>
      <c r="AM16" s="60"/>
      <c r="AN16" s="59">
        <f>WFP!$Q$16</f>
        <v>151.08988255374015</v>
      </c>
    </row>
    <row r="17" spans="1:40" s="48" customFormat="1" x14ac:dyDescent="0.4">
      <c r="A17" s="63">
        <v>923</v>
      </c>
      <c r="B17" s="62" t="s">
        <v>35</v>
      </c>
      <c r="C17" s="61">
        <f t="shared" si="0"/>
        <v>13580.549287455304</v>
      </c>
      <c r="D17" s="60">
        <f>AA!$Q$17</f>
        <v>480.75853433642618</v>
      </c>
      <c r="E17" s="60">
        <f>BBWB!$Q$17</f>
        <v>61.008404424376096</v>
      </c>
      <c r="F17" s="60">
        <f>CA!$Q$17</f>
        <v>140.59413863539078</v>
      </c>
      <c r="G17" s="60">
        <f>CWP!$Q$17</f>
        <v>51.126861882376105</v>
      </c>
      <c r="H17" s="60">
        <f>CTB!Q17</f>
        <v>387.43845200000004</v>
      </c>
      <c r="I17" s="60">
        <f>DLA!$Q$17</f>
        <v>1311.2769436766002</v>
      </c>
      <c r="J17" s="60">
        <f>'DLA (children)'!$Q$17</f>
        <v>103.28255730096836</v>
      </c>
      <c r="K17" s="60">
        <f>'DLA (working age)'!$Q$17</f>
        <v>734.54428654595267</v>
      </c>
      <c r="L17" s="60">
        <f>'DLA (pensioners)'!$Q$17</f>
        <v>474.46962753662137</v>
      </c>
      <c r="M17" s="60">
        <f>DHP!$Q$17</f>
        <v>2.6909939999999999</v>
      </c>
      <c r="N17" s="60">
        <f>ESA!$Q$17</f>
        <v>224.10338173497468</v>
      </c>
      <c r="O17" s="60">
        <f>HB!$Q$17</f>
        <v>1660.5917810000001</v>
      </c>
      <c r="P17" s="60">
        <f>IB!$Q$17</f>
        <v>635.17297066111519</v>
      </c>
      <c r="Q17" s="60">
        <f>IS!$Q$17</f>
        <v>760.75138741847331</v>
      </c>
      <c r="R17" s="60"/>
      <c r="S17" s="60">
        <f>'IS (incapacity)'!$Q$17</f>
        <v>493.32394243276656</v>
      </c>
      <c r="T17" s="60">
        <f>'IS (lone parent)'!$Q$17</f>
        <v>205.90246233925416</v>
      </c>
      <c r="U17" s="60">
        <f>'IS (carer)'!$Q$17</f>
        <v>37.92507067715772</v>
      </c>
      <c r="V17" s="60">
        <f>'IS (others)'!$Q$17</f>
        <v>24.242158890943568</v>
      </c>
      <c r="W17" s="60">
        <f>IIDB!$Q$17</f>
        <v>88.012717609554443</v>
      </c>
      <c r="X17" s="60">
        <f>JSA!$Q$17</f>
        <v>427.7314278060403</v>
      </c>
      <c r="Y17" s="60">
        <f>MA!$Q$17</f>
        <v>25.532487246335123</v>
      </c>
      <c r="Z17" s="60">
        <f>O75TVL!$Q$17</f>
        <v>48.032792714426463</v>
      </c>
      <c r="AA17" s="60">
        <f>PC!$Q$17</f>
        <v>784.97197793876671</v>
      </c>
      <c r="AB17" s="60"/>
      <c r="AC17" s="60">
        <f>SDA!$Q$17</f>
        <v>97.785044485309342</v>
      </c>
      <c r="AD17" s="60">
        <f>'SDA (working age)'!$Q$17</f>
        <v>79.716510527884552</v>
      </c>
      <c r="AE17" s="60">
        <f>'SDA (pensioners)'!$Q$17</f>
        <v>18.068533957424808</v>
      </c>
      <c r="AF17" s="60">
        <f>SP!$Q$17</f>
        <v>5965.5498627515271</v>
      </c>
      <c r="AG17" s="60"/>
      <c r="AH17" s="60"/>
      <c r="AI17" s="60"/>
      <c r="AJ17" s="60"/>
      <c r="AK17" s="60"/>
      <c r="AL17" s="60">
        <f>SMP!$Q$17</f>
        <v>187.65808559422692</v>
      </c>
      <c r="AM17" s="60"/>
      <c r="AN17" s="59">
        <f>WFP!$Q$17</f>
        <v>239.76104153938402</v>
      </c>
    </row>
    <row r="18" spans="1:40" s="53" customFormat="1" ht="30" customHeight="1" x14ac:dyDescent="0.4">
      <c r="A18" s="58">
        <v>922</v>
      </c>
      <c r="B18" s="57" t="s">
        <v>34</v>
      </c>
      <c r="C18" s="56">
        <f t="shared" si="0"/>
        <v>13.084458916608931</v>
      </c>
      <c r="D18" s="55"/>
      <c r="E18" s="55"/>
      <c r="F18" s="55"/>
      <c r="G18" s="55"/>
      <c r="H18" s="55"/>
      <c r="I18" s="55"/>
      <c r="J18" s="55"/>
      <c r="K18" s="55"/>
      <c r="L18" s="55"/>
      <c r="M18" s="55"/>
      <c r="N18" s="55"/>
      <c r="O18" s="55"/>
      <c r="P18" s="55"/>
      <c r="Q18" s="55"/>
      <c r="R18" s="55"/>
      <c r="S18" s="55"/>
      <c r="T18" s="55"/>
      <c r="U18" s="55"/>
      <c r="V18" s="55"/>
      <c r="W18" s="55"/>
      <c r="X18" s="55"/>
      <c r="Y18" s="55"/>
      <c r="Z18" s="79">
        <f>O75TVL!$Q$18</f>
        <v>13.084458916608931</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 style="45" customWidth="1"/>
    <col min="8" max="17" width="12.77734375" style="45" customWidth="1"/>
    <col min="18" max="18" width="12.77734375" style="45" hidden="1" customWidth="1"/>
    <col min="19" max="20" width="12.77734375" style="45" customWidth="1"/>
    <col min="21" max="21" width="11.109375" style="45" customWidth="1"/>
    <col min="22" max="22" width="10.88671875" style="45" customWidth="1"/>
    <col min="23" max="26" width="12.77734375" style="45" customWidth="1"/>
    <col min="27" max="27" width="11.44140625" style="45" customWidth="1"/>
    <col min="28" max="28" width="13.44140625" style="45" hidden="1" customWidth="1"/>
    <col min="29" max="31" width="12.77734375" style="45" customWidth="1"/>
    <col min="32" max="32" width="11.109375" style="45" customWidth="1"/>
    <col min="33" max="37" width="12.77734375" style="45" hidden="1" customWidth="1"/>
    <col min="38" max="38" width="11.109375" style="45" customWidth="1"/>
    <col min="39" max="39" width="12.77734375" style="45" hidden="1" customWidth="1"/>
    <col min="40" max="40" width="11.109375" style="45" customWidth="1"/>
    <col min="41" max="16384" width="8.88671875" style="45"/>
  </cols>
  <sheetData>
    <row r="1" spans="1:40" s="75" customFormat="1" ht="60" customHeight="1" x14ac:dyDescent="0.4">
      <c r="A1" s="189" t="s">
        <v>100</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t="s">
        <v>77</v>
      </c>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157763.15347331928</v>
      </c>
      <c r="D3" s="60">
        <f t="shared" ref="D3:AF3" si="1">SUM(D6,D16:D17,D4)</f>
        <v>5339.4256940699997</v>
      </c>
      <c r="E3" s="60">
        <f t="shared" si="1"/>
        <v>593.95801392000033</v>
      </c>
      <c r="F3" s="60">
        <f t="shared" si="1"/>
        <v>1732.9771967699978</v>
      </c>
      <c r="G3" s="60">
        <f t="shared" si="1"/>
        <v>128.72999999999999</v>
      </c>
      <c r="H3" s="60">
        <f t="shared" si="1"/>
        <v>4918.3788949999998</v>
      </c>
      <c r="I3" s="60">
        <f t="shared" si="1"/>
        <v>12565.735437840012</v>
      </c>
      <c r="J3" s="60">
        <f t="shared" si="1"/>
        <v>1314.716573925921</v>
      </c>
      <c r="K3" s="60">
        <f t="shared" si="1"/>
        <v>6899.7753096582819</v>
      </c>
      <c r="L3" s="60">
        <f t="shared" si="1"/>
        <v>4351.2435542558051</v>
      </c>
      <c r="M3" s="60">
        <f t="shared" si="1"/>
        <v>22.33975126</v>
      </c>
      <c r="N3" s="60">
        <f t="shared" si="1"/>
        <v>3554.1022156100012</v>
      </c>
      <c r="O3" s="60">
        <f t="shared" si="1"/>
        <v>22820.290123000002</v>
      </c>
      <c r="P3" s="60">
        <f t="shared" si="1"/>
        <v>4935.2797263500006</v>
      </c>
      <c r="Q3" s="60">
        <f t="shared" si="1"/>
        <v>6997.2154425200024</v>
      </c>
      <c r="R3" s="60"/>
      <c r="S3" s="60">
        <f t="shared" si="1"/>
        <v>4042.2862376047101</v>
      </c>
      <c r="T3" s="60">
        <f t="shared" si="1"/>
        <v>2304.3874099657328</v>
      </c>
      <c r="U3" s="60">
        <f t="shared" si="1"/>
        <v>430.68552026831765</v>
      </c>
      <c r="V3" s="60">
        <f t="shared" si="1"/>
        <v>219.85627468124144</v>
      </c>
      <c r="W3" s="60">
        <f t="shared" si="1"/>
        <v>854.15397472999985</v>
      </c>
      <c r="X3" s="60">
        <f t="shared" si="1"/>
        <v>4933.9849943699946</v>
      </c>
      <c r="Y3" s="60">
        <f t="shared" si="1"/>
        <v>365.53661895000005</v>
      </c>
      <c r="Z3" s="60">
        <f t="shared" si="1"/>
        <v>573.57955790020594</v>
      </c>
      <c r="AA3" s="60">
        <f t="shared" si="1"/>
        <v>8052.153109309992</v>
      </c>
      <c r="AB3" s="60"/>
      <c r="AC3" s="60">
        <f t="shared" si="1"/>
        <v>880.68628874000046</v>
      </c>
      <c r="AD3" s="60">
        <f t="shared" si="1"/>
        <v>711.36393400661393</v>
      </c>
      <c r="AE3" s="60">
        <f t="shared" si="1"/>
        <v>169.32235473338645</v>
      </c>
      <c r="AF3" s="60">
        <f t="shared" si="1"/>
        <v>74150.519898250001</v>
      </c>
      <c r="AG3" s="60"/>
      <c r="AH3" s="60"/>
      <c r="AI3" s="60"/>
      <c r="AJ3" s="60"/>
      <c r="AK3" s="60"/>
      <c r="AL3" s="60">
        <f>SUM(AL6,AL16:AL17,AL4)</f>
        <v>2194.8675095390704</v>
      </c>
      <c r="AM3" s="60"/>
      <c r="AN3" s="59">
        <f>SUM(AN6,AN16:AN17,AN4)</f>
        <v>2149.2390251900001</v>
      </c>
    </row>
    <row r="4" spans="1:40" s="48" customFormat="1" x14ac:dyDescent="0.4">
      <c r="A4" s="68"/>
      <c r="B4" s="70" t="s">
        <v>57</v>
      </c>
      <c r="C4" s="66">
        <f t="shared" si="0"/>
        <v>3288.1352360178248</v>
      </c>
      <c r="D4" s="65">
        <f>AA!$R$4</f>
        <v>3.6118179224103124</v>
      </c>
      <c r="E4" s="65">
        <f>BBWB!$R$4</f>
        <v>21.089215753888457</v>
      </c>
      <c r="F4" s="65">
        <f>CA!$R$4</f>
        <v>0.60080816212719168</v>
      </c>
      <c r="G4" s="65">
        <f>CWP!$R$4</f>
        <v>0</v>
      </c>
      <c r="H4" s="65">
        <f>CTB!R4</f>
        <v>0</v>
      </c>
      <c r="I4" s="65">
        <f>DLA!$R$4</f>
        <v>12.034907273896515</v>
      </c>
      <c r="J4" s="65">
        <f>'DLA (children)'!$R$4</f>
        <v>0.88562863179532525</v>
      </c>
      <c r="K4" s="65">
        <f>'DLA (working age)'!$R$4</f>
        <v>4.983479565402706</v>
      </c>
      <c r="L4" s="65">
        <f>'DLA (pensioners)'!$R$4</f>
        <v>6.1519516795076115</v>
      </c>
      <c r="M4" s="65">
        <f>DHP!$R$4</f>
        <v>0</v>
      </c>
      <c r="N4" s="65">
        <f>ESA!$R$4</f>
        <v>2.6223591668807233</v>
      </c>
      <c r="O4" s="65">
        <f>HB!$R$4</f>
        <v>0</v>
      </c>
      <c r="P4" s="65">
        <f>IB!$R$4</f>
        <v>35.319663974760466</v>
      </c>
      <c r="Q4" s="65">
        <f>IS!$R$4</f>
        <v>0.30322728753481976</v>
      </c>
      <c r="R4" s="65"/>
      <c r="S4" s="65">
        <f>'IS (incapacity)'!$R$4</f>
        <v>0.14422611348109446</v>
      </c>
      <c r="T4" s="65">
        <f>'IS (lone parent)'!$R$4</f>
        <v>0.12265440249706738</v>
      </c>
      <c r="U4" s="65">
        <f>'IS (carer)'!$R$4</f>
        <v>0</v>
      </c>
      <c r="V4" s="65">
        <f>'IS (others)'!$R$4</f>
        <v>4.1480476832688129E-2</v>
      </c>
      <c r="W4" s="65">
        <f>IIDB!$R$4</f>
        <v>17.444311718611427</v>
      </c>
      <c r="X4" s="65">
        <f>JSA!$R$4</f>
        <v>0.83376723338020331</v>
      </c>
      <c r="Y4" s="65">
        <f>MA!$R$4</f>
        <v>0.75069662602879517</v>
      </c>
      <c r="Z4" s="65">
        <f>O75TVL!$R$4</f>
        <v>0</v>
      </c>
      <c r="AA4" s="65">
        <f>PC!$R$4</f>
        <v>0.73516138825005029</v>
      </c>
      <c r="AB4" s="65"/>
      <c r="AC4" s="65">
        <f>SDA!$R$4</f>
        <v>1.8690611712201983</v>
      </c>
      <c r="AD4" s="65">
        <f>'SDA (working age)'!$R$4</f>
        <v>1.5922740358331073</v>
      </c>
      <c r="AE4" s="65">
        <f>'SDA (pensioners)'!$R$4</f>
        <v>0.2767871353870911</v>
      </c>
      <c r="AF4" s="65">
        <f>SP!$R$4</f>
        <v>3174.4124856362937</v>
      </c>
      <c r="AG4" s="65"/>
      <c r="AH4" s="65"/>
      <c r="AI4" s="65"/>
      <c r="AJ4" s="65"/>
      <c r="AK4" s="65"/>
      <c r="AL4" s="65">
        <f>SMP!$R$4</f>
        <v>3.7477527025414932</v>
      </c>
      <c r="AM4" s="65"/>
      <c r="AN4" s="64">
        <f>WFP!$R$4</f>
        <v>12.76</v>
      </c>
    </row>
    <row r="5" spans="1:40" s="48" customFormat="1" ht="25.5" customHeight="1" x14ac:dyDescent="0.4">
      <c r="A5" s="69">
        <v>941</v>
      </c>
      <c r="B5" s="51" t="s">
        <v>56</v>
      </c>
      <c r="C5" s="61">
        <f t="shared" si="0"/>
        <v>140492.29989020064</v>
      </c>
      <c r="D5" s="60">
        <f t="shared" ref="D5:AF5" si="2">SUM(D6,D16)</f>
        <v>4854.2864529281314</v>
      </c>
      <c r="E5" s="60">
        <f t="shared" si="2"/>
        <v>514.02150655543699</v>
      </c>
      <c r="F5" s="60">
        <f t="shared" si="2"/>
        <v>1579.1670205493779</v>
      </c>
      <c r="G5" s="60">
        <f t="shared" si="2"/>
        <v>126.5076392033908</v>
      </c>
      <c r="H5" s="60">
        <f t="shared" si="2"/>
        <v>4534.8784079999996</v>
      </c>
      <c r="I5" s="60">
        <f t="shared" si="2"/>
        <v>11182.312466429139</v>
      </c>
      <c r="J5" s="60">
        <f t="shared" si="2"/>
        <v>1204.4216268430387</v>
      </c>
      <c r="K5" s="60">
        <f t="shared" si="2"/>
        <v>6120.1927478775206</v>
      </c>
      <c r="L5" s="60">
        <f t="shared" si="2"/>
        <v>3857.0725735875367</v>
      </c>
      <c r="M5" s="60">
        <f t="shared" si="2"/>
        <v>19.77606226</v>
      </c>
      <c r="N5" s="60">
        <f t="shared" si="2"/>
        <v>3170.8253756100453</v>
      </c>
      <c r="O5" s="60">
        <f t="shared" si="2"/>
        <v>21092.548313000003</v>
      </c>
      <c r="P5" s="60">
        <f t="shared" si="2"/>
        <v>4334.6658800017067</v>
      </c>
      <c r="Q5" s="60">
        <f t="shared" si="2"/>
        <v>6322.1961362528273</v>
      </c>
      <c r="R5" s="60"/>
      <c r="S5" s="60">
        <f t="shared" si="2"/>
        <v>3611.7854645814546</v>
      </c>
      <c r="T5" s="60">
        <f t="shared" si="2"/>
        <v>2121.1508769945431</v>
      </c>
      <c r="U5" s="60">
        <f t="shared" si="2"/>
        <v>388.94673724707252</v>
      </c>
      <c r="V5" s="60">
        <f t="shared" si="2"/>
        <v>200.91577307601176</v>
      </c>
      <c r="W5" s="60">
        <f t="shared" si="2"/>
        <v>749.14562360254399</v>
      </c>
      <c r="X5" s="60">
        <f t="shared" si="2"/>
        <v>4471.7167819090546</v>
      </c>
      <c r="Y5" s="60">
        <f t="shared" si="2"/>
        <v>340.82529953470123</v>
      </c>
      <c r="Z5" s="60">
        <f t="shared" si="2"/>
        <v>524.81089027917528</v>
      </c>
      <c r="AA5" s="60">
        <f t="shared" si="2"/>
        <v>7300.2339298590814</v>
      </c>
      <c r="AB5" s="60"/>
      <c r="AC5" s="60">
        <f t="shared" si="2"/>
        <v>782.10184597531497</v>
      </c>
      <c r="AD5" s="60">
        <f t="shared" si="2"/>
        <v>630.81814055312975</v>
      </c>
      <c r="AE5" s="60">
        <f t="shared" si="2"/>
        <v>151.28370542218514</v>
      </c>
      <c r="AF5" s="60">
        <f t="shared" si="2"/>
        <v>64657.870929256147</v>
      </c>
      <c r="AG5" s="60"/>
      <c r="AH5" s="60"/>
      <c r="AI5" s="60"/>
      <c r="AJ5" s="60"/>
      <c r="AK5" s="60"/>
      <c r="AL5" s="60">
        <f>SUM(AL6,AL16)</f>
        <v>1986.101807033378</v>
      </c>
      <c r="AM5" s="60"/>
      <c r="AN5" s="59">
        <f>SUM(AN6,AN16)</f>
        <v>1948.3075219611831</v>
      </c>
    </row>
    <row r="6" spans="1:40" s="48" customFormat="1" ht="25.5" customHeight="1" x14ac:dyDescent="0.4">
      <c r="A6" s="69">
        <v>921</v>
      </c>
      <c r="B6" s="52" t="s">
        <v>55</v>
      </c>
      <c r="C6" s="61">
        <f t="shared" si="0"/>
        <v>131787.4389256076</v>
      </c>
      <c r="D6" s="60">
        <f t="shared" ref="D6:AF6" si="3">SUM(D7:D15)</f>
        <v>4462.7226360377417</v>
      </c>
      <c r="E6" s="60">
        <f t="shared" si="3"/>
        <v>483.23574482572144</v>
      </c>
      <c r="F6" s="60">
        <f t="shared" si="3"/>
        <v>1469.9461449506973</v>
      </c>
      <c r="G6" s="60">
        <f t="shared" si="3"/>
        <v>122.20742089066944</v>
      </c>
      <c r="H6" s="60">
        <f t="shared" si="3"/>
        <v>4288.8172759999998</v>
      </c>
      <c r="I6" s="60">
        <f t="shared" si="3"/>
        <v>10218.054844813827</v>
      </c>
      <c r="J6" s="60">
        <f t="shared" si="3"/>
        <v>1128.1831511246037</v>
      </c>
      <c r="K6" s="60">
        <f t="shared" si="3"/>
        <v>5645.6414417787537</v>
      </c>
      <c r="L6" s="60">
        <f t="shared" si="3"/>
        <v>3443.8652160659949</v>
      </c>
      <c r="M6" s="60">
        <f t="shared" si="3"/>
        <v>18.57056626</v>
      </c>
      <c r="N6" s="60">
        <f t="shared" si="3"/>
        <v>2953.2916774973819</v>
      </c>
      <c r="O6" s="60">
        <f t="shared" si="3"/>
        <v>20136.723773000002</v>
      </c>
      <c r="P6" s="60">
        <f t="shared" si="3"/>
        <v>3922.8538583304053</v>
      </c>
      <c r="Q6" s="60">
        <f t="shared" si="3"/>
        <v>5912.2907330945209</v>
      </c>
      <c r="R6" s="60"/>
      <c r="S6" s="60">
        <f t="shared" si="3"/>
        <v>3363.9380846917647</v>
      </c>
      <c r="T6" s="60">
        <f t="shared" si="3"/>
        <v>1999.824007303263</v>
      </c>
      <c r="U6" s="60">
        <f t="shared" si="3"/>
        <v>360.3047140695441</v>
      </c>
      <c r="V6" s="60">
        <f t="shared" si="3"/>
        <v>188.96696306438545</v>
      </c>
      <c r="W6" s="60">
        <f t="shared" si="3"/>
        <v>689.50229852779671</v>
      </c>
      <c r="X6" s="60">
        <f t="shared" si="3"/>
        <v>4221.0941452280877</v>
      </c>
      <c r="Y6" s="60">
        <f t="shared" si="3"/>
        <v>323.14859388871884</v>
      </c>
      <c r="Z6" s="60">
        <f t="shared" si="3"/>
        <v>493.44965822012233</v>
      </c>
      <c r="AA6" s="60">
        <f t="shared" si="3"/>
        <v>6821.183794046311</v>
      </c>
      <c r="AB6" s="60"/>
      <c r="AC6" s="60">
        <f t="shared" si="3"/>
        <v>723.64995690903334</v>
      </c>
      <c r="AD6" s="60">
        <f t="shared" si="3"/>
        <v>586.10279265885367</v>
      </c>
      <c r="AE6" s="60">
        <f t="shared" si="3"/>
        <v>137.54716425017946</v>
      </c>
      <c r="AF6" s="60">
        <f t="shared" si="3"/>
        <v>60802.566050333618</v>
      </c>
      <c r="AG6" s="60"/>
      <c r="AH6" s="60"/>
      <c r="AI6" s="60"/>
      <c r="AJ6" s="60"/>
      <c r="AK6" s="60"/>
      <c r="AL6" s="60">
        <f>SUM(AL7:AL15)</f>
        <v>1893.5073322659887</v>
      </c>
      <c r="AM6" s="60"/>
      <c r="AN6" s="59">
        <f>SUM(AN7:AN15)</f>
        <v>1830.6224204869359</v>
      </c>
    </row>
    <row r="7" spans="1:40" s="48" customFormat="1" x14ac:dyDescent="0.4">
      <c r="A7" s="68" t="s">
        <v>54</v>
      </c>
      <c r="B7" s="67" t="s">
        <v>53</v>
      </c>
      <c r="C7" s="66">
        <f t="shared" si="0"/>
        <v>7413.9034074628153</v>
      </c>
      <c r="D7" s="65">
        <f>AA!$R7</f>
        <v>244.45953402213939</v>
      </c>
      <c r="E7" s="65">
        <f>BBWB!$R7</f>
        <v>26.065841266164725</v>
      </c>
      <c r="F7" s="65">
        <f>CA!$R7</f>
        <v>97.808190017891178</v>
      </c>
      <c r="G7" s="65">
        <f>CWP!$R7</f>
        <v>3.8966057016779883</v>
      </c>
      <c r="H7" s="65">
        <f>CTB!R7</f>
        <v>267.48330899999996</v>
      </c>
      <c r="I7" s="65">
        <f>DLA!$R7</f>
        <v>699.35783045299695</v>
      </c>
      <c r="J7" s="65">
        <f>'DLA (children)'!$R7</f>
        <v>62.232339373160087</v>
      </c>
      <c r="K7" s="65">
        <f>'DLA (working age)'!$R7</f>
        <v>366.90906694111811</v>
      </c>
      <c r="L7" s="65">
        <f>'DLA (pensioners)'!$R7</f>
        <v>270.16590392654933</v>
      </c>
      <c r="M7" s="65">
        <f>DHP!$R7</f>
        <v>0.74952400000000008</v>
      </c>
      <c r="N7" s="65">
        <f>ESA!$R7</f>
        <v>188.00846281852861</v>
      </c>
      <c r="O7" s="65">
        <f>HB!$R7</f>
        <v>991.58310999999981</v>
      </c>
      <c r="P7" s="65">
        <f>IB!$R7</f>
        <v>310.54721490838773</v>
      </c>
      <c r="Q7" s="65">
        <f>IS!$R7</f>
        <v>360.26259072486164</v>
      </c>
      <c r="R7" s="65"/>
      <c r="S7" s="65">
        <f>'IS (incapacity)'!$R7</f>
        <v>200.63780272512321</v>
      </c>
      <c r="T7" s="65">
        <f>'IS (lone parent)'!$R7</f>
        <v>117.69431515223268</v>
      </c>
      <c r="U7" s="65">
        <f>'IS (carer)'!$R7</f>
        <v>28.164401101586968</v>
      </c>
      <c r="V7" s="65">
        <f>'IS (others)'!$R7</f>
        <v>13.751856045005781</v>
      </c>
      <c r="W7" s="65">
        <f>IIDB!$R7</f>
        <v>95.219441675433018</v>
      </c>
      <c r="X7" s="65">
        <f>JSA!$R7</f>
        <v>286.91121289811315</v>
      </c>
      <c r="Y7" s="65">
        <f>MA!$R7</f>
        <v>13.634024685976469</v>
      </c>
      <c r="Z7" s="65">
        <f>O75TVL!$R7</f>
        <v>25.467129652833453</v>
      </c>
      <c r="AA7" s="65">
        <f>PC!$R7</f>
        <v>410.7802780866898</v>
      </c>
      <c r="AB7" s="65"/>
      <c r="AC7" s="65">
        <f>SDA!$R7</f>
        <v>48.716344903702577</v>
      </c>
      <c r="AD7" s="65">
        <f>'SDA (working age)'!$R7</f>
        <v>39.000053976618879</v>
      </c>
      <c r="AE7" s="65">
        <f>'SDA (pensioners)'!$R7</f>
        <v>9.7162909270836977</v>
      </c>
      <c r="AF7" s="65">
        <f>SP!$R7</f>
        <v>3158.4180262659042</v>
      </c>
      <c r="AG7" s="65"/>
      <c r="AH7" s="65"/>
      <c r="AI7" s="65"/>
      <c r="AJ7" s="65"/>
      <c r="AK7" s="65"/>
      <c r="AL7" s="65">
        <f>SMP!$R7</f>
        <v>89.368993566704546</v>
      </c>
      <c r="AM7" s="65"/>
      <c r="AN7" s="64">
        <f>WFP!$R7</f>
        <v>95.16574281481131</v>
      </c>
    </row>
    <row r="8" spans="1:40" s="48" customFormat="1" x14ac:dyDescent="0.4">
      <c r="A8" s="68" t="s">
        <v>52</v>
      </c>
      <c r="B8" s="67" t="s">
        <v>51</v>
      </c>
      <c r="C8" s="66">
        <f t="shared" si="0"/>
        <v>19248.551110123379</v>
      </c>
      <c r="D8" s="65">
        <f>AA!$R8</f>
        <v>718.72111477834778</v>
      </c>
      <c r="E8" s="65">
        <f>BBWB!$R8</f>
        <v>72.482343244228517</v>
      </c>
      <c r="F8" s="65">
        <f>CA!$R8</f>
        <v>239.70654313275068</v>
      </c>
      <c r="G8" s="65">
        <f>CWP!$R8</f>
        <v>14.410465075770771</v>
      </c>
      <c r="H8" s="65">
        <f>CTB!R8</f>
        <v>638.40051900000003</v>
      </c>
      <c r="I8" s="65">
        <f>DLA!$R8</f>
        <v>1902.6107878857163</v>
      </c>
      <c r="J8" s="65">
        <f>'DLA (children)'!$R8</f>
        <v>160.81250289872489</v>
      </c>
      <c r="K8" s="65">
        <f>'DLA (working age)'!$R8</f>
        <v>1017.4737574790206</v>
      </c>
      <c r="L8" s="65">
        <f>'DLA (pensioners)'!$R8</f>
        <v>724.46057056424388</v>
      </c>
      <c r="M8" s="65">
        <f>DHP!$R8</f>
        <v>2.0962610000000002</v>
      </c>
      <c r="N8" s="65">
        <f>ESA!$R8</f>
        <v>537.70064430509569</v>
      </c>
      <c r="O8" s="65">
        <f>HB!$R8</f>
        <v>2540.0222940000003</v>
      </c>
      <c r="P8" s="65">
        <f>IB!$R8</f>
        <v>753.64610774459129</v>
      </c>
      <c r="Q8" s="65">
        <f>IS!$R8</f>
        <v>1015.9721718188821</v>
      </c>
      <c r="R8" s="65"/>
      <c r="S8" s="65">
        <f>'IS (incapacity)'!$R8</f>
        <v>617.56644032217798</v>
      </c>
      <c r="T8" s="65">
        <f>'IS (lone parent)'!$R8</f>
        <v>304.71380713723454</v>
      </c>
      <c r="U8" s="65">
        <f>'IS (carer)'!$R8</f>
        <v>63.669529943123479</v>
      </c>
      <c r="V8" s="65">
        <f>'IS (others)'!$R8</f>
        <v>29.521334994098829</v>
      </c>
      <c r="W8" s="65">
        <f>IIDB!$R8</f>
        <v>125.29054990463933</v>
      </c>
      <c r="X8" s="65">
        <f>JSA!$R8</f>
        <v>636.99105738360652</v>
      </c>
      <c r="Y8" s="65">
        <f>MA!$R8</f>
        <v>34.052540914654287</v>
      </c>
      <c r="Z8" s="65">
        <f>O75TVL!$R8</f>
        <v>65.380058024109289</v>
      </c>
      <c r="AA8" s="65">
        <f>PC!$R8</f>
        <v>1055.775096960605</v>
      </c>
      <c r="AB8" s="65"/>
      <c r="AC8" s="65">
        <f>SDA!$R8</f>
        <v>120.94795247894604</v>
      </c>
      <c r="AD8" s="65">
        <f>'SDA (working age)'!$R8</f>
        <v>96.625326272849179</v>
      </c>
      <c r="AE8" s="65">
        <f>'SDA (pensioners)'!$R8</f>
        <v>24.322626206096849</v>
      </c>
      <c r="AF8" s="65">
        <f>SP!$R8</f>
        <v>8297.6642711741169</v>
      </c>
      <c r="AG8" s="65"/>
      <c r="AH8" s="65"/>
      <c r="AI8" s="65"/>
      <c r="AJ8" s="65"/>
      <c r="AK8" s="65"/>
      <c r="AL8" s="65">
        <f>SMP!$R8</f>
        <v>227.08106634532425</v>
      </c>
      <c r="AM8" s="65"/>
      <c r="AN8" s="64">
        <f>WFP!$R8</f>
        <v>249.59926495199909</v>
      </c>
    </row>
    <row r="9" spans="1:40" s="48" customFormat="1" x14ac:dyDescent="0.4">
      <c r="A9" s="68" t="s">
        <v>50</v>
      </c>
      <c r="B9" s="67" t="s">
        <v>49</v>
      </c>
      <c r="C9" s="66">
        <f t="shared" si="0"/>
        <v>13094.704684019296</v>
      </c>
      <c r="D9" s="65">
        <f>AA!$R9</f>
        <v>408.11262139071687</v>
      </c>
      <c r="E9" s="65">
        <f>BBWB!$R9</f>
        <v>48.596062369608475</v>
      </c>
      <c r="F9" s="65">
        <f>CA!$R9</f>
        <v>164.67901202565912</v>
      </c>
      <c r="G9" s="65">
        <f>CWP!$R9</f>
        <v>12.805980375079836</v>
      </c>
      <c r="H9" s="65">
        <f>CTB!R9</f>
        <v>412.06180799999998</v>
      </c>
      <c r="I9" s="65">
        <f>DLA!$R9</f>
        <v>1156.2987225366933</v>
      </c>
      <c r="J9" s="65">
        <f>'DLA (children)'!$R9</f>
        <v>108.42595935746695</v>
      </c>
      <c r="K9" s="65">
        <f>'DLA (working age)'!$R9</f>
        <v>620.59127017340666</v>
      </c>
      <c r="L9" s="65">
        <f>'DLA (pensioners)'!$R9</f>
        <v>427.23173346618148</v>
      </c>
      <c r="M9" s="65">
        <f>DHP!$R9</f>
        <v>1.635203</v>
      </c>
      <c r="N9" s="65">
        <f>ESA!$R9</f>
        <v>319.00468577648974</v>
      </c>
      <c r="O9" s="65">
        <f>HB!$R9</f>
        <v>1608.6093370000001</v>
      </c>
      <c r="P9" s="65">
        <f>IB!$R9</f>
        <v>457.33666180334689</v>
      </c>
      <c r="Q9" s="65">
        <f>IS!$R9</f>
        <v>595.61654139304562</v>
      </c>
      <c r="R9" s="65"/>
      <c r="S9" s="65">
        <f>'IS (incapacity)'!$R9</f>
        <v>335.08230419161418</v>
      </c>
      <c r="T9" s="65">
        <f>'IS (lone parent)'!$R9</f>
        <v>195.18545080113319</v>
      </c>
      <c r="U9" s="65">
        <f>'IS (carer)'!$R9</f>
        <v>43.99008768129675</v>
      </c>
      <c r="V9" s="65">
        <f>'IS (others)'!$R9</f>
        <v>21.363136759949263</v>
      </c>
      <c r="W9" s="65">
        <f>IIDB!$R9</f>
        <v>90.867044431732097</v>
      </c>
      <c r="X9" s="65">
        <f>JSA!$R9</f>
        <v>522.2195756196819</v>
      </c>
      <c r="Y9" s="65">
        <f>MA!$R9</f>
        <v>24.513159876005801</v>
      </c>
      <c r="Z9" s="65">
        <f>O75TVL!$R9</f>
        <v>49.537345908203285</v>
      </c>
      <c r="AA9" s="65">
        <f>PC!$R9</f>
        <v>688.52866217394694</v>
      </c>
      <c r="AB9" s="65"/>
      <c r="AC9" s="65">
        <f>SDA!$R9</f>
        <v>80.527740937020098</v>
      </c>
      <c r="AD9" s="65">
        <f>'SDA (working age)'!$R9</f>
        <v>64.689775549321581</v>
      </c>
      <c r="AE9" s="65">
        <f>'SDA (pensioners)'!$R9</f>
        <v>15.837965387698524</v>
      </c>
      <c r="AF9" s="65">
        <f>SP!$R9</f>
        <v>6101.3828144034187</v>
      </c>
      <c r="AG9" s="65"/>
      <c r="AH9" s="65"/>
      <c r="AI9" s="65"/>
      <c r="AJ9" s="65"/>
      <c r="AK9" s="65"/>
      <c r="AL9" s="65">
        <f>SMP!$R9</f>
        <v>168.67460443901862</v>
      </c>
      <c r="AM9" s="65"/>
      <c r="AN9" s="64">
        <f>WFP!$R9</f>
        <v>183.69710055962992</v>
      </c>
    </row>
    <row r="10" spans="1:40" s="48" customFormat="1" x14ac:dyDescent="0.4">
      <c r="A10" s="68" t="s">
        <v>48</v>
      </c>
      <c r="B10" s="67" t="s">
        <v>47</v>
      </c>
      <c r="C10" s="66">
        <f t="shared" si="0"/>
        <v>11034.108522277889</v>
      </c>
      <c r="D10" s="65">
        <f>AA!$R10</f>
        <v>391.72186593969229</v>
      </c>
      <c r="E10" s="65">
        <f>BBWB!$R10</f>
        <v>42.058734058335034</v>
      </c>
      <c r="F10" s="65">
        <f>CA!$R10</f>
        <v>128.97858032099899</v>
      </c>
      <c r="G10" s="65">
        <f>CWP!$R10</f>
        <v>12.447213609707948</v>
      </c>
      <c r="H10" s="65">
        <f>CTB!R10</f>
        <v>331.16811400000006</v>
      </c>
      <c r="I10" s="65">
        <f>DLA!$R10</f>
        <v>908.49312770649306</v>
      </c>
      <c r="J10" s="65">
        <f>'DLA (children)'!$R10</f>
        <v>101.44028149863222</v>
      </c>
      <c r="K10" s="65">
        <f>'DLA (working age)'!$R10</f>
        <v>490.80753522040908</v>
      </c>
      <c r="L10" s="65">
        <f>'DLA (pensioners)'!$R10</f>
        <v>316.08080438999667</v>
      </c>
      <c r="M10" s="65">
        <f>DHP!$R10</f>
        <v>0.89942725999999995</v>
      </c>
      <c r="N10" s="65">
        <f>ESA!$R10</f>
        <v>230.33458827567733</v>
      </c>
      <c r="O10" s="65">
        <f>HB!$R10</f>
        <v>1194.2887109999999</v>
      </c>
      <c r="P10" s="65">
        <f>IB!$R10</f>
        <v>374.46717615640955</v>
      </c>
      <c r="Q10" s="65">
        <f>IS!$R10</f>
        <v>442.81838258908749</v>
      </c>
      <c r="R10" s="65"/>
      <c r="S10" s="65">
        <f>'IS (incapacity)'!$R10</f>
        <v>249.29428319115527</v>
      </c>
      <c r="T10" s="65">
        <f>'IS (lone parent)'!$R10</f>
        <v>150.10712786074984</v>
      </c>
      <c r="U10" s="65">
        <f>'IS (carer)'!$R10</f>
        <v>30.48216931020557</v>
      </c>
      <c r="V10" s="65">
        <f>'IS (others)'!$R10</f>
        <v>13.126298481953029</v>
      </c>
      <c r="W10" s="65">
        <f>IIDB!$R10</f>
        <v>86.093169984589807</v>
      </c>
      <c r="X10" s="65">
        <f>JSA!$R10</f>
        <v>348.83019902857211</v>
      </c>
      <c r="Y10" s="65">
        <f>MA!$R10</f>
        <v>30.311388563973775</v>
      </c>
      <c r="Z10" s="65">
        <f>O75TVL!$R10</f>
        <v>43.292285927206642</v>
      </c>
      <c r="AA10" s="65">
        <f>PC!$R10</f>
        <v>552.06244790197513</v>
      </c>
      <c r="AB10" s="65"/>
      <c r="AC10" s="65">
        <f>SDA!$R10</f>
        <v>69.9157065427775</v>
      </c>
      <c r="AD10" s="65">
        <f>'SDA (working age)'!$R10</f>
        <v>57.43725880044272</v>
      </c>
      <c r="AE10" s="65">
        <f>'SDA (pensioners)'!$R10</f>
        <v>12.478447742334778</v>
      </c>
      <c r="AF10" s="65">
        <f>SP!$R10</f>
        <v>5515.2111813775555</v>
      </c>
      <c r="AG10" s="65"/>
      <c r="AH10" s="65"/>
      <c r="AI10" s="65"/>
      <c r="AJ10" s="65"/>
      <c r="AK10" s="65"/>
      <c r="AL10" s="65">
        <f>SMP!$R10</f>
        <v>168.55965772491624</v>
      </c>
      <c r="AM10" s="65"/>
      <c r="AN10" s="64">
        <f>WFP!$R10</f>
        <v>162.15656430991982</v>
      </c>
    </row>
    <row r="11" spans="1:40" s="48" customFormat="1" x14ac:dyDescent="0.4">
      <c r="A11" s="68" t="s">
        <v>46</v>
      </c>
      <c r="B11" s="67" t="s">
        <v>45</v>
      </c>
      <c r="C11" s="66">
        <f t="shared" si="0"/>
        <v>14434.029449401316</v>
      </c>
      <c r="D11" s="65">
        <f>AA!$R11</f>
        <v>552.28636099377388</v>
      </c>
      <c r="E11" s="65">
        <f>BBWB!$R11</f>
        <v>56.430359423693126</v>
      </c>
      <c r="F11" s="65">
        <f>CA!$R11</f>
        <v>183.41020287518418</v>
      </c>
      <c r="G11" s="65">
        <f>CWP!$R11</f>
        <v>22.891312779422861</v>
      </c>
      <c r="H11" s="65">
        <f>CTB!R11</f>
        <v>467.50769000000003</v>
      </c>
      <c r="I11" s="65">
        <f>DLA!$R11</f>
        <v>1196.4280692426212</v>
      </c>
      <c r="J11" s="65">
        <f>'DLA (children)'!$R11</f>
        <v>134.70568605605933</v>
      </c>
      <c r="K11" s="65">
        <f>'DLA (working age)'!$R11</f>
        <v>629.91837288562112</v>
      </c>
      <c r="L11" s="65">
        <f>'DLA (pensioners)'!$R11</f>
        <v>431.439220256704</v>
      </c>
      <c r="M11" s="65">
        <f>DHP!$R11</f>
        <v>2.0571649999999999</v>
      </c>
      <c r="N11" s="65">
        <f>ESA!$R11</f>
        <v>321.96101519867563</v>
      </c>
      <c r="O11" s="65">
        <f>HB!$R11</f>
        <v>1850.2192370000002</v>
      </c>
      <c r="P11" s="65">
        <f>IB!$R11</f>
        <v>463.27138939556454</v>
      </c>
      <c r="Q11" s="65">
        <f>IS!$R11</f>
        <v>651.71559642606462</v>
      </c>
      <c r="R11" s="65"/>
      <c r="S11" s="65">
        <f>'IS (incapacity)'!$R11</f>
        <v>348.21871901182567</v>
      </c>
      <c r="T11" s="65">
        <f>'IS (lone parent)'!$R11</f>
        <v>234.81052366559763</v>
      </c>
      <c r="U11" s="65">
        <f>'IS (carer)'!$R11</f>
        <v>47.476989993669413</v>
      </c>
      <c r="V11" s="65">
        <f>'IS (others)'!$R11</f>
        <v>21.500032501858044</v>
      </c>
      <c r="W11" s="65">
        <f>IIDB!$R11</f>
        <v>81.663358560664946</v>
      </c>
      <c r="X11" s="65">
        <f>JSA!$R11</f>
        <v>550.54636326473235</v>
      </c>
      <c r="Y11" s="65">
        <f>MA!$R11</f>
        <v>30.454013556678866</v>
      </c>
      <c r="Z11" s="65">
        <f>O75TVL!$R11</f>
        <v>53.34795724496572</v>
      </c>
      <c r="AA11" s="65">
        <f>PC!$R11</f>
        <v>806.40957140797354</v>
      </c>
      <c r="AB11" s="65"/>
      <c r="AC11" s="65">
        <f>SDA!$R11</f>
        <v>81.046143443441665</v>
      </c>
      <c r="AD11" s="65">
        <f>'SDA (working age)'!$R11</f>
        <v>66.224707844123401</v>
      </c>
      <c r="AE11" s="65">
        <f>'SDA (pensioners)'!$R11</f>
        <v>14.821435599318255</v>
      </c>
      <c r="AF11" s="65">
        <f>SP!$R11</f>
        <v>6677.3455096704765</v>
      </c>
      <c r="AG11" s="65"/>
      <c r="AH11" s="65"/>
      <c r="AI11" s="65"/>
      <c r="AJ11" s="65"/>
      <c r="AK11" s="65"/>
      <c r="AL11" s="65">
        <f>SMP!$R11</f>
        <v>186.93645561470706</v>
      </c>
      <c r="AM11" s="65"/>
      <c r="AN11" s="64">
        <f>WFP!$R11</f>
        <v>198.10167830267514</v>
      </c>
    </row>
    <row r="12" spans="1:40" s="48" customFormat="1" x14ac:dyDescent="0.4">
      <c r="A12" s="68" t="s">
        <v>44</v>
      </c>
      <c r="B12" s="67" t="s">
        <v>43</v>
      </c>
      <c r="C12" s="66">
        <f t="shared" si="0"/>
        <v>13867.002335764842</v>
      </c>
      <c r="D12" s="65">
        <f>AA!$R12</f>
        <v>501.26510098286656</v>
      </c>
      <c r="E12" s="65">
        <f>BBWB!$R12</f>
        <v>52.886524563197867</v>
      </c>
      <c r="F12" s="65">
        <f>CA!$R12</f>
        <v>137.9328933611875</v>
      </c>
      <c r="G12" s="65">
        <f>CWP!$R12</f>
        <v>16.817192126807175</v>
      </c>
      <c r="H12" s="65">
        <f>CTB!R12</f>
        <v>422.06447499999996</v>
      </c>
      <c r="I12" s="65">
        <f>DLA!$R12</f>
        <v>910.72985575002235</v>
      </c>
      <c r="J12" s="65">
        <f>'DLA (children)'!$R12</f>
        <v>122.60358601236983</v>
      </c>
      <c r="K12" s="65">
        <f>'DLA (working age)'!$R12</f>
        <v>500.62151281626797</v>
      </c>
      <c r="L12" s="65">
        <f>'DLA (pensioners)'!$R12</f>
        <v>287.2107298224841</v>
      </c>
      <c r="M12" s="65">
        <f>DHP!$R12</f>
        <v>1.753104</v>
      </c>
      <c r="N12" s="65">
        <f>ESA!$R12</f>
        <v>260.66247581860176</v>
      </c>
      <c r="O12" s="65">
        <f>HB!$R12</f>
        <v>1742.9025929999998</v>
      </c>
      <c r="P12" s="65">
        <f>IB!$R12</f>
        <v>345.18029997199227</v>
      </c>
      <c r="Q12" s="65">
        <f>IS!$R12</f>
        <v>482.60937810956813</v>
      </c>
      <c r="R12" s="65"/>
      <c r="S12" s="65">
        <f>'IS (incapacity)'!$R12</f>
        <v>263.10131354135342</v>
      </c>
      <c r="T12" s="65">
        <f>'IS (lone parent)'!$R12</f>
        <v>175.97354722881096</v>
      </c>
      <c r="U12" s="65">
        <f>'IS (carer)'!$R12</f>
        <v>28.864144385254072</v>
      </c>
      <c r="V12" s="65">
        <f>'IS (others)'!$R12</f>
        <v>14.824767428364966</v>
      </c>
      <c r="W12" s="65">
        <f>IIDB!$R12</f>
        <v>53.60501901728081</v>
      </c>
      <c r="X12" s="65">
        <f>JSA!$R12</f>
        <v>374.68273224889447</v>
      </c>
      <c r="Y12" s="65">
        <f>MA!$R12</f>
        <v>35.912094585514609</v>
      </c>
      <c r="Z12" s="65">
        <f>O75TVL!$R12</f>
        <v>59.267922848640907</v>
      </c>
      <c r="AA12" s="65">
        <f>PC!$R12</f>
        <v>633.86377441202683</v>
      </c>
      <c r="AB12" s="65"/>
      <c r="AC12" s="65">
        <f>SDA!$R12</f>
        <v>70.795342689574184</v>
      </c>
      <c r="AD12" s="65">
        <f>'SDA (working age)'!$R12</f>
        <v>57.377749072375295</v>
      </c>
      <c r="AE12" s="65">
        <f>'SDA (pensioners)'!$R12</f>
        <v>13.417593617198893</v>
      </c>
      <c r="AF12" s="65">
        <f>SP!$R12</f>
        <v>7349.2174204031944</v>
      </c>
      <c r="AG12" s="65"/>
      <c r="AH12" s="65"/>
      <c r="AI12" s="65"/>
      <c r="AJ12" s="65"/>
      <c r="AK12" s="65"/>
      <c r="AL12" s="65">
        <f>SMP!$R12</f>
        <v>201.20173408096781</v>
      </c>
      <c r="AM12" s="65"/>
      <c r="AN12" s="64">
        <f>WFP!$R12</f>
        <v>213.65240279450725</v>
      </c>
    </row>
    <row r="13" spans="1:40" s="48" customFormat="1" x14ac:dyDescent="0.4">
      <c r="A13" s="68" t="s">
        <v>42</v>
      </c>
      <c r="B13" s="67" t="s">
        <v>41</v>
      </c>
      <c r="C13" s="66">
        <f t="shared" si="0"/>
        <v>19502.894509449092</v>
      </c>
      <c r="D13" s="65">
        <f>AA!$R13</f>
        <v>468.58965909654893</v>
      </c>
      <c r="E13" s="65">
        <f>BBWB!$R13</f>
        <v>58.532755523030133</v>
      </c>
      <c r="F13" s="65">
        <f>CA!$R13</f>
        <v>210.84419936908412</v>
      </c>
      <c r="G13" s="65">
        <f>CWP!$R13</f>
        <v>13.329181907913835</v>
      </c>
      <c r="H13" s="65">
        <f>CTB!R13</f>
        <v>787.64460400000007</v>
      </c>
      <c r="I13" s="65">
        <f>DLA!$R13</f>
        <v>1265.1279695170811</v>
      </c>
      <c r="J13" s="65">
        <f>'DLA (children)'!$R13</f>
        <v>158.00466730784223</v>
      </c>
      <c r="K13" s="65">
        <f>'DLA (working age)'!$R13</f>
        <v>767.16413253594601</v>
      </c>
      <c r="L13" s="65">
        <f>'DLA (pensioners)'!$R13</f>
        <v>340.4357769299246</v>
      </c>
      <c r="M13" s="65">
        <f>DHP!$R13</f>
        <v>4.819788</v>
      </c>
      <c r="N13" s="65">
        <f>ESA!$R13</f>
        <v>452.85054532940251</v>
      </c>
      <c r="O13" s="65">
        <f>HB!$R13</f>
        <v>5889.8841059999995</v>
      </c>
      <c r="P13" s="65">
        <f>IB!$R13</f>
        <v>403.92850285828109</v>
      </c>
      <c r="Q13" s="65">
        <f>IS!$R13</f>
        <v>1218.4563556073554</v>
      </c>
      <c r="R13" s="65"/>
      <c r="S13" s="65">
        <f>'IS (incapacity)'!$R13</f>
        <v>698.65193746272848</v>
      </c>
      <c r="T13" s="65">
        <f>'IS (lone parent)'!$R13</f>
        <v>426.49085412785337</v>
      </c>
      <c r="U13" s="65">
        <f>'IS (carer)'!$R13</f>
        <v>53.642510608520467</v>
      </c>
      <c r="V13" s="65">
        <f>'IS (others)'!$R13</f>
        <v>39.985321044793508</v>
      </c>
      <c r="W13" s="65">
        <f>IIDB!$R13</f>
        <v>32.10108006618934</v>
      </c>
      <c r="X13" s="65">
        <f>JSA!$R13</f>
        <v>760.97410257077536</v>
      </c>
      <c r="Y13" s="65">
        <f>MA!$R13</f>
        <v>68.479517035442996</v>
      </c>
      <c r="Z13" s="65">
        <f>O75TVL!$R13</f>
        <v>50.0825781987526</v>
      </c>
      <c r="AA13" s="65">
        <f>PC!$R13</f>
        <v>1208.3705987713772</v>
      </c>
      <c r="AB13" s="65"/>
      <c r="AC13" s="65">
        <f>SDA!$R13</f>
        <v>75.015623803928889</v>
      </c>
      <c r="AD13" s="65">
        <f>'SDA (working age)'!$R13</f>
        <v>61.62484957354328</v>
      </c>
      <c r="AE13" s="65">
        <f>'SDA (pensioners)'!$R13</f>
        <v>13.390774230385604</v>
      </c>
      <c r="AF13" s="65">
        <f>SP!$R13</f>
        <v>5975.4962608269179</v>
      </c>
      <c r="AG13" s="65"/>
      <c r="AH13" s="65"/>
      <c r="AI13" s="65"/>
      <c r="AJ13" s="65"/>
      <c r="AK13" s="65"/>
      <c r="AL13" s="65">
        <f>SMP!$R13</f>
        <v>355.47073621542415</v>
      </c>
      <c r="AM13" s="65"/>
      <c r="AN13" s="64">
        <f>WFP!$R13</f>
        <v>202.89634475158141</v>
      </c>
    </row>
    <row r="14" spans="1:40" s="48" customFormat="1" x14ac:dyDescent="0.4">
      <c r="A14" s="68" t="s">
        <v>40</v>
      </c>
      <c r="B14" s="67" t="s">
        <v>39</v>
      </c>
      <c r="C14" s="66">
        <f t="shared" si="0"/>
        <v>19708.50515220223</v>
      </c>
      <c r="D14" s="65">
        <f>AA!$R14</f>
        <v>655.022030628827</v>
      </c>
      <c r="E14" s="65">
        <f>BBWB!$R14</f>
        <v>79.225347031676989</v>
      </c>
      <c r="F14" s="65">
        <f>CA!$R14</f>
        <v>182.01958207132748</v>
      </c>
      <c r="G14" s="65">
        <f>CWP!$R14</f>
        <v>17.522268478197756</v>
      </c>
      <c r="H14" s="65">
        <f>CTB!R14</f>
        <v>566.29766199999995</v>
      </c>
      <c r="I14" s="65">
        <f>DLA!$R14</f>
        <v>1249.8923122872338</v>
      </c>
      <c r="J14" s="65">
        <f>'DLA (children)'!$R14</f>
        <v>177.36301127731102</v>
      </c>
      <c r="K14" s="65">
        <f>'DLA (working age)'!$R14</f>
        <v>722.38520772862648</v>
      </c>
      <c r="L14" s="65">
        <f>'DLA (pensioners)'!$R14</f>
        <v>349.92271524621464</v>
      </c>
      <c r="M14" s="65">
        <f>DHP!$R14</f>
        <v>2.7801900000000002</v>
      </c>
      <c r="N14" s="65">
        <f>ESA!$R14</f>
        <v>372.37960443954427</v>
      </c>
      <c r="O14" s="65">
        <f>HB!$R14</f>
        <v>2695.815936</v>
      </c>
      <c r="P14" s="65">
        <f>IB!$R14</f>
        <v>447.01857731822366</v>
      </c>
      <c r="Q14" s="65">
        <f>IS!$R14</f>
        <v>670.43150349438349</v>
      </c>
      <c r="R14" s="65"/>
      <c r="S14" s="65">
        <f>'IS (incapacity)'!$R14</f>
        <v>363.85904492222812</v>
      </c>
      <c r="T14" s="65">
        <f>'IS (lone parent)'!$R14</f>
        <v>248.14929374613303</v>
      </c>
      <c r="U14" s="65">
        <f>'IS (carer)'!$R14</f>
        <v>38.002029222911091</v>
      </c>
      <c r="V14" s="65">
        <f>'IS (others)'!$R14</f>
        <v>20.682044500727983</v>
      </c>
      <c r="W14" s="65">
        <f>IIDB!$R14</f>
        <v>67.608384062231579</v>
      </c>
      <c r="X14" s="65">
        <f>JSA!$R14</f>
        <v>455.3283911445626</v>
      </c>
      <c r="Y14" s="65">
        <f>MA!$R14</f>
        <v>55.167170695488252</v>
      </c>
      <c r="Z14" s="65">
        <f>O75TVL!$R14</f>
        <v>86.208653286742774</v>
      </c>
      <c r="AA14" s="65">
        <f>PC!$R14</f>
        <v>829.15370835174406</v>
      </c>
      <c r="AB14" s="65"/>
      <c r="AC14" s="65">
        <f>SDA!$R14</f>
        <v>100.70721640585158</v>
      </c>
      <c r="AD14" s="65">
        <f>'SDA (working age)'!$R14</f>
        <v>81.231963877216657</v>
      </c>
      <c r="AE14" s="65">
        <f>'SDA (pensioners)'!$R14</f>
        <v>19.475252528634911</v>
      </c>
      <c r="AF14" s="65">
        <f>SP!$R14</f>
        <v>10539.246620743326</v>
      </c>
      <c r="AG14" s="65"/>
      <c r="AH14" s="65"/>
      <c r="AI14" s="65"/>
      <c r="AJ14" s="65"/>
      <c r="AK14" s="65"/>
      <c r="AL14" s="65">
        <f>SMP!$R14</f>
        <v>326.82723431494799</v>
      </c>
      <c r="AM14" s="65"/>
      <c r="AN14" s="64">
        <f>WFP!$R14</f>
        <v>309.85275944791931</v>
      </c>
    </row>
    <row r="15" spans="1:40" s="48" customFormat="1" x14ac:dyDescent="0.4">
      <c r="A15" s="68" t="s">
        <v>38</v>
      </c>
      <c r="B15" s="67" t="s">
        <v>37</v>
      </c>
      <c r="C15" s="66">
        <f t="shared" si="0"/>
        <v>13483.739754906705</v>
      </c>
      <c r="D15" s="65">
        <f>AA!$R15</f>
        <v>522.54434820482936</v>
      </c>
      <c r="E15" s="65">
        <f>BBWB!$R15</f>
        <v>46.957777345786525</v>
      </c>
      <c r="F15" s="65">
        <f>CA!$R15</f>
        <v>124.56694177661399</v>
      </c>
      <c r="G15" s="65">
        <f>CWP!$R15</f>
        <v>8.0872008360912737</v>
      </c>
      <c r="H15" s="65">
        <f>CTB!R15</f>
        <v>396.18909499999995</v>
      </c>
      <c r="I15" s="65">
        <f>DLA!$R15</f>
        <v>929.11616943497029</v>
      </c>
      <c r="J15" s="65">
        <f>'DLA (children)'!$R15</f>
        <v>102.59511734303715</v>
      </c>
      <c r="K15" s="65">
        <f>'DLA (working age)'!$R15</f>
        <v>529.77058599833788</v>
      </c>
      <c r="L15" s="65">
        <f>'DLA (pensioners)'!$R15</f>
        <v>296.91776146369648</v>
      </c>
      <c r="M15" s="65">
        <f>DHP!$R15</f>
        <v>1.7799039999999999</v>
      </c>
      <c r="N15" s="65">
        <f>ESA!$R15</f>
        <v>270.38965553536605</v>
      </c>
      <c r="O15" s="65">
        <f>HB!$R15</f>
        <v>1623.3984490000003</v>
      </c>
      <c r="P15" s="65">
        <f>IB!$R15</f>
        <v>367.45792817360785</v>
      </c>
      <c r="Q15" s="65">
        <f>IS!$R15</f>
        <v>474.40821293127169</v>
      </c>
      <c r="R15" s="65"/>
      <c r="S15" s="65">
        <f>'IS (incapacity)'!$R15</f>
        <v>287.52623932355795</v>
      </c>
      <c r="T15" s="65">
        <f>'IS (lone parent)'!$R15</f>
        <v>146.69908758351758</v>
      </c>
      <c r="U15" s="65">
        <f>'IS (carer)'!$R15</f>
        <v>26.012851822976291</v>
      </c>
      <c r="V15" s="65">
        <f>'IS (others)'!$R15</f>
        <v>14.21217130763403</v>
      </c>
      <c r="W15" s="65">
        <f>IIDB!$R15</f>
        <v>57.054250825035886</v>
      </c>
      <c r="X15" s="65">
        <f>JSA!$R15</f>
        <v>284.61051106914891</v>
      </c>
      <c r="Y15" s="65">
        <f>MA!$R15</f>
        <v>30.624683974983807</v>
      </c>
      <c r="Z15" s="65">
        <f>O75TVL!$R15</f>
        <v>60.865727128667643</v>
      </c>
      <c r="AA15" s="65">
        <f>PC!$R15</f>
        <v>636.23965597997244</v>
      </c>
      <c r="AB15" s="65"/>
      <c r="AC15" s="65">
        <f>SDA!$R15</f>
        <v>75.977885703790733</v>
      </c>
      <c r="AD15" s="65">
        <f>'SDA (working age)'!$R15</f>
        <v>61.891107692362787</v>
      </c>
      <c r="AE15" s="65">
        <f>'SDA (pensioners)'!$R15</f>
        <v>14.086778011427946</v>
      </c>
      <c r="AF15" s="65">
        <f>SP!$R15</f>
        <v>7188.5839454686984</v>
      </c>
      <c r="AG15" s="65"/>
      <c r="AH15" s="65"/>
      <c r="AI15" s="65"/>
      <c r="AJ15" s="65"/>
      <c r="AK15" s="65"/>
      <c r="AL15" s="65">
        <f>SMP!$R15</f>
        <v>169.38684996397842</v>
      </c>
      <c r="AM15" s="65"/>
      <c r="AN15" s="64">
        <f>WFP!$R15</f>
        <v>215.50056255389256</v>
      </c>
    </row>
    <row r="16" spans="1:40" s="48" customFormat="1" x14ac:dyDescent="0.4">
      <c r="A16" s="63">
        <v>924</v>
      </c>
      <c r="B16" s="62" t="s">
        <v>36</v>
      </c>
      <c r="C16" s="61">
        <f t="shared" si="0"/>
        <v>8704.860964593061</v>
      </c>
      <c r="D16" s="60">
        <f>AA!$R$16</f>
        <v>391.56381689039006</v>
      </c>
      <c r="E16" s="60">
        <f>BBWB!$R$16</f>
        <v>30.785761729715556</v>
      </c>
      <c r="F16" s="60">
        <f>CA!$R$16</f>
        <v>109.22087559868059</v>
      </c>
      <c r="G16" s="60">
        <f>CWP!$R$16</f>
        <v>4.3002183127213609</v>
      </c>
      <c r="H16" s="60">
        <f>CTB!R16</f>
        <v>246.06113200000004</v>
      </c>
      <c r="I16" s="60">
        <f>DLA!$R$16</f>
        <v>964.25762161531236</v>
      </c>
      <c r="J16" s="60">
        <f>'DLA (children)'!$R$16</f>
        <v>76.238475718435069</v>
      </c>
      <c r="K16" s="60">
        <f>'DLA (working age)'!$R$16</f>
        <v>474.55130609876659</v>
      </c>
      <c r="L16" s="60">
        <f>'DLA (pensioners)'!$R$16</f>
        <v>413.20735752154155</v>
      </c>
      <c r="M16" s="60">
        <f>DHP!$R$16</f>
        <v>1.2054960000000001</v>
      </c>
      <c r="N16" s="60">
        <f>ESA!$R$16</f>
        <v>217.5336981126633</v>
      </c>
      <c r="O16" s="60">
        <f>HB!$R$16</f>
        <v>955.82454000000018</v>
      </c>
      <c r="P16" s="60">
        <f>IB!$R$16</f>
        <v>411.81202167130101</v>
      </c>
      <c r="Q16" s="60">
        <f>IS!$R$16</f>
        <v>409.90540315830617</v>
      </c>
      <c r="R16" s="60"/>
      <c r="S16" s="60">
        <f>'IS (incapacity)'!$R$16</f>
        <v>247.8473798896899</v>
      </c>
      <c r="T16" s="60">
        <f>'IS (lone parent)'!$R$16</f>
        <v>121.32686969128019</v>
      </c>
      <c r="U16" s="60">
        <f>'IS (carer)'!$R$16</f>
        <v>28.642023177528433</v>
      </c>
      <c r="V16" s="60">
        <f>'IS (others)'!$R$16</f>
        <v>11.948810011626319</v>
      </c>
      <c r="W16" s="60">
        <f>IIDB!$R$16</f>
        <v>59.643325074747281</v>
      </c>
      <c r="X16" s="60">
        <f>JSA!$R$16</f>
        <v>250.62263668096736</v>
      </c>
      <c r="Y16" s="60">
        <f>MA!$R$16</f>
        <v>17.676705645982377</v>
      </c>
      <c r="Z16" s="60">
        <f>O75TVL!$R$16</f>
        <v>31.36123205905292</v>
      </c>
      <c r="AA16" s="60">
        <f>PC!$R$16</f>
        <v>479.05013581276989</v>
      </c>
      <c r="AB16" s="60"/>
      <c r="AC16" s="60">
        <f>SDA!$R$16</f>
        <v>58.451889066281687</v>
      </c>
      <c r="AD16" s="60">
        <f>'SDA (working age)'!$R$16</f>
        <v>44.715347894276022</v>
      </c>
      <c r="AE16" s="60">
        <f>'SDA (pensioners)'!$R$16</f>
        <v>13.736541172005666</v>
      </c>
      <c r="AF16" s="60">
        <f>SP!$R$16</f>
        <v>3855.30487892253</v>
      </c>
      <c r="AG16" s="60"/>
      <c r="AH16" s="60"/>
      <c r="AI16" s="60"/>
      <c r="AJ16" s="60"/>
      <c r="AK16" s="60"/>
      <c r="AL16" s="60">
        <f>SMP!$R$16</f>
        <v>92.594474767389286</v>
      </c>
      <c r="AM16" s="60"/>
      <c r="AN16" s="59">
        <f>WFP!$R$16</f>
        <v>117.68510147424723</v>
      </c>
    </row>
    <row r="17" spans="1:40" s="48" customFormat="1" x14ac:dyDescent="0.4">
      <c r="A17" s="63">
        <v>923</v>
      </c>
      <c r="B17" s="62" t="s">
        <v>35</v>
      </c>
      <c r="C17" s="61">
        <f t="shared" si="0"/>
        <v>13982.718347100827</v>
      </c>
      <c r="D17" s="60">
        <f>AA!$R$17</f>
        <v>481.52742321945755</v>
      </c>
      <c r="E17" s="60">
        <f>BBWB!$R$17</f>
        <v>58.847291610674958</v>
      </c>
      <c r="F17" s="60">
        <f>CA!$R$17</f>
        <v>153.20936805849277</v>
      </c>
      <c r="G17" s="60">
        <f>CWP!$R$17</f>
        <v>2.2223607966091854</v>
      </c>
      <c r="H17" s="60">
        <f>CTB!R17</f>
        <v>383.50048700000002</v>
      </c>
      <c r="I17" s="60">
        <f>DLA!$R$17</f>
        <v>1371.3880641369767</v>
      </c>
      <c r="J17" s="60">
        <f>'DLA (children)'!$R$17</f>
        <v>109.40931845108697</v>
      </c>
      <c r="K17" s="60">
        <f>'DLA (working age)'!$R$17</f>
        <v>774.59908221535852</v>
      </c>
      <c r="L17" s="60">
        <f>'DLA (pensioners)'!$R$17</f>
        <v>488.01902898876091</v>
      </c>
      <c r="M17" s="60">
        <f>DHP!$R$17</f>
        <v>2.563689000000001</v>
      </c>
      <c r="N17" s="60">
        <f>ESA!$R$17</f>
        <v>380.65448083307484</v>
      </c>
      <c r="O17" s="60">
        <f>HB!$R$17</f>
        <v>1727.74181</v>
      </c>
      <c r="P17" s="60">
        <f>IB!$R$17</f>
        <v>565.29418237353366</v>
      </c>
      <c r="Q17" s="60">
        <f>IS!$R$17</f>
        <v>674.71607897963975</v>
      </c>
      <c r="R17" s="60"/>
      <c r="S17" s="60">
        <f>'IS (incapacity)'!$R$17</f>
        <v>430.35654690977435</v>
      </c>
      <c r="T17" s="60">
        <f>'IS (lone parent)'!$R$17</f>
        <v>183.11387856869283</v>
      </c>
      <c r="U17" s="60">
        <f>'IS (carer)'!$R$17</f>
        <v>41.738783021245112</v>
      </c>
      <c r="V17" s="60">
        <f>'IS (others)'!$R$17</f>
        <v>18.899021128397003</v>
      </c>
      <c r="W17" s="60">
        <f>IIDB!$R$17</f>
        <v>87.564039408844465</v>
      </c>
      <c r="X17" s="60">
        <f>JSA!$R$17</f>
        <v>461.43444522756005</v>
      </c>
      <c r="Y17" s="60">
        <f>MA!$R$17</f>
        <v>23.96062278927003</v>
      </c>
      <c r="Z17" s="60">
        <f>O75TVL!$R$17</f>
        <v>48.768667621030637</v>
      </c>
      <c r="AA17" s="60">
        <f>PC!$R$17</f>
        <v>751.1840180626607</v>
      </c>
      <c r="AB17" s="60"/>
      <c r="AC17" s="60">
        <f>SDA!$R$17</f>
        <v>96.715381593465295</v>
      </c>
      <c r="AD17" s="60">
        <f>'SDA (working age)'!$R$17</f>
        <v>78.95351941765108</v>
      </c>
      <c r="AE17" s="60">
        <f>'SDA (pensioners)'!$R$17</f>
        <v>17.761862175814219</v>
      </c>
      <c r="AF17" s="60">
        <f>SP!$R$17</f>
        <v>6318.2364833575693</v>
      </c>
      <c r="AG17" s="60"/>
      <c r="AH17" s="60"/>
      <c r="AI17" s="60"/>
      <c r="AJ17" s="60"/>
      <c r="AK17" s="60"/>
      <c r="AL17" s="60">
        <f>SMP!$R$17</f>
        <v>205.01794980315054</v>
      </c>
      <c r="AM17" s="60"/>
      <c r="AN17" s="59">
        <f>WFP!$R$17</f>
        <v>188.17150322881679</v>
      </c>
    </row>
    <row r="18" spans="1:40" s="53" customFormat="1" ht="30" customHeight="1" x14ac:dyDescent="0.4">
      <c r="A18" s="58">
        <v>922</v>
      </c>
      <c r="B18" s="57" t="s">
        <v>34</v>
      </c>
      <c r="C18" s="56">
        <f t="shared" si="0"/>
        <v>13.605830629781845</v>
      </c>
      <c r="D18" s="55"/>
      <c r="E18" s="55"/>
      <c r="F18" s="55"/>
      <c r="G18" s="55"/>
      <c r="H18" s="55"/>
      <c r="I18" s="55"/>
      <c r="J18" s="55"/>
      <c r="K18" s="55"/>
      <c r="L18" s="55"/>
      <c r="M18" s="55"/>
      <c r="N18" s="55"/>
      <c r="O18" s="55"/>
      <c r="P18" s="55"/>
      <c r="Q18" s="55"/>
      <c r="R18" s="55"/>
      <c r="S18" s="55"/>
      <c r="T18" s="55"/>
      <c r="U18" s="55"/>
      <c r="V18" s="55"/>
      <c r="W18" s="55"/>
      <c r="X18" s="55"/>
      <c r="Y18" s="55"/>
      <c r="Z18" s="79">
        <f>O75TVL!$R$18</f>
        <v>13.605830629781845</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44140625" style="45" customWidth="1"/>
    <col min="8" max="17" width="12.77734375" style="45" customWidth="1"/>
    <col min="18" max="18" width="12.77734375" style="45" hidden="1" customWidth="1"/>
    <col min="19" max="20" width="12.77734375" style="45" customWidth="1"/>
    <col min="21" max="21" width="11.109375" style="45" customWidth="1"/>
    <col min="22" max="22" width="10.88671875" style="45" customWidth="1"/>
    <col min="23" max="26" width="12.77734375" style="45" customWidth="1"/>
    <col min="27" max="27" width="11.44140625" style="45" customWidth="1"/>
    <col min="28" max="28" width="13.44140625" style="45" hidden="1" customWidth="1"/>
    <col min="29" max="31" width="12.77734375" style="45" customWidth="1"/>
    <col min="32" max="32" width="11.33203125" style="45" customWidth="1"/>
    <col min="33" max="37" width="12.77734375" style="45" hidden="1" customWidth="1"/>
    <col min="38" max="38" width="11.109375" style="45" customWidth="1"/>
    <col min="39" max="39" width="12.77734375" style="45" hidden="1" customWidth="1"/>
    <col min="40" max="40" width="10.77734375" style="45" customWidth="1"/>
    <col min="41" max="16384" width="8.88671875" style="45"/>
  </cols>
  <sheetData>
    <row r="1" spans="1:40" s="75" customFormat="1" ht="60" customHeight="1" x14ac:dyDescent="0.4">
      <c r="A1" s="189" t="s">
        <v>101</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t="s">
        <v>77</v>
      </c>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165415.84980147783</v>
      </c>
      <c r="D3" s="60">
        <f t="shared" ref="D3:AF3" si="1">SUM(D6,D16:D17,D4)</f>
        <v>5475.6249157699995</v>
      </c>
      <c r="E3" s="60">
        <f t="shared" si="1"/>
        <v>592.53994551999949</v>
      </c>
      <c r="F3" s="60">
        <f t="shared" si="1"/>
        <v>1927.2231981999996</v>
      </c>
      <c r="G3" s="60">
        <f t="shared" si="1"/>
        <v>141.73699999999999</v>
      </c>
      <c r="H3" s="60">
        <f t="shared" si="1"/>
        <v>4911.948089999999</v>
      </c>
      <c r="I3" s="60">
        <f t="shared" si="1"/>
        <v>13430.149580209993</v>
      </c>
      <c r="J3" s="60">
        <f t="shared" si="1"/>
        <v>1390.6353122046244</v>
      </c>
      <c r="K3" s="60">
        <f t="shared" si="1"/>
        <v>7419.4275888724915</v>
      </c>
      <c r="L3" s="60">
        <f t="shared" si="1"/>
        <v>4620.0866791328808</v>
      </c>
      <c r="M3" s="60">
        <f t="shared" si="1"/>
        <v>56.572571999999994</v>
      </c>
      <c r="N3" s="60">
        <f t="shared" si="1"/>
        <v>6779.6544881600021</v>
      </c>
      <c r="O3" s="60">
        <f t="shared" si="1"/>
        <v>23899.631611999997</v>
      </c>
      <c r="P3" s="60">
        <f t="shared" si="1"/>
        <v>3275.84544611</v>
      </c>
      <c r="Q3" s="60">
        <f t="shared" si="1"/>
        <v>5308.9188794399934</v>
      </c>
      <c r="R3" s="60"/>
      <c r="S3" s="60">
        <f t="shared" si="1"/>
        <v>2489.4119175746537</v>
      </c>
      <c r="T3" s="60">
        <f t="shared" si="1"/>
        <v>2110.4942592273342</v>
      </c>
      <c r="U3" s="60">
        <f t="shared" si="1"/>
        <v>508.21788711256062</v>
      </c>
      <c r="V3" s="60">
        <f t="shared" si="1"/>
        <v>200.79481552544752</v>
      </c>
      <c r="W3" s="60">
        <f t="shared" si="1"/>
        <v>873.08095759619198</v>
      </c>
      <c r="X3" s="60">
        <f t="shared" si="1"/>
        <v>5169.8070100499936</v>
      </c>
      <c r="Y3" s="60">
        <f t="shared" si="1"/>
        <v>395.7725847000001</v>
      </c>
      <c r="Z3" s="60">
        <f t="shared" si="1"/>
        <v>581.96717842993792</v>
      </c>
      <c r="AA3" s="60">
        <f t="shared" si="1"/>
        <v>7510.8751163199995</v>
      </c>
      <c r="AB3" s="60"/>
      <c r="AC3" s="60">
        <f t="shared" si="1"/>
        <v>886.86491194000041</v>
      </c>
      <c r="AD3" s="60">
        <f t="shared" si="1"/>
        <v>727.39818972298974</v>
      </c>
      <c r="AE3" s="60">
        <f t="shared" si="1"/>
        <v>159.46672221701044</v>
      </c>
      <c r="AF3" s="60">
        <f t="shared" si="1"/>
        <v>79809.006438810044</v>
      </c>
      <c r="AG3" s="60"/>
      <c r="AH3" s="60"/>
      <c r="AI3" s="60"/>
      <c r="AJ3" s="60"/>
      <c r="AK3" s="60"/>
      <c r="AL3" s="60">
        <f>SUM(AL6,AL16:AL17,AL4)</f>
        <v>2244.5398762216828</v>
      </c>
      <c r="AM3" s="60"/>
      <c r="AN3" s="59">
        <f>SUM(AN6,AN16:AN17,AN4)</f>
        <v>2144.0899999999997</v>
      </c>
    </row>
    <row r="4" spans="1:40" s="48" customFormat="1" x14ac:dyDescent="0.4">
      <c r="A4" s="68"/>
      <c r="B4" s="70" t="s">
        <v>57</v>
      </c>
      <c r="C4" s="66">
        <f t="shared" si="0"/>
        <v>3530.6052385359417</v>
      </c>
      <c r="D4" s="65">
        <f>AA!$S$4</f>
        <v>4.6983800549313903</v>
      </c>
      <c r="E4" s="65">
        <f>BBWB!$S$4</f>
        <v>20.971394600655771</v>
      </c>
      <c r="F4" s="65">
        <f>CA!$S$4</f>
        <v>0.81729527596675489</v>
      </c>
      <c r="G4" s="65">
        <f>CWP!$S$4</f>
        <v>0</v>
      </c>
      <c r="H4" s="65">
        <f>CTB!S4</f>
        <v>0</v>
      </c>
      <c r="I4" s="65">
        <f>DLA!$S$4</f>
        <v>13.32825067129032</v>
      </c>
      <c r="J4" s="65">
        <f>'DLA (children)'!$S$4</f>
        <v>0.84506103171776992</v>
      </c>
      <c r="K4" s="65">
        <f>'DLA (working age)'!$S$4</f>
        <v>5.4555481008875093</v>
      </c>
      <c r="L4" s="65">
        <f>'DLA (pensioners)'!$S$4</f>
        <v>7.0199320449176632</v>
      </c>
      <c r="M4" s="65">
        <f>DHP!$S$4</f>
        <v>0</v>
      </c>
      <c r="N4" s="65">
        <f>ESA!$S$4</f>
        <v>10.378425049855176</v>
      </c>
      <c r="O4" s="65">
        <f>HB!$S$4</f>
        <v>0</v>
      </c>
      <c r="P4" s="65">
        <f>IB!$S$4</f>
        <v>24.776837966800027</v>
      </c>
      <c r="Q4" s="65">
        <f>IS!$S$4</f>
        <v>0.18767886565117883</v>
      </c>
      <c r="R4" s="65"/>
      <c r="S4" s="65">
        <f>'IS (incapacity)'!$S$4</f>
        <v>5.887702629550351E-2</v>
      </c>
      <c r="T4" s="65">
        <f>'IS (lone parent)'!$S$4</f>
        <v>9.064837573351317E-2</v>
      </c>
      <c r="U4" s="65">
        <f>'IS (carer)'!$S$4</f>
        <v>0</v>
      </c>
      <c r="V4" s="65">
        <f>'IS (others)'!$S$4</f>
        <v>3.1159027563544522E-2</v>
      </c>
      <c r="W4" s="65">
        <f>IIDB!$S$4</f>
        <v>18.097163159146831</v>
      </c>
      <c r="X4" s="65">
        <f>JSA!$S$4</f>
        <v>0.91257658500359262</v>
      </c>
      <c r="Y4" s="65">
        <f>MA!$S$4</f>
        <v>1.1475476103870772</v>
      </c>
      <c r="Z4" s="65">
        <f>O75TVL!$S$4</f>
        <v>0</v>
      </c>
      <c r="AA4" s="65">
        <f>PC!$S$4</f>
        <v>0.55545629158340659</v>
      </c>
      <c r="AB4" s="65"/>
      <c r="AC4" s="65">
        <f>SDA!$S$4</f>
        <v>1.8918643582465946</v>
      </c>
      <c r="AD4" s="65">
        <f>'SDA (working age)'!$S$4</f>
        <v>1.612720499693578</v>
      </c>
      <c r="AE4" s="65">
        <f>'SDA (pensioners)'!$S$4</f>
        <v>0.27914385855301671</v>
      </c>
      <c r="AF4" s="65">
        <f>SP!$S$4</f>
        <v>3407.5967994059415</v>
      </c>
      <c r="AG4" s="65"/>
      <c r="AH4" s="65"/>
      <c r="AI4" s="65"/>
      <c r="AJ4" s="65"/>
      <c r="AK4" s="65"/>
      <c r="AL4" s="65">
        <f>SMP!$S$4</f>
        <v>3.8325686404818593</v>
      </c>
      <c r="AM4" s="65"/>
      <c r="AN4" s="64">
        <f>WFP!$S$4</f>
        <v>21.413</v>
      </c>
    </row>
    <row r="5" spans="1:40" s="48" customFormat="1" ht="25.5" customHeight="1" x14ac:dyDescent="0.4">
      <c r="A5" s="69">
        <v>941</v>
      </c>
      <c r="B5" s="51" t="s">
        <v>56</v>
      </c>
      <c r="C5" s="61">
        <f t="shared" si="0"/>
        <v>147311.5411089788</v>
      </c>
      <c r="D5" s="60">
        <f t="shared" ref="D5:AF5" si="2">SUM(D6,D16)</f>
        <v>4981.3474031372325</v>
      </c>
      <c r="E5" s="60">
        <f t="shared" si="2"/>
        <v>513.09731582633776</v>
      </c>
      <c r="F5" s="60">
        <f t="shared" si="2"/>
        <v>1757.1354047699378</v>
      </c>
      <c r="G5" s="60">
        <f t="shared" si="2"/>
        <v>133.30310289136014</v>
      </c>
      <c r="H5" s="60">
        <f t="shared" si="2"/>
        <v>4532.4849689999992</v>
      </c>
      <c r="I5" s="60">
        <f t="shared" si="2"/>
        <v>11967.937081746224</v>
      </c>
      <c r="J5" s="60">
        <f t="shared" si="2"/>
        <v>1275.5763632434923</v>
      </c>
      <c r="K5" s="60">
        <f t="shared" si="2"/>
        <v>6591.5564462770171</v>
      </c>
      <c r="L5" s="60">
        <f t="shared" si="2"/>
        <v>4098.8682523063235</v>
      </c>
      <c r="M5" s="60">
        <f t="shared" si="2"/>
        <v>52.494628999999996</v>
      </c>
      <c r="N5" s="60">
        <f t="shared" si="2"/>
        <v>6016.76291438315</v>
      </c>
      <c r="O5" s="60">
        <f t="shared" si="2"/>
        <v>22110.828503999997</v>
      </c>
      <c r="P5" s="60">
        <f t="shared" si="2"/>
        <v>2880.2315171295763</v>
      </c>
      <c r="Q5" s="60">
        <f t="shared" si="2"/>
        <v>4811.8233560304943</v>
      </c>
      <c r="R5" s="60"/>
      <c r="S5" s="60">
        <f t="shared" si="2"/>
        <v>2224.6173893852033</v>
      </c>
      <c r="T5" s="60">
        <f t="shared" si="2"/>
        <v>1943.6075810418506</v>
      </c>
      <c r="U5" s="60">
        <f t="shared" si="2"/>
        <v>459.16497385207009</v>
      </c>
      <c r="V5" s="60">
        <f t="shared" si="2"/>
        <v>184.8304218697495</v>
      </c>
      <c r="W5" s="60">
        <f t="shared" si="2"/>
        <v>766.16894509023939</v>
      </c>
      <c r="X5" s="60">
        <f t="shared" si="2"/>
        <v>4691.0311921237426</v>
      </c>
      <c r="Y5" s="60">
        <f t="shared" si="2"/>
        <v>367.90738583050359</v>
      </c>
      <c r="Z5" s="60">
        <f t="shared" si="2"/>
        <v>532.54476174522154</v>
      </c>
      <c r="AA5" s="60">
        <f t="shared" si="2"/>
        <v>6822.4722708747513</v>
      </c>
      <c r="AB5" s="60"/>
      <c r="AC5" s="60">
        <f t="shared" si="2"/>
        <v>788.20925537066216</v>
      </c>
      <c r="AD5" s="60">
        <f t="shared" si="2"/>
        <v>645.66633944421335</v>
      </c>
      <c r="AE5" s="60">
        <f t="shared" si="2"/>
        <v>142.5429159264487</v>
      </c>
      <c r="AF5" s="60">
        <f t="shared" si="2"/>
        <v>69618.677769379297</v>
      </c>
      <c r="AG5" s="60"/>
      <c r="AH5" s="60"/>
      <c r="AI5" s="60"/>
      <c r="AJ5" s="60"/>
      <c r="AK5" s="60"/>
      <c r="AL5" s="60">
        <f>SUM(AL6,AL16)</f>
        <v>2031.0495666585953</v>
      </c>
      <c r="AM5" s="60"/>
      <c r="AN5" s="59">
        <f>SUM(AN6,AN16)</f>
        <v>1936.0337639914601</v>
      </c>
    </row>
    <row r="6" spans="1:40" s="48" customFormat="1" ht="25.5" customHeight="1" x14ac:dyDescent="0.4">
      <c r="A6" s="69">
        <v>921</v>
      </c>
      <c r="B6" s="52" t="s">
        <v>55</v>
      </c>
      <c r="C6" s="61">
        <f t="shared" si="0"/>
        <v>138246.78173510736</v>
      </c>
      <c r="D6" s="60">
        <f t="shared" ref="D6:AF6" si="3">SUM(D7:D15)</f>
        <v>4583.6883483415968</v>
      </c>
      <c r="E6" s="60">
        <f t="shared" si="3"/>
        <v>482.70034405376686</v>
      </c>
      <c r="F6" s="60">
        <f t="shared" si="3"/>
        <v>1636.8557937863143</v>
      </c>
      <c r="G6" s="60">
        <f t="shared" si="3"/>
        <v>125.3032677673225</v>
      </c>
      <c r="H6" s="60">
        <f t="shared" si="3"/>
        <v>4281.2685299999994</v>
      </c>
      <c r="I6" s="60">
        <f t="shared" si="3"/>
        <v>10949.629936278798</v>
      </c>
      <c r="J6" s="60">
        <f t="shared" si="3"/>
        <v>1196.1988521087078</v>
      </c>
      <c r="K6" s="60">
        <f t="shared" si="3"/>
        <v>6089.3637654443219</v>
      </c>
      <c r="L6" s="60">
        <f t="shared" si="3"/>
        <v>3661.9905973786108</v>
      </c>
      <c r="M6" s="60">
        <f t="shared" si="3"/>
        <v>49.940262999999995</v>
      </c>
      <c r="N6" s="60">
        <f t="shared" si="3"/>
        <v>5601.4966785771267</v>
      </c>
      <c r="O6" s="60">
        <f t="shared" si="3"/>
        <v>21119.262038999997</v>
      </c>
      <c r="P6" s="60">
        <f t="shared" si="3"/>
        <v>2607.2220442444709</v>
      </c>
      <c r="Q6" s="60">
        <f t="shared" si="3"/>
        <v>4501.5025408875936</v>
      </c>
      <c r="R6" s="60"/>
      <c r="S6" s="60">
        <f t="shared" si="3"/>
        <v>2071.3891285830032</v>
      </c>
      <c r="T6" s="60">
        <f t="shared" si="3"/>
        <v>1831.1046610967605</v>
      </c>
      <c r="U6" s="60">
        <f t="shared" si="3"/>
        <v>425.36865524945068</v>
      </c>
      <c r="V6" s="60">
        <f t="shared" si="3"/>
        <v>174.16608320692052</v>
      </c>
      <c r="W6" s="60">
        <f t="shared" si="3"/>
        <v>705.42066142825502</v>
      </c>
      <c r="X6" s="60">
        <f t="shared" si="3"/>
        <v>4420.0315069718436</v>
      </c>
      <c r="Y6" s="60">
        <f t="shared" si="3"/>
        <v>351.28910382812984</v>
      </c>
      <c r="Z6" s="60">
        <f t="shared" si="3"/>
        <v>500.80418004114836</v>
      </c>
      <c r="AA6" s="60">
        <f t="shared" si="3"/>
        <v>6376.3129657485269</v>
      </c>
      <c r="AB6" s="60"/>
      <c r="AC6" s="60">
        <f t="shared" si="3"/>
        <v>729.45107105644854</v>
      </c>
      <c r="AD6" s="60">
        <f t="shared" si="3"/>
        <v>599.776668573184</v>
      </c>
      <c r="AE6" s="60">
        <f t="shared" si="3"/>
        <v>129.67440248326443</v>
      </c>
      <c r="AF6" s="60">
        <f t="shared" si="3"/>
        <v>65469.064368336716</v>
      </c>
      <c r="AG6" s="60"/>
      <c r="AH6" s="60"/>
      <c r="AI6" s="60"/>
      <c r="AJ6" s="60"/>
      <c r="AK6" s="60"/>
      <c r="AL6" s="60">
        <f>SUM(AL7:AL15)</f>
        <v>1936.3595728298319</v>
      </c>
      <c r="AM6" s="60"/>
      <c r="AN6" s="59">
        <f>SUM(AN7:AN15)</f>
        <v>1819.1785189294858</v>
      </c>
    </row>
    <row r="7" spans="1:40" s="48" customFormat="1" x14ac:dyDescent="0.4">
      <c r="A7" s="68" t="s">
        <v>54</v>
      </c>
      <c r="B7" s="67" t="s">
        <v>53</v>
      </c>
      <c r="C7" s="66">
        <f t="shared" si="0"/>
        <v>7773.7295154082321</v>
      </c>
      <c r="D7" s="65">
        <f>AA!$S7</f>
        <v>252.65701918061558</v>
      </c>
      <c r="E7" s="65">
        <f>BBWB!$S7</f>
        <v>26.147670965893674</v>
      </c>
      <c r="F7" s="65">
        <f>CA!$S7</f>
        <v>109.36911610232599</v>
      </c>
      <c r="G7" s="65">
        <f>CWP!$S7</f>
        <v>9.9155276817792988</v>
      </c>
      <c r="H7" s="65">
        <f>CTB!S7</f>
        <v>269.65601700000002</v>
      </c>
      <c r="I7" s="65">
        <f>DLA!$S7</f>
        <v>749.33391130868927</v>
      </c>
      <c r="J7" s="65">
        <f>'DLA (children)'!$S7</f>
        <v>66.22878545642601</v>
      </c>
      <c r="K7" s="65">
        <f>'DLA (working age)'!$S7</f>
        <v>396.78044637521299</v>
      </c>
      <c r="L7" s="65">
        <f>'DLA (pensioners)'!$S7</f>
        <v>286.55010323101374</v>
      </c>
      <c r="M7" s="65">
        <f>DHP!$S7</f>
        <v>1.8988019999999999</v>
      </c>
      <c r="N7" s="65">
        <f>ESA!$S7</f>
        <v>371.46091248976325</v>
      </c>
      <c r="O7" s="65">
        <f>HB!$S7</f>
        <v>1050.6659639999998</v>
      </c>
      <c r="P7" s="65">
        <f>IB!$S7</f>
        <v>195.31850174543561</v>
      </c>
      <c r="Q7" s="65">
        <f>IS!$S7</f>
        <v>271.40517925467873</v>
      </c>
      <c r="R7" s="65"/>
      <c r="S7" s="65">
        <f>'IS (incapacity)'!$S7</f>
        <v>117.51050827003542</v>
      </c>
      <c r="T7" s="65">
        <f>'IS (lone parent)'!$S7</f>
        <v>109.18383804784034</v>
      </c>
      <c r="U7" s="65">
        <f>'IS (carer)'!$S7</f>
        <v>33.758031111893658</v>
      </c>
      <c r="V7" s="65">
        <f>'IS (others)'!$S7</f>
        <v>11.067995338812626</v>
      </c>
      <c r="W7" s="65">
        <f>IIDB!$S7</f>
        <v>96.283167494296507</v>
      </c>
      <c r="X7" s="65">
        <f>JSA!$S7</f>
        <v>320.30743874288817</v>
      </c>
      <c r="Y7" s="65">
        <f>MA!$S7</f>
        <v>12.880950336832358</v>
      </c>
      <c r="Z7" s="65">
        <f>O75TVL!$S7</f>
        <v>25.847436906706182</v>
      </c>
      <c r="AA7" s="65">
        <f>PC!$S7</f>
        <v>378.23707064035244</v>
      </c>
      <c r="AB7" s="65"/>
      <c r="AC7" s="65">
        <f>SDA!$S7</f>
        <v>48.905472441660393</v>
      </c>
      <c r="AD7" s="65">
        <f>'SDA (working age)'!$S7</f>
        <v>39.801852893383753</v>
      </c>
      <c r="AE7" s="65">
        <f>'SDA (pensioners)'!$S7</f>
        <v>9.1036195482766402</v>
      </c>
      <c r="AF7" s="65">
        <f>SP!$S7</f>
        <v>3397.5150774639051</v>
      </c>
      <c r="AG7" s="65"/>
      <c r="AH7" s="65"/>
      <c r="AI7" s="65"/>
      <c r="AJ7" s="65"/>
      <c r="AK7" s="65"/>
      <c r="AL7" s="65">
        <f>SMP!$S7</f>
        <v>91.391516292658778</v>
      </c>
      <c r="AM7" s="65"/>
      <c r="AN7" s="64">
        <f>WFP!$S7</f>
        <v>94.532763359751769</v>
      </c>
    </row>
    <row r="8" spans="1:40" s="48" customFormat="1" x14ac:dyDescent="0.4">
      <c r="A8" s="68" t="s">
        <v>52</v>
      </c>
      <c r="B8" s="67" t="s">
        <v>51</v>
      </c>
      <c r="C8" s="66">
        <f t="shared" si="0"/>
        <v>20074.366122365122</v>
      </c>
      <c r="D8" s="65">
        <f>AA!$S8</f>
        <v>734.59101366904804</v>
      </c>
      <c r="E8" s="65">
        <f>BBWB!$S8</f>
        <v>72.494970125329758</v>
      </c>
      <c r="F8" s="65">
        <f>CA!$S8</f>
        <v>268.1779033346665</v>
      </c>
      <c r="G8" s="65">
        <f>CWP!$S8</f>
        <v>8.1138067065868249</v>
      </c>
      <c r="H8" s="65">
        <f>CTB!S8</f>
        <v>637.51822300000003</v>
      </c>
      <c r="I8" s="65">
        <f>DLA!$S8</f>
        <v>2024.6846852438389</v>
      </c>
      <c r="J8" s="65">
        <f>'DLA (children)'!$S8</f>
        <v>171.2639162845872</v>
      </c>
      <c r="K8" s="65">
        <f>'DLA (working age)'!$S8</f>
        <v>1090.0999557640362</v>
      </c>
      <c r="L8" s="65">
        <f>'DLA (pensioners)'!$S8</f>
        <v>764.54014353121477</v>
      </c>
      <c r="M8" s="65">
        <f>DHP!$S8</f>
        <v>5.1614379999999995</v>
      </c>
      <c r="N8" s="65">
        <f>ESA!$S8</f>
        <v>1058.0693102383129</v>
      </c>
      <c r="O8" s="65">
        <f>HB!$S8</f>
        <v>2654.4225140000003</v>
      </c>
      <c r="P8" s="65">
        <f>IB!$S8</f>
        <v>470.0953852560819</v>
      </c>
      <c r="Q8" s="65">
        <f>IS!$S8</f>
        <v>736.60197883612216</v>
      </c>
      <c r="R8" s="65"/>
      <c r="S8" s="65">
        <f>'IS (incapacity)'!$S8</f>
        <v>352.02888921630858</v>
      </c>
      <c r="T8" s="65">
        <f>'IS (lone parent)'!$S8</f>
        <v>281.45883921139864</v>
      </c>
      <c r="U8" s="65">
        <f>'IS (carer)'!$S8</f>
        <v>75.977417225896076</v>
      </c>
      <c r="V8" s="65">
        <f>'IS (others)'!$S8</f>
        <v>26.903399404866384</v>
      </c>
      <c r="W8" s="65">
        <f>IIDB!$S8</f>
        <v>128.69656266376521</v>
      </c>
      <c r="X8" s="65">
        <f>JSA!$S8</f>
        <v>674.18878200617792</v>
      </c>
      <c r="Y8" s="65">
        <f>MA!$S8</f>
        <v>39.949259113222681</v>
      </c>
      <c r="Z8" s="65">
        <f>O75TVL!$S8</f>
        <v>66.31685862354017</v>
      </c>
      <c r="AA8" s="65">
        <f>PC!$S8</f>
        <v>980.67173952940004</v>
      </c>
      <c r="AB8" s="65"/>
      <c r="AC8" s="65">
        <f>SDA!$S8</f>
        <v>121.92061311280895</v>
      </c>
      <c r="AD8" s="65">
        <f>'SDA (working age)'!$S8</f>
        <v>98.89652627429561</v>
      </c>
      <c r="AE8" s="65">
        <f>'SDA (pensioners)'!$S8</f>
        <v>23.024086838513341</v>
      </c>
      <c r="AF8" s="65">
        <f>SP!$S8</f>
        <v>8913.0883545359702</v>
      </c>
      <c r="AG8" s="65"/>
      <c r="AH8" s="65"/>
      <c r="AI8" s="65"/>
      <c r="AJ8" s="65"/>
      <c r="AK8" s="65"/>
      <c r="AL8" s="65">
        <f>SMP!$S8</f>
        <v>232.22017107267621</v>
      </c>
      <c r="AM8" s="65"/>
      <c r="AN8" s="64">
        <f>WFP!$S8</f>
        <v>247.38255329757027</v>
      </c>
    </row>
    <row r="9" spans="1:40" s="48" customFormat="1" x14ac:dyDescent="0.4">
      <c r="A9" s="68" t="s">
        <v>50</v>
      </c>
      <c r="B9" s="67" t="s">
        <v>49</v>
      </c>
      <c r="C9" s="66">
        <f t="shared" si="0"/>
        <v>13744.610148618209</v>
      </c>
      <c r="D9" s="65">
        <f>AA!$S9</f>
        <v>410.34192828352275</v>
      </c>
      <c r="E9" s="65">
        <f>BBWB!$S9</f>
        <v>47.713889078547801</v>
      </c>
      <c r="F9" s="65">
        <f>CA!$S9</f>
        <v>181.04079817214102</v>
      </c>
      <c r="G9" s="65">
        <f>CWP!$S9</f>
        <v>25.63148143712575</v>
      </c>
      <c r="H9" s="65">
        <f>CTB!S9</f>
        <v>414.20088399999997</v>
      </c>
      <c r="I9" s="65">
        <f>DLA!$S9</f>
        <v>1224.1911583979886</v>
      </c>
      <c r="J9" s="65">
        <f>'DLA (children)'!$S9</f>
        <v>113.36853381751138</v>
      </c>
      <c r="K9" s="65">
        <f>'DLA (working age)'!$S9</f>
        <v>658.9473524404068</v>
      </c>
      <c r="L9" s="65">
        <f>'DLA (pensioners)'!$S9</f>
        <v>452.18377665671142</v>
      </c>
      <c r="M9" s="65">
        <f>DHP!$S9</f>
        <v>3.6466640000000003</v>
      </c>
      <c r="N9" s="65">
        <f>ESA!$S9</f>
        <v>610.68030891646708</v>
      </c>
      <c r="O9" s="65">
        <f>HB!$S9</f>
        <v>1701.8816280000001</v>
      </c>
      <c r="P9" s="65">
        <f>IB!$S9</f>
        <v>299.26312825216201</v>
      </c>
      <c r="Q9" s="65">
        <f>IS!$S9</f>
        <v>449.60472253708281</v>
      </c>
      <c r="R9" s="65"/>
      <c r="S9" s="65">
        <f>'IS (incapacity)'!$S9</f>
        <v>194.9513185851572</v>
      </c>
      <c r="T9" s="65">
        <f>'IS (lone parent)'!$S9</f>
        <v>182.17813130392705</v>
      </c>
      <c r="U9" s="65">
        <f>'IS (carer)'!$S9</f>
        <v>50.925158964545801</v>
      </c>
      <c r="V9" s="65">
        <f>'IS (others)'!$S9</f>
        <v>21.590742574771696</v>
      </c>
      <c r="W9" s="65">
        <f>IIDB!$S9</f>
        <v>92.571368654525656</v>
      </c>
      <c r="X9" s="65">
        <f>JSA!$S9</f>
        <v>569.67407732069466</v>
      </c>
      <c r="Y9" s="65">
        <f>MA!$S9</f>
        <v>28.751945950581181</v>
      </c>
      <c r="Z9" s="65">
        <f>O75TVL!$S9</f>
        <v>50.213710682916734</v>
      </c>
      <c r="AA9" s="65">
        <f>PC!$S9</f>
        <v>633.81891003359192</v>
      </c>
      <c r="AB9" s="65"/>
      <c r="AC9" s="65">
        <f>SDA!$S9</f>
        <v>81.09982932353131</v>
      </c>
      <c r="AD9" s="65">
        <f>'SDA (working age)'!$S9</f>
        <v>66.235424144631068</v>
      </c>
      <c r="AE9" s="65">
        <f>'SDA (pensioners)'!$S9</f>
        <v>14.864405178900247</v>
      </c>
      <c r="AF9" s="65">
        <f>SP!$S9</f>
        <v>6565.7253432465677</v>
      </c>
      <c r="AG9" s="65"/>
      <c r="AH9" s="65"/>
      <c r="AI9" s="65"/>
      <c r="AJ9" s="65"/>
      <c r="AK9" s="65"/>
      <c r="AL9" s="65">
        <f>SMP!$S9</f>
        <v>172.49190400964235</v>
      </c>
      <c r="AM9" s="65"/>
      <c r="AN9" s="64">
        <f>WFP!$S9</f>
        <v>182.06646832111772</v>
      </c>
    </row>
    <row r="10" spans="1:40" s="48" customFormat="1" x14ac:dyDescent="0.4">
      <c r="A10" s="68" t="s">
        <v>48</v>
      </c>
      <c r="B10" s="67" t="s">
        <v>47</v>
      </c>
      <c r="C10" s="66">
        <f t="shared" si="0"/>
        <v>11633.179860807875</v>
      </c>
      <c r="D10" s="65">
        <f>AA!$S10</f>
        <v>402.69069100406068</v>
      </c>
      <c r="E10" s="65">
        <f>BBWB!$S10</f>
        <v>42.432370860388311</v>
      </c>
      <c r="F10" s="65">
        <f>CA!$S10</f>
        <v>143.19719133644196</v>
      </c>
      <c r="G10" s="65">
        <f>CWP!$S10</f>
        <v>17.464326330196748</v>
      </c>
      <c r="H10" s="65">
        <f>CTB!S10</f>
        <v>333.24033900000001</v>
      </c>
      <c r="I10" s="65">
        <f>DLA!$S10</f>
        <v>973.08555409061478</v>
      </c>
      <c r="J10" s="65">
        <f>'DLA (children)'!$S10</f>
        <v>107.18153274684414</v>
      </c>
      <c r="K10" s="65">
        <f>'DLA (working age)'!$S10</f>
        <v>528.14664523888189</v>
      </c>
      <c r="L10" s="65">
        <f>'DLA (pensioners)'!$S10</f>
        <v>337.40012623008982</v>
      </c>
      <c r="M10" s="65">
        <f>DHP!$S10</f>
        <v>1.8224689999999999</v>
      </c>
      <c r="N10" s="65">
        <f>ESA!$S10</f>
        <v>454.26646119761779</v>
      </c>
      <c r="O10" s="65">
        <f>HB!$S10</f>
        <v>1272.576415</v>
      </c>
      <c r="P10" s="65">
        <f>IB!$S10</f>
        <v>247.00452070219262</v>
      </c>
      <c r="Q10" s="65">
        <f>IS!$S10</f>
        <v>339.12144646602246</v>
      </c>
      <c r="R10" s="65"/>
      <c r="S10" s="65">
        <f>'IS (incapacity)'!$S10</f>
        <v>149.21904464560009</v>
      </c>
      <c r="T10" s="65">
        <f>'IS (lone parent)'!$S10</f>
        <v>140.99377326637878</v>
      </c>
      <c r="U10" s="65">
        <f>'IS (carer)'!$S10</f>
        <v>36.306268538839923</v>
      </c>
      <c r="V10" s="65">
        <f>'IS (others)'!$S10</f>
        <v>12.710768514246169</v>
      </c>
      <c r="W10" s="65">
        <f>IIDB!$S10</f>
        <v>88.233483263468187</v>
      </c>
      <c r="X10" s="65">
        <f>JSA!$S10</f>
        <v>368.27814169173979</v>
      </c>
      <c r="Y10" s="65">
        <f>MA!$S10</f>
        <v>28.94506653412007</v>
      </c>
      <c r="Z10" s="65">
        <f>O75TVL!$S10</f>
        <v>44.020792391350945</v>
      </c>
      <c r="AA10" s="65">
        <f>PC!$S10</f>
        <v>512.84873479414625</v>
      </c>
      <c r="AB10" s="65"/>
      <c r="AC10" s="65">
        <f>SDA!$S10</f>
        <v>70.716806834663942</v>
      </c>
      <c r="AD10" s="65">
        <f>'SDA (working age)'!$S10</f>
        <v>58.901425940634013</v>
      </c>
      <c r="AE10" s="65">
        <f>'SDA (pensioners)'!$S10</f>
        <v>11.815380894029921</v>
      </c>
      <c r="AF10" s="65">
        <f>SP!$S10</f>
        <v>5959.4148365057536</v>
      </c>
      <c r="AG10" s="65"/>
      <c r="AH10" s="65"/>
      <c r="AI10" s="65"/>
      <c r="AJ10" s="65"/>
      <c r="AK10" s="65"/>
      <c r="AL10" s="65">
        <f>SMP!$S10</f>
        <v>172.3743559196906</v>
      </c>
      <c r="AM10" s="65"/>
      <c r="AN10" s="64">
        <f>WFP!$S10</f>
        <v>161.44585788540783</v>
      </c>
    </row>
    <row r="11" spans="1:40" s="48" customFormat="1" x14ac:dyDescent="0.4">
      <c r="A11" s="68" t="s">
        <v>46</v>
      </c>
      <c r="B11" s="67" t="s">
        <v>45</v>
      </c>
      <c r="C11" s="66">
        <f t="shared" si="0"/>
        <v>15099.460115345884</v>
      </c>
      <c r="D11" s="65">
        <f>AA!$S11</f>
        <v>566.66530464060725</v>
      </c>
      <c r="E11" s="65">
        <f>BBWB!$S11</f>
        <v>56.262139462748934</v>
      </c>
      <c r="F11" s="65">
        <f>CA!$S11</f>
        <v>204.13399947614371</v>
      </c>
      <c r="G11" s="65">
        <f>CWP!$S11</f>
        <v>19.413967869974336</v>
      </c>
      <c r="H11" s="65">
        <f>CTB!S11</f>
        <v>464.37379100000004</v>
      </c>
      <c r="I11" s="65">
        <f>DLA!$S11</f>
        <v>1277.0495243298021</v>
      </c>
      <c r="J11" s="65">
        <f>'DLA (children)'!$S11</f>
        <v>142.73302831766188</v>
      </c>
      <c r="K11" s="65">
        <f>'DLA (working age)'!$S11</f>
        <v>676.56462881678954</v>
      </c>
      <c r="L11" s="65">
        <f>'DLA (pensioners)'!$S11</f>
        <v>456.80091227199108</v>
      </c>
      <c r="M11" s="65">
        <f>DHP!$S11</f>
        <v>4.222866999999999</v>
      </c>
      <c r="N11" s="65">
        <f>ESA!$S11</f>
        <v>607.15518456995403</v>
      </c>
      <c r="O11" s="65">
        <f>HB!$S11</f>
        <v>1970.4966800000002</v>
      </c>
      <c r="P11" s="65">
        <f>IB!$S11</f>
        <v>304.22514446256952</v>
      </c>
      <c r="Q11" s="65">
        <f>IS!$S11</f>
        <v>498.4099108609006</v>
      </c>
      <c r="R11" s="65"/>
      <c r="S11" s="65">
        <f>'IS (incapacity)'!$S11</f>
        <v>206.78076153880315</v>
      </c>
      <c r="T11" s="65">
        <f>'IS (lone parent)'!$S11</f>
        <v>216.09162058537049</v>
      </c>
      <c r="U11" s="65">
        <f>'IS (carer)'!$S11</f>
        <v>56.438639414966914</v>
      </c>
      <c r="V11" s="65">
        <f>'IS (others)'!$S11</f>
        <v>19.442388340446701</v>
      </c>
      <c r="W11" s="65">
        <f>IIDB!$S11</f>
        <v>83.358952257022153</v>
      </c>
      <c r="X11" s="65">
        <f>JSA!$S11</f>
        <v>566.22332758173172</v>
      </c>
      <c r="Y11" s="65">
        <f>MA!$S11</f>
        <v>30.604660299760436</v>
      </c>
      <c r="Z11" s="65">
        <f>O75TVL!$S11</f>
        <v>54.281207893992139</v>
      </c>
      <c r="AA11" s="65">
        <f>PC!$S11</f>
        <v>749.89092775082963</v>
      </c>
      <c r="AB11" s="65"/>
      <c r="AC11" s="65">
        <f>SDA!$S11</f>
        <v>81.927325537424309</v>
      </c>
      <c r="AD11" s="65">
        <f>'SDA (working age)'!$S11</f>
        <v>67.94641198555054</v>
      </c>
      <c r="AE11" s="65">
        <f>'SDA (pensioners)'!$S11</f>
        <v>13.98091355187376</v>
      </c>
      <c r="AF11" s="65">
        <f>SP!$S11</f>
        <v>7172.7545151957056</v>
      </c>
      <c r="AG11" s="65"/>
      <c r="AH11" s="65"/>
      <c r="AI11" s="65"/>
      <c r="AJ11" s="65"/>
      <c r="AK11" s="65"/>
      <c r="AL11" s="65">
        <f>SMP!$S11</f>
        <v>191.16704180238611</v>
      </c>
      <c r="AM11" s="65"/>
      <c r="AN11" s="64">
        <f>WFP!$S11</f>
        <v>196.84364335433105</v>
      </c>
    </row>
    <row r="12" spans="1:40" s="48" customFormat="1" x14ac:dyDescent="0.4">
      <c r="A12" s="68" t="s">
        <v>44</v>
      </c>
      <c r="B12" s="67" t="s">
        <v>43</v>
      </c>
      <c r="C12" s="66">
        <f t="shared" si="0"/>
        <v>14664.893283623076</v>
      </c>
      <c r="D12" s="65">
        <f>AA!$S12</f>
        <v>519.51745537153079</v>
      </c>
      <c r="E12" s="65">
        <f>BBWB!$S12</f>
        <v>52.849281569847243</v>
      </c>
      <c r="F12" s="65">
        <f>CA!$S12</f>
        <v>154.43543637685488</v>
      </c>
      <c r="G12" s="65">
        <f>CWP!$S12</f>
        <v>12.536874080410607</v>
      </c>
      <c r="H12" s="65">
        <f>CTB!S12</f>
        <v>423.49779799999999</v>
      </c>
      <c r="I12" s="65">
        <f>DLA!$S12</f>
        <v>983.66916680060308</v>
      </c>
      <c r="J12" s="65">
        <f>'DLA (children)'!$S12</f>
        <v>130.94498220279149</v>
      </c>
      <c r="K12" s="65">
        <f>'DLA (working age)'!$S12</f>
        <v>544.43576986391736</v>
      </c>
      <c r="L12" s="65">
        <f>'DLA (pensioners)'!$S12</f>
        <v>306.97789266417391</v>
      </c>
      <c r="M12" s="65">
        <f>DHP!$S12</f>
        <v>3.4437199999999999</v>
      </c>
      <c r="N12" s="65">
        <f>ESA!$S12</f>
        <v>474.5614555291603</v>
      </c>
      <c r="O12" s="65">
        <f>HB!$S12</f>
        <v>1849.0831179999998</v>
      </c>
      <c r="P12" s="65">
        <f>IB!$S12</f>
        <v>241.85755991542845</v>
      </c>
      <c r="Q12" s="65">
        <f>IS!$S12</f>
        <v>387.65491754074628</v>
      </c>
      <c r="R12" s="65"/>
      <c r="S12" s="65">
        <f>'IS (incapacity)'!$S12</f>
        <v>174.8957066871501</v>
      </c>
      <c r="T12" s="65">
        <f>'IS (lone parent)'!$S12</f>
        <v>164.17510012921079</v>
      </c>
      <c r="U12" s="65">
        <f>'IS (carer)'!$S12</f>
        <v>34.465959584499657</v>
      </c>
      <c r="V12" s="65">
        <f>'IS (others)'!$S12</f>
        <v>14.27376450281459</v>
      </c>
      <c r="W12" s="65">
        <f>IIDB!$S12</f>
        <v>55.328162946559978</v>
      </c>
      <c r="X12" s="65">
        <f>JSA!$S12</f>
        <v>388.47362390069139</v>
      </c>
      <c r="Y12" s="65">
        <f>MA!$S12</f>
        <v>42.178012818274759</v>
      </c>
      <c r="Z12" s="65">
        <f>O75TVL!$S12</f>
        <v>60.296482633440142</v>
      </c>
      <c r="AA12" s="65">
        <f>PC!$S12</f>
        <v>587.59119927998995</v>
      </c>
      <c r="AB12" s="65"/>
      <c r="AC12" s="65">
        <f>SDA!$S12</f>
        <v>71.374672500993526</v>
      </c>
      <c r="AD12" s="65">
        <f>'SDA (working age)'!$S12</f>
        <v>58.807470071661108</v>
      </c>
      <c r="AE12" s="65">
        <f>'SDA (pensioners)'!$S12</f>
        <v>12.567202429332404</v>
      </c>
      <c r="AF12" s="65">
        <f>SP!$S12</f>
        <v>7937.9305211568371</v>
      </c>
      <c r="AG12" s="65"/>
      <c r="AH12" s="65"/>
      <c r="AI12" s="65"/>
      <c r="AJ12" s="65"/>
      <c r="AK12" s="65"/>
      <c r="AL12" s="65">
        <f>SMP!$S12</f>
        <v>205.75515986590096</v>
      </c>
      <c r="AM12" s="65"/>
      <c r="AN12" s="64">
        <f>WFP!$S12</f>
        <v>212.8586653358077</v>
      </c>
    </row>
    <row r="13" spans="1:40" s="48" customFormat="1" x14ac:dyDescent="0.4">
      <c r="A13" s="68" t="s">
        <v>42</v>
      </c>
      <c r="B13" s="67" t="s">
        <v>41</v>
      </c>
      <c r="C13" s="66">
        <f t="shared" si="0"/>
        <v>20224.637766928681</v>
      </c>
      <c r="D13" s="65">
        <f>AA!$S13</f>
        <v>487.36160529660168</v>
      </c>
      <c r="E13" s="65">
        <f>BBWB!$S13</f>
        <v>58.358810210104153</v>
      </c>
      <c r="F13" s="65">
        <f>CA!$S13</f>
        <v>234.94160603082582</v>
      </c>
      <c r="G13" s="65">
        <f>CWP!$S13</f>
        <v>15.175194970059881</v>
      </c>
      <c r="H13" s="65">
        <f>CTB!S13</f>
        <v>776.81005099999993</v>
      </c>
      <c r="I13" s="65">
        <f>DLA!$S13</f>
        <v>1361.9968428794778</v>
      </c>
      <c r="J13" s="65">
        <f>'DLA (children)'!$S13</f>
        <v>168.38571801488422</v>
      </c>
      <c r="K13" s="65">
        <f>'DLA (working age)'!$S13</f>
        <v>830.64395517228536</v>
      </c>
      <c r="L13" s="65">
        <f>'DLA (pensioners)'!$S13</f>
        <v>363.04193220368126</v>
      </c>
      <c r="M13" s="65">
        <f>DHP!$S13</f>
        <v>20.236087999999999</v>
      </c>
      <c r="N13" s="65">
        <f>ESA!$S13</f>
        <v>848.54403649239453</v>
      </c>
      <c r="O13" s="65">
        <f>HB!$S13</f>
        <v>6082.7835179999993</v>
      </c>
      <c r="P13" s="65">
        <f>IB!$S13</f>
        <v>294.1991963900702</v>
      </c>
      <c r="Q13" s="65">
        <f>IS!$S13</f>
        <v>936.37178878318002</v>
      </c>
      <c r="R13" s="65"/>
      <c r="S13" s="65">
        <f>'IS (incapacity)'!$S13</f>
        <v>469.14840821405147</v>
      </c>
      <c r="T13" s="65">
        <f>'IS (lone parent)'!$S13</f>
        <v>372.98367697739093</v>
      </c>
      <c r="U13" s="65">
        <f>'IS (carer)'!$S13</f>
        <v>61.034385861769515</v>
      </c>
      <c r="V13" s="65">
        <f>'IS (others)'!$S13</f>
        <v>33.121034794302297</v>
      </c>
      <c r="W13" s="65">
        <f>IIDB!$S13</f>
        <v>32.85165575536935</v>
      </c>
      <c r="X13" s="65">
        <f>JSA!$S13</f>
        <v>766.46435626317134</v>
      </c>
      <c r="Y13" s="65">
        <f>MA!$S13</f>
        <v>70.084056111203424</v>
      </c>
      <c r="Z13" s="65">
        <f>O75TVL!$S13</f>
        <v>50.722635453848788</v>
      </c>
      <c r="AA13" s="65">
        <f>PC!$S13</f>
        <v>1164.7658502377792</v>
      </c>
      <c r="AB13" s="65"/>
      <c r="AC13" s="65">
        <f>SDA!$S13</f>
        <v>75.290779969688217</v>
      </c>
      <c r="AD13" s="65">
        <f>'SDA (working age)'!$S13</f>
        <v>62.654452706704205</v>
      </c>
      <c r="AE13" s="65">
        <f>'SDA (pensioners)'!$S13</f>
        <v>12.636327262984002</v>
      </c>
      <c r="AF13" s="65">
        <f>SP!$S13</f>
        <v>6383.4779196427553</v>
      </c>
      <c r="AG13" s="65"/>
      <c r="AH13" s="65"/>
      <c r="AI13" s="65"/>
      <c r="AJ13" s="65"/>
      <c r="AK13" s="65"/>
      <c r="AL13" s="65">
        <f>SMP!$S13</f>
        <v>363.51544628447914</v>
      </c>
      <c r="AM13" s="65"/>
      <c r="AN13" s="64">
        <f>WFP!$S13</f>
        <v>200.68632915767085</v>
      </c>
    </row>
    <row r="14" spans="1:40" s="48" customFormat="1" x14ac:dyDescent="0.4">
      <c r="A14" s="68" t="s">
        <v>40</v>
      </c>
      <c r="B14" s="67" t="s">
        <v>39</v>
      </c>
      <c r="C14" s="66">
        <f t="shared" si="0"/>
        <v>20812.392621067273</v>
      </c>
      <c r="D14" s="65">
        <f>AA!$S14</f>
        <v>677.20502752346511</v>
      </c>
      <c r="E14" s="65">
        <f>BBWB!$S14</f>
        <v>79.316745092842808</v>
      </c>
      <c r="F14" s="65">
        <f>CA!$S14</f>
        <v>202.51115800998707</v>
      </c>
      <c r="G14" s="65">
        <f>CWP!$S14</f>
        <v>11.899118203592815</v>
      </c>
      <c r="H14" s="65">
        <f>CTB!S14</f>
        <v>564.60854599999993</v>
      </c>
      <c r="I14" s="65">
        <f>DLA!$S14</f>
        <v>1351.6758006212917</v>
      </c>
      <c r="J14" s="65">
        <f>'DLA (children)'!$S14</f>
        <v>186.57412395073536</v>
      </c>
      <c r="K14" s="65">
        <f>'DLA (working age)'!$S14</f>
        <v>786.97313410010236</v>
      </c>
      <c r="L14" s="65">
        <f>'DLA (pensioners)'!$S14</f>
        <v>376.73223312165914</v>
      </c>
      <c r="M14" s="65">
        <f>DHP!$S14</f>
        <v>5.9969840000000003</v>
      </c>
      <c r="N14" s="65">
        <f>ESA!$S14</f>
        <v>678.66512482056305</v>
      </c>
      <c r="O14" s="65">
        <f>HB!$S14</f>
        <v>2830.6244830000001</v>
      </c>
      <c r="P14" s="65">
        <f>IB!$S14</f>
        <v>304.6193092308057</v>
      </c>
      <c r="Q14" s="65">
        <f>IS!$S14</f>
        <v>517.79497253288082</v>
      </c>
      <c r="R14" s="65"/>
      <c r="S14" s="65">
        <f>'IS (incapacity)'!$S14</f>
        <v>225.80353915508448</v>
      </c>
      <c r="T14" s="65">
        <f>'IS (lone parent)'!$S14</f>
        <v>227.26761616655114</v>
      </c>
      <c r="U14" s="65">
        <f>'IS (carer)'!$S14</f>
        <v>44.852763973992381</v>
      </c>
      <c r="V14" s="65">
        <f>'IS (others)'!$S14</f>
        <v>19.991726388626386</v>
      </c>
      <c r="W14" s="65">
        <f>IIDB!$S14</f>
        <v>69.36144578897067</v>
      </c>
      <c r="X14" s="65">
        <f>JSA!$S14</f>
        <v>470.654416054725</v>
      </c>
      <c r="Y14" s="65">
        <f>MA!$S14</f>
        <v>59.293164666376057</v>
      </c>
      <c r="Z14" s="65">
        <f>O75TVL!$S14</f>
        <v>87.486748755901559</v>
      </c>
      <c r="AA14" s="65">
        <f>PC!$S14</f>
        <v>777.39129393248595</v>
      </c>
      <c r="AB14" s="65"/>
      <c r="AC14" s="65">
        <f>SDA!$S14</f>
        <v>101.4230215673998</v>
      </c>
      <c r="AD14" s="65">
        <f>'SDA (working age)'!$S14</f>
        <v>83.087888759318275</v>
      </c>
      <c r="AE14" s="65">
        <f>'SDA (pensioners)'!$S14</f>
        <v>18.335132808081511</v>
      </c>
      <c r="AF14" s="65">
        <f>SP!$S14</f>
        <v>11379.071613379556</v>
      </c>
      <c r="AG14" s="65"/>
      <c r="AH14" s="65"/>
      <c r="AI14" s="65"/>
      <c r="AJ14" s="65"/>
      <c r="AK14" s="65"/>
      <c r="AL14" s="65">
        <f>SMP!$S14</f>
        <v>334.22370911545443</v>
      </c>
      <c r="AM14" s="65"/>
      <c r="AN14" s="64">
        <f>WFP!$S14</f>
        <v>308.56993877097551</v>
      </c>
    </row>
    <row r="15" spans="1:40" s="48" customFormat="1" x14ac:dyDescent="0.4">
      <c r="A15" s="68" t="s">
        <v>38</v>
      </c>
      <c r="B15" s="67" t="s">
        <v>37</v>
      </c>
      <c r="C15" s="66">
        <f t="shared" si="0"/>
        <v>14219.512300943019</v>
      </c>
      <c r="D15" s="65">
        <f>AA!$S15</f>
        <v>532.65830337214584</v>
      </c>
      <c r="E15" s="65">
        <f>BBWB!$S15</f>
        <v>47.124466688064146</v>
      </c>
      <c r="F15" s="65">
        <f>CA!$S15</f>
        <v>139.04858494692746</v>
      </c>
      <c r="G15" s="65">
        <f>CWP!$S15</f>
        <v>5.1529704875962361</v>
      </c>
      <c r="H15" s="65">
        <f>CTB!S15</f>
        <v>397.36288099999996</v>
      </c>
      <c r="I15" s="65">
        <f>DLA!$S15</f>
        <v>1003.9432926064935</v>
      </c>
      <c r="J15" s="65">
        <f>'DLA (children)'!$S15</f>
        <v>109.51823131726609</v>
      </c>
      <c r="K15" s="65">
        <f>'DLA (working age)'!$S15</f>
        <v>576.77187767268947</v>
      </c>
      <c r="L15" s="65">
        <f>'DLA (pensioners)'!$S15</f>
        <v>317.76347746807556</v>
      </c>
      <c r="M15" s="65">
        <f>DHP!$S15</f>
        <v>3.5112310000000004</v>
      </c>
      <c r="N15" s="65">
        <f>ESA!$S15</f>
        <v>498.09388432289393</v>
      </c>
      <c r="O15" s="65">
        <f>HB!$S15</f>
        <v>1706.727719</v>
      </c>
      <c r="P15" s="65">
        <f>IB!$S15</f>
        <v>250.63929828972465</v>
      </c>
      <c r="Q15" s="65">
        <f>IS!$S15</f>
        <v>364.53762407597924</v>
      </c>
      <c r="R15" s="65"/>
      <c r="S15" s="65">
        <f>'IS (incapacity)'!$S15</f>
        <v>181.05095227081279</v>
      </c>
      <c r="T15" s="65">
        <f>'IS (lone parent)'!$S15</f>
        <v>136.77206540869213</v>
      </c>
      <c r="U15" s="65">
        <f>'IS (carer)'!$S15</f>
        <v>31.610030573046711</v>
      </c>
      <c r="V15" s="65">
        <f>'IS (others)'!$S15</f>
        <v>15.064263348033666</v>
      </c>
      <c r="W15" s="65">
        <f>IIDB!$S15</f>
        <v>58.735862604277294</v>
      </c>
      <c r="X15" s="65">
        <f>JSA!$S15</f>
        <v>295.76734341002373</v>
      </c>
      <c r="Y15" s="65">
        <f>MA!$S15</f>
        <v>38.601987997758819</v>
      </c>
      <c r="Z15" s="65">
        <f>O75TVL!$S15</f>
        <v>61.618306699451729</v>
      </c>
      <c r="AA15" s="65">
        <f>PC!$S15</f>
        <v>591.09723954995127</v>
      </c>
      <c r="AB15" s="65"/>
      <c r="AC15" s="65">
        <f>SDA!$S15</f>
        <v>76.792549768278064</v>
      </c>
      <c r="AD15" s="65">
        <f>'SDA (working age)'!$S15</f>
        <v>63.445215797005453</v>
      </c>
      <c r="AE15" s="65">
        <f>'SDA (pensioners)'!$S15</f>
        <v>13.347333971272608</v>
      </c>
      <c r="AF15" s="65">
        <f>SP!$S15</f>
        <v>7760.0861872096575</v>
      </c>
      <c r="AG15" s="65"/>
      <c r="AH15" s="65"/>
      <c r="AI15" s="65"/>
      <c r="AJ15" s="65"/>
      <c r="AK15" s="65"/>
      <c r="AL15" s="65">
        <f>SMP!$S15</f>
        <v>173.2202684669432</v>
      </c>
      <c r="AM15" s="65"/>
      <c r="AN15" s="64">
        <f>WFP!$S15</f>
        <v>214.79229944685312</v>
      </c>
    </row>
    <row r="16" spans="1:40" s="48" customFormat="1" x14ac:dyDescent="0.4">
      <c r="A16" s="63">
        <v>924</v>
      </c>
      <c r="B16" s="62" t="s">
        <v>36</v>
      </c>
      <c r="C16" s="61">
        <f t="shared" si="0"/>
        <v>9064.7593738714113</v>
      </c>
      <c r="D16" s="60">
        <f>AA!$S$16</f>
        <v>397.65905479563605</v>
      </c>
      <c r="E16" s="60">
        <f>BBWB!$S$16</f>
        <v>30.396971772570915</v>
      </c>
      <c r="F16" s="60">
        <f>CA!$S$16</f>
        <v>120.27961098362348</v>
      </c>
      <c r="G16" s="60">
        <f>CWP!$S$16</f>
        <v>7.999835124037638</v>
      </c>
      <c r="H16" s="60">
        <f>CTB!S16</f>
        <v>251.21643900000007</v>
      </c>
      <c r="I16" s="60">
        <f>DLA!$S$16</f>
        <v>1018.3071454674267</v>
      </c>
      <c r="J16" s="60">
        <f>'DLA (children)'!$S$16</f>
        <v>79.377511134784569</v>
      </c>
      <c r="K16" s="60">
        <f>'DLA (working age)'!$S$16</f>
        <v>502.19268083269566</v>
      </c>
      <c r="L16" s="60">
        <f>'DLA (pensioners)'!$S$16</f>
        <v>436.87765492771234</v>
      </c>
      <c r="M16" s="60">
        <f>DHP!$S$16</f>
        <v>2.5543660000000004</v>
      </c>
      <c r="N16" s="60">
        <f>ESA!$S$16</f>
        <v>415.26623580602359</v>
      </c>
      <c r="O16" s="60">
        <f>HB!$S$16</f>
        <v>991.56646499999988</v>
      </c>
      <c r="P16" s="60">
        <f>IB!$S$16</f>
        <v>273.00947288510542</v>
      </c>
      <c r="Q16" s="60">
        <f>IS!$S$16</f>
        <v>310.3208151429003</v>
      </c>
      <c r="R16" s="60"/>
      <c r="S16" s="60">
        <f>'IS (incapacity)'!$S$16</f>
        <v>153.22826080220025</v>
      </c>
      <c r="T16" s="60">
        <f>'IS (lone parent)'!$S$16</f>
        <v>112.50291994508996</v>
      </c>
      <c r="U16" s="60">
        <f>'IS (carer)'!$S$16</f>
        <v>33.796318602619415</v>
      </c>
      <c r="V16" s="60">
        <f>'IS (others)'!$S$16</f>
        <v>10.664338662828978</v>
      </c>
      <c r="W16" s="60">
        <f>IIDB!$S$16</f>
        <v>60.748283661984374</v>
      </c>
      <c r="X16" s="60">
        <f>JSA!$S$16</f>
        <v>270.99968515189948</v>
      </c>
      <c r="Y16" s="60">
        <f>MA!$S$16</f>
        <v>16.618282002373746</v>
      </c>
      <c r="Z16" s="60">
        <f>O75TVL!$S$16</f>
        <v>31.740581704073193</v>
      </c>
      <c r="AA16" s="60">
        <f>PC!$S$16</f>
        <v>446.15930512622441</v>
      </c>
      <c r="AB16" s="60"/>
      <c r="AC16" s="60">
        <f>SDA!$S$16</f>
        <v>58.758184314213658</v>
      </c>
      <c r="AD16" s="60">
        <f>'SDA (working age)'!$S$16</f>
        <v>45.889670871029381</v>
      </c>
      <c r="AE16" s="60">
        <f>'SDA (pensioners)'!$S$16</f>
        <v>12.86851344318427</v>
      </c>
      <c r="AF16" s="60">
        <f>SP!$S$16</f>
        <v>4149.6134010425822</v>
      </c>
      <c r="AG16" s="60"/>
      <c r="AH16" s="60"/>
      <c r="AI16" s="60"/>
      <c r="AJ16" s="60"/>
      <c r="AK16" s="60"/>
      <c r="AL16" s="60">
        <f>SMP!$S$16</f>
        <v>94.689993828763292</v>
      </c>
      <c r="AM16" s="60"/>
      <c r="AN16" s="59">
        <f>WFP!$S$16</f>
        <v>116.85524506197424</v>
      </c>
    </row>
    <row r="17" spans="1:40" s="48" customFormat="1" x14ac:dyDescent="0.4">
      <c r="A17" s="63">
        <v>923</v>
      </c>
      <c r="B17" s="62" t="s">
        <v>35</v>
      </c>
      <c r="C17" s="61">
        <f t="shared" si="0"/>
        <v>14573.703453963109</v>
      </c>
      <c r="D17" s="60">
        <f>AA!$S$17</f>
        <v>489.57913257783514</v>
      </c>
      <c r="E17" s="60">
        <f>BBWB!$S$17</f>
        <v>58.471235093005973</v>
      </c>
      <c r="F17" s="60">
        <f>CA!$S$17</f>
        <v>169.27049815409515</v>
      </c>
      <c r="G17" s="60">
        <f>CWP!$S$17</f>
        <v>8.4338971086398633</v>
      </c>
      <c r="H17" s="60">
        <f>CTB!S17</f>
        <v>379.46312099999989</v>
      </c>
      <c r="I17" s="60">
        <f>DLA!$S$17</f>
        <v>1448.8842477924795</v>
      </c>
      <c r="J17" s="60">
        <f>'DLA (children)'!$S$17</f>
        <v>114.21388792941426</v>
      </c>
      <c r="K17" s="60">
        <f>'DLA (working age)'!$S$17</f>
        <v>822.41559449458703</v>
      </c>
      <c r="L17" s="60">
        <f>'DLA (pensioners)'!$S$17</f>
        <v>514.19849478163974</v>
      </c>
      <c r="M17" s="60">
        <f>DHP!$S$17</f>
        <v>4.0779430000000003</v>
      </c>
      <c r="N17" s="60">
        <f>ESA!$S$17</f>
        <v>752.51314872699754</v>
      </c>
      <c r="O17" s="60">
        <f>HB!$S$17</f>
        <v>1788.8031080000001</v>
      </c>
      <c r="P17" s="60">
        <f>IB!$S$17</f>
        <v>370.83709101362371</v>
      </c>
      <c r="Q17" s="60">
        <f>IS!$S$17</f>
        <v>496.90784454384811</v>
      </c>
      <c r="R17" s="60"/>
      <c r="S17" s="60">
        <f>'IS (incapacity)'!$S$17</f>
        <v>264.73565116315467</v>
      </c>
      <c r="T17" s="60">
        <f>'IS (lone parent)'!$S$17</f>
        <v>166.79602980974994</v>
      </c>
      <c r="U17" s="60">
        <f>'IS (carer)'!$S$17</f>
        <v>49.052913260490534</v>
      </c>
      <c r="V17" s="60">
        <f>'IS (others)'!$S$17</f>
        <v>15.933234628134485</v>
      </c>
      <c r="W17" s="60">
        <f>IIDB!$S$17</f>
        <v>88.814849346805772</v>
      </c>
      <c r="X17" s="60">
        <f>JSA!$S$17</f>
        <v>477.86324134124743</v>
      </c>
      <c r="Y17" s="60">
        <f>MA!$S$17</f>
        <v>26.717651259109463</v>
      </c>
      <c r="Z17" s="60">
        <f>O75TVL!$S$17</f>
        <v>49.422416684716374</v>
      </c>
      <c r="AA17" s="60">
        <f>PC!$S$17</f>
        <v>687.84738915366529</v>
      </c>
      <c r="AB17" s="60"/>
      <c r="AC17" s="60">
        <f>SDA!$S$17</f>
        <v>96.763792211091612</v>
      </c>
      <c r="AD17" s="60">
        <f>'SDA (working age)'!$S$17</f>
        <v>80.119129779082883</v>
      </c>
      <c r="AE17" s="60">
        <f>'SDA (pensioners)'!$S$17</f>
        <v>16.644662432008719</v>
      </c>
      <c r="AF17" s="60">
        <f>SP!$S$17</f>
        <v>6782.7318700248043</v>
      </c>
      <c r="AG17" s="60"/>
      <c r="AH17" s="60"/>
      <c r="AI17" s="60"/>
      <c r="AJ17" s="60"/>
      <c r="AK17" s="60"/>
      <c r="AL17" s="60">
        <f>SMP!$S$17</f>
        <v>209.65774092260543</v>
      </c>
      <c r="AM17" s="60"/>
      <c r="AN17" s="59">
        <f>WFP!$S$17</f>
        <v>186.64323600853939</v>
      </c>
    </row>
    <row r="18" spans="1:40" s="53" customFormat="1" ht="30" customHeight="1" x14ac:dyDescent="0.4">
      <c r="A18" s="58">
        <v>922</v>
      </c>
      <c r="B18" s="57" t="s">
        <v>34</v>
      </c>
      <c r="C18" s="56">
        <f t="shared" si="0"/>
        <v>14.030821570061887</v>
      </c>
      <c r="D18" s="55"/>
      <c r="E18" s="55"/>
      <c r="F18" s="55"/>
      <c r="G18" s="55"/>
      <c r="H18" s="55"/>
      <c r="I18" s="55"/>
      <c r="J18" s="55"/>
      <c r="K18" s="55"/>
      <c r="L18" s="55"/>
      <c r="M18" s="55"/>
      <c r="N18" s="55"/>
      <c r="O18" s="55"/>
      <c r="P18" s="55"/>
      <c r="Q18" s="55"/>
      <c r="R18" s="55"/>
      <c r="S18" s="55"/>
      <c r="T18" s="55"/>
      <c r="U18" s="55"/>
      <c r="V18" s="55"/>
      <c r="W18" s="55"/>
      <c r="X18" s="55"/>
      <c r="Y18" s="55"/>
      <c r="Z18" s="79">
        <f>O75TVL!$S$18</f>
        <v>14.030821570061887</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0.5546875" style="45" customWidth="1"/>
    <col min="8" max="8" width="12.77734375" style="45" hidden="1" customWidth="1"/>
    <col min="9" max="17" width="12.77734375" style="45" customWidth="1"/>
    <col min="18" max="18" width="12.77734375" style="45" hidden="1" customWidth="1"/>
    <col min="19" max="20" width="12.77734375" style="45" customWidth="1"/>
    <col min="21" max="21" width="11.109375" style="45" customWidth="1"/>
    <col min="22" max="22" width="10" style="45" customWidth="1"/>
    <col min="23" max="26" width="12.77734375" style="45" customWidth="1"/>
    <col min="27" max="27" width="11.44140625" style="45" customWidth="1"/>
    <col min="28" max="28" width="13.44140625" style="45" customWidth="1"/>
    <col min="29" max="31" width="12.77734375" style="45" customWidth="1"/>
    <col min="32" max="32" width="11.33203125" style="45" customWidth="1"/>
    <col min="33" max="36" width="12.77734375" style="45" hidden="1" customWidth="1"/>
    <col min="37" max="37" width="0.44140625" style="45" customWidth="1"/>
    <col min="38" max="38" width="11.109375" style="45" customWidth="1"/>
    <col min="39" max="39" width="10.88671875" style="45" customWidth="1"/>
    <col min="40" max="40" width="11.109375" style="45" customWidth="1"/>
    <col min="41" max="16384" width="8.88671875" style="45"/>
  </cols>
  <sheetData>
    <row r="1" spans="1:40" s="75" customFormat="1" ht="60" customHeight="1" x14ac:dyDescent="0.4">
      <c r="A1" s="189" t="s">
        <v>104</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t="s">
        <v>103</v>
      </c>
      <c r="AC2" s="71" t="s">
        <v>63</v>
      </c>
      <c r="AD2" s="176" t="s">
        <v>62</v>
      </c>
      <c r="AE2" s="176" t="s">
        <v>61</v>
      </c>
      <c r="AF2" s="71" t="s">
        <v>60</v>
      </c>
      <c r="AG2" s="71"/>
      <c r="AH2" s="71"/>
      <c r="AI2" s="71"/>
      <c r="AJ2" s="71"/>
      <c r="AK2" s="71"/>
      <c r="AL2" s="71" t="s">
        <v>88</v>
      </c>
      <c r="AM2" s="71" t="s">
        <v>102</v>
      </c>
      <c r="AN2" s="91" t="s">
        <v>59</v>
      </c>
    </row>
    <row r="3" spans="1:40" s="48" customFormat="1" ht="30" customHeight="1" x14ac:dyDescent="0.4">
      <c r="A3" s="69">
        <v>925</v>
      </c>
      <c r="B3" s="51" t="s">
        <v>58</v>
      </c>
      <c r="C3" s="61">
        <f t="shared" ref="C3:C18" si="0">SUM(D3:I3,M3:Q3,W3:AC3,AF3,AL3:AN3)</f>
        <v>163096.75113502837</v>
      </c>
      <c r="D3" s="60">
        <f>SUM(D6,D16:D17,D4)</f>
        <v>5360.0751764300776</v>
      </c>
      <c r="E3" s="60">
        <f>SUM(E6,E16:E17,E4)</f>
        <v>582.23100191999993</v>
      </c>
      <c r="F3" s="60">
        <f>SUM(F6,F16:F17,F4)</f>
        <v>2088.2668163797007</v>
      </c>
      <c r="G3" s="60">
        <f>SUM(G6,G16:G17,G4)</f>
        <v>8.4069999999999965</v>
      </c>
      <c r="H3" s="60"/>
      <c r="I3" s="60">
        <f t="shared" ref="I3:AF3" si="1">SUM(I6,I16:I17,I4)</f>
        <v>13762.514588680791</v>
      </c>
      <c r="J3" s="60">
        <f t="shared" si="1"/>
        <v>1463.3914453663692</v>
      </c>
      <c r="K3" s="60">
        <f t="shared" si="1"/>
        <v>7528.3277963936816</v>
      </c>
      <c r="L3" s="60">
        <f t="shared" si="1"/>
        <v>4770.7953469207478</v>
      </c>
      <c r="M3" s="60">
        <f t="shared" si="1"/>
        <v>176.393889</v>
      </c>
      <c r="N3" s="60">
        <f t="shared" si="1"/>
        <v>10436.707839980012</v>
      </c>
      <c r="O3" s="60">
        <f t="shared" si="1"/>
        <v>24169.807672999999</v>
      </c>
      <c r="P3" s="60">
        <f t="shared" si="1"/>
        <v>1186.7982191800002</v>
      </c>
      <c r="Q3" s="60">
        <f t="shared" si="1"/>
        <v>3582.8260193800043</v>
      </c>
      <c r="R3" s="60"/>
      <c r="S3" s="60">
        <f t="shared" si="1"/>
        <v>991.64976374931405</v>
      </c>
      <c r="T3" s="60">
        <f t="shared" si="1"/>
        <v>1856.53073702336</v>
      </c>
      <c r="U3" s="60">
        <f t="shared" si="1"/>
        <v>557.83154347728646</v>
      </c>
      <c r="V3" s="60">
        <f t="shared" si="1"/>
        <v>176.81397513004154</v>
      </c>
      <c r="W3" s="60">
        <f t="shared" si="1"/>
        <v>870.57572770000013</v>
      </c>
      <c r="X3" s="60">
        <f t="shared" si="1"/>
        <v>4338.0295486261939</v>
      </c>
      <c r="Y3" s="60">
        <f t="shared" si="1"/>
        <v>399.99203899000003</v>
      </c>
      <c r="Z3" s="60">
        <f t="shared" si="1"/>
        <v>591.74134486956291</v>
      </c>
      <c r="AA3" s="60">
        <f t="shared" si="1"/>
        <v>7041.52347619997</v>
      </c>
      <c r="AB3" s="60">
        <f t="shared" si="1"/>
        <v>160.53506744000015</v>
      </c>
      <c r="AC3" s="60">
        <f t="shared" si="1"/>
        <v>859.72773397999947</v>
      </c>
      <c r="AD3" s="60">
        <f t="shared" si="1"/>
        <v>715.05321305721384</v>
      </c>
      <c r="AE3" s="60">
        <f t="shared" si="1"/>
        <v>144.67452092278558</v>
      </c>
      <c r="AF3" s="60">
        <f t="shared" si="1"/>
        <v>83110.340359949972</v>
      </c>
      <c r="AG3" s="60"/>
      <c r="AH3" s="60"/>
      <c r="AI3" s="60"/>
      <c r="AJ3" s="60"/>
      <c r="AK3" s="60"/>
      <c r="AL3" s="60">
        <f>SUM(AL6,AL16:AL17,AL4)</f>
        <v>2224.3191436620805</v>
      </c>
      <c r="AM3" s="60">
        <f>SUM(AM6,AM16:AM17,AM4)</f>
        <v>5.8574696600000031</v>
      </c>
      <c r="AN3" s="59">
        <f>SUM(AN6,AN16:AN17,AN4)</f>
        <v>2140.0810000000024</v>
      </c>
    </row>
    <row r="4" spans="1:40" s="48" customFormat="1" x14ac:dyDescent="0.4">
      <c r="A4" s="68"/>
      <c r="B4" s="70" t="s">
        <v>57</v>
      </c>
      <c r="C4" s="66">
        <f t="shared" si="0"/>
        <v>3601.8155340423336</v>
      </c>
      <c r="D4" s="65">
        <f>AA!$T$4</f>
        <v>5.9143789158572577</v>
      </c>
      <c r="E4" s="65">
        <f>BBWB!$T$4</f>
        <v>20.659689148745425</v>
      </c>
      <c r="F4" s="65">
        <f>CA!$T$4</f>
        <v>0.99576927553457906</v>
      </c>
      <c r="G4" s="65">
        <f>CWP!$T$4</f>
        <v>0</v>
      </c>
      <c r="H4" s="65"/>
      <c r="I4" s="65">
        <f>DLA!$T$4</f>
        <v>13.648362378988288</v>
      </c>
      <c r="J4" s="65">
        <f>'DLA (children)'!$T$4</f>
        <v>0.81890865552584668</v>
      </c>
      <c r="K4" s="65">
        <f>'DLA (working age)'!$T$4</f>
        <v>5.4983369441443681</v>
      </c>
      <c r="L4" s="65">
        <f>'DLA (pensioners)'!$T$4</f>
        <v>7.3720876028154949</v>
      </c>
      <c r="M4" s="65">
        <f>DHP!$T$4</f>
        <v>0</v>
      </c>
      <c r="N4" s="65">
        <f>ESA!$T$4</f>
        <v>21.808706286048672</v>
      </c>
      <c r="O4" s="65">
        <f>HB!$T$4</f>
        <v>0</v>
      </c>
      <c r="P4" s="65">
        <f>IB!$T$4</f>
        <v>9.5298298833646253</v>
      </c>
      <c r="Q4" s="65">
        <f>IS!$T$4</f>
        <v>0.13523887398598142</v>
      </c>
      <c r="R4" s="65"/>
      <c r="S4" s="65">
        <f>'IS (incapacity)'!$T$4</f>
        <v>4.5070432643303342E-2</v>
      </c>
      <c r="T4" s="65">
        <f>'IS (lone parent)'!$T$4</f>
        <v>6.3822939732951098E-2</v>
      </c>
      <c r="U4" s="65">
        <f>'IS (carer)'!$T$4</f>
        <v>0</v>
      </c>
      <c r="V4" s="65">
        <f>'IS (others)'!$T$4</f>
        <v>0</v>
      </c>
      <c r="W4" s="65">
        <f>IIDB!$T$4</f>
        <v>18.292431275019226</v>
      </c>
      <c r="X4" s="65">
        <f>JSA!$T$4</f>
        <v>0.7934663253900005</v>
      </c>
      <c r="Y4" s="65">
        <f>MA!$T$4</f>
        <v>1.3909613635294471</v>
      </c>
      <c r="Z4" s="65">
        <f>O75TVL!$T$4</f>
        <v>0</v>
      </c>
      <c r="AA4" s="65">
        <f>PC!$T$4</f>
        <v>0.60212096177961016</v>
      </c>
      <c r="AB4" s="65">
        <f>PIP!$T$4</f>
        <v>6.0753183317892513E-2</v>
      </c>
      <c r="AC4" s="65">
        <f>SDA!$T$4</f>
        <v>1.4391017182155377</v>
      </c>
      <c r="AD4" s="65">
        <f>'SDA (working age)'!$T$4</f>
        <v>1.1770424563977351</v>
      </c>
      <c r="AE4" s="65">
        <f>'SDA (pensioners)'!$T$4</f>
        <v>0.26205926181780265</v>
      </c>
      <c r="AF4" s="65">
        <f>SP!$T$4</f>
        <v>3481.0106828642861</v>
      </c>
      <c r="AG4" s="65"/>
      <c r="AH4" s="65"/>
      <c r="AI4" s="65"/>
      <c r="AJ4" s="65"/>
      <c r="AK4" s="65"/>
      <c r="AL4" s="65">
        <f>SMP!$T$4</f>
        <v>3.7980415882710714</v>
      </c>
      <c r="AM4" s="65">
        <f>UC!$T$4</f>
        <v>0</v>
      </c>
      <c r="AN4" s="64">
        <f>WFP!$T$4</f>
        <v>21.736000000000001</v>
      </c>
    </row>
    <row r="5" spans="1:40" s="48" customFormat="1" ht="25.5" customHeight="1" x14ac:dyDescent="0.4">
      <c r="A5" s="69">
        <v>941</v>
      </c>
      <c r="B5" s="51" t="s">
        <v>56</v>
      </c>
      <c r="C5" s="61">
        <f t="shared" si="0"/>
        <v>145114.0594808803</v>
      </c>
      <c r="D5" s="60">
        <f>SUM(D6,D16)</f>
        <v>4873.448663530442</v>
      </c>
      <c r="E5" s="60">
        <f>SUM(E6,E16)</f>
        <v>504.4411995909104</v>
      </c>
      <c r="F5" s="60">
        <f>SUM(F6,F16)</f>
        <v>1904.7760743556064</v>
      </c>
      <c r="G5" s="60">
        <f>SUM(G6,G16)</f>
        <v>7.5406439628482937</v>
      </c>
      <c r="H5" s="60"/>
      <c r="I5" s="60">
        <f t="shared" ref="I5:AF5" si="2">SUM(I6,I16)</f>
        <v>12277.659742366395</v>
      </c>
      <c r="J5" s="60">
        <f t="shared" si="2"/>
        <v>1344.1944883017932</v>
      </c>
      <c r="K5" s="60">
        <f t="shared" si="2"/>
        <v>6694.9146037969722</v>
      </c>
      <c r="L5" s="60">
        <f t="shared" si="2"/>
        <v>4235.9640154625722</v>
      </c>
      <c r="M5" s="60">
        <f t="shared" si="2"/>
        <v>147.69367399999999</v>
      </c>
      <c r="N5" s="60">
        <f t="shared" si="2"/>
        <v>9204.7121879007882</v>
      </c>
      <c r="O5" s="60">
        <f t="shared" si="2"/>
        <v>22399.650903999998</v>
      </c>
      <c r="P5" s="60">
        <f t="shared" si="2"/>
        <v>1078.0942060127479</v>
      </c>
      <c r="Q5" s="60">
        <f t="shared" si="2"/>
        <v>3269.2568106580211</v>
      </c>
      <c r="R5" s="60"/>
      <c r="S5" s="60">
        <f t="shared" si="2"/>
        <v>893.54846288216243</v>
      </c>
      <c r="T5" s="60">
        <f t="shared" si="2"/>
        <v>1709.2284983685074</v>
      </c>
      <c r="U5" s="60">
        <f t="shared" si="2"/>
        <v>503.37841684419817</v>
      </c>
      <c r="V5" s="60">
        <f t="shared" si="2"/>
        <v>163.22467035333432</v>
      </c>
      <c r="W5" s="60">
        <f t="shared" si="2"/>
        <v>763.98796103284315</v>
      </c>
      <c r="X5" s="60">
        <f t="shared" si="2"/>
        <v>3928.519147559708</v>
      </c>
      <c r="Y5" s="60">
        <f t="shared" si="2"/>
        <v>371.54398184192695</v>
      </c>
      <c r="Z5" s="60">
        <f t="shared" si="2"/>
        <v>543.02261796632706</v>
      </c>
      <c r="AA5" s="60">
        <f t="shared" si="2"/>
        <v>6403.9591414766082</v>
      </c>
      <c r="AB5" s="60">
        <f t="shared" si="2"/>
        <v>139.53553821334572</v>
      </c>
      <c r="AC5" s="60">
        <f t="shared" si="2"/>
        <v>767.30847409117541</v>
      </c>
      <c r="AD5" s="60">
        <f t="shared" si="2"/>
        <v>637.98727783971117</v>
      </c>
      <c r="AE5" s="60">
        <f t="shared" si="2"/>
        <v>129.32119625146407</v>
      </c>
      <c r="AF5" s="60">
        <f t="shared" si="2"/>
        <v>72578.097237942828</v>
      </c>
      <c r="AG5" s="60"/>
      <c r="AH5" s="60"/>
      <c r="AI5" s="60"/>
      <c r="AJ5" s="60"/>
      <c r="AK5" s="60"/>
      <c r="AL5" s="60">
        <f>SUM(AL6,AL16)</f>
        <v>2012.7521371774878</v>
      </c>
      <c r="AM5" s="60">
        <f>SUM(AM6,AM16)</f>
        <v>5.6975144354538445</v>
      </c>
      <c r="AN5" s="59">
        <f>SUM(AN6,AN16)</f>
        <v>1932.3616227648442</v>
      </c>
    </row>
    <row r="6" spans="1:40" s="48" customFormat="1" ht="25.5" customHeight="1" x14ac:dyDescent="0.4">
      <c r="A6" s="69">
        <v>921</v>
      </c>
      <c r="B6" s="52" t="s">
        <v>55</v>
      </c>
      <c r="C6" s="61">
        <f t="shared" si="0"/>
        <v>136188.18378240039</v>
      </c>
      <c r="D6" s="60">
        <f>SUM(D7:D15)</f>
        <v>4488.8461001057394</v>
      </c>
      <c r="E6" s="60">
        <f>SUM(E7:E15)</f>
        <v>474.17726314162303</v>
      </c>
      <c r="F6" s="60">
        <f>SUM(F7:F15)</f>
        <v>1775.2392928793693</v>
      </c>
      <c r="G6" s="60">
        <f>SUM(G7:G15)</f>
        <v>7.3175479876160958</v>
      </c>
      <c r="H6" s="60"/>
      <c r="I6" s="60">
        <f t="shared" ref="I6:AF6" si="3">SUM(I7:I15)</f>
        <v>11241.122099237906</v>
      </c>
      <c r="J6" s="60">
        <f t="shared" si="3"/>
        <v>1262.1464885621231</v>
      </c>
      <c r="K6" s="60">
        <f t="shared" si="3"/>
        <v>6188.5499987348385</v>
      </c>
      <c r="L6" s="60">
        <f t="shared" si="3"/>
        <v>3785.8812028433513</v>
      </c>
      <c r="M6" s="60">
        <f t="shared" si="3"/>
        <v>139.96949799999999</v>
      </c>
      <c r="N6" s="60">
        <f t="shared" si="3"/>
        <v>8558.1344438638134</v>
      </c>
      <c r="O6" s="60">
        <f t="shared" si="3"/>
        <v>21395.703086999998</v>
      </c>
      <c r="P6" s="60">
        <f t="shared" si="3"/>
        <v>969.30489899227098</v>
      </c>
      <c r="Q6" s="60">
        <f t="shared" si="3"/>
        <v>3051.8150984479394</v>
      </c>
      <c r="R6" s="60"/>
      <c r="S6" s="60">
        <f t="shared" si="3"/>
        <v>822.45391367571369</v>
      </c>
      <c r="T6" s="60">
        <f t="shared" si="3"/>
        <v>1609.1491191220971</v>
      </c>
      <c r="U6" s="60">
        <f t="shared" si="3"/>
        <v>466.89604040169922</v>
      </c>
      <c r="V6" s="60">
        <f t="shared" si="3"/>
        <v>153.46073912852236</v>
      </c>
      <c r="W6" s="60">
        <f t="shared" si="3"/>
        <v>703.57202502516998</v>
      </c>
      <c r="X6" s="60">
        <f t="shared" si="3"/>
        <v>3692.1280281639038</v>
      </c>
      <c r="Y6" s="60">
        <f t="shared" si="3"/>
        <v>354.28729557729571</v>
      </c>
      <c r="Z6" s="60">
        <f t="shared" si="3"/>
        <v>510.88696315357186</v>
      </c>
      <c r="AA6" s="60">
        <f t="shared" si="3"/>
        <v>5987.0997305369747</v>
      </c>
      <c r="AB6" s="60">
        <f t="shared" si="3"/>
        <v>131.10063944849975</v>
      </c>
      <c r="AC6" s="60">
        <f t="shared" si="3"/>
        <v>710.39004628523537</v>
      </c>
      <c r="AD6" s="60">
        <f t="shared" si="3"/>
        <v>592.80103850103569</v>
      </c>
      <c r="AE6" s="60">
        <f t="shared" si="3"/>
        <v>117.58900778419958</v>
      </c>
      <c r="AF6" s="60">
        <f t="shared" si="3"/>
        <v>68256.478495536066</v>
      </c>
      <c r="AG6" s="60"/>
      <c r="AH6" s="60"/>
      <c r="AI6" s="60"/>
      <c r="AJ6" s="60"/>
      <c r="AK6" s="60"/>
      <c r="AL6" s="60">
        <f>SUM(AL7:AL15)</f>
        <v>1918.9151917002223</v>
      </c>
      <c r="AM6" s="60">
        <f>SUM(AM7:AM15)</f>
        <v>5.6975144354538445</v>
      </c>
      <c r="AN6" s="59">
        <f>SUM(AN7:AN15)</f>
        <v>1815.998522881742</v>
      </c>
    </row>
    <row r="7" spans="1:40" s="48" customFormat="1" x14ac:dyDescent="0.4">
      <c r="A7" s="68" t="s">
        <v>54</v>
      </c>
      <c r="B7" s="67" t="s">
        <v>53</v>
      </c>
      <c r="C7" s="66">
        <f t="shared" si="0"/>
        <v>7588.5675942934522</v>
      </c>
      <c r="D7" s="65">
        <f>AA!$T7</f>
        <v>249.88629494372145</v>
      </c>
      <c r="E7" s="65">
        <f>BBWB!$T7</f>
        <v>26.044906490439665</v>
      </c>
      <c r="F7" s="65">
        <f>CA!$T7</f>
        <v>119.94049752001787</v>
      </c>
      <c r="G7" s="65">
        <f>CWP!$T7</f>
        <v>0</v>
      </c>
      <c r="H7" s="65"/>
      <c r="I7" s="65">
        <f>DLA!$T7</f>
        <v>762.46017763641544</v>
      </c>
      <c r="J7" s="65">
        <f>'DLA (children)'!$T7</f>
        <v>69.532273125489354</v>
      </c>
      <c r="K7" s="65">
        <f>'DLA (working age)'!$T7</f>
        <v>398.31477949715872</v>
      </c>
      <c r="L7" s="65">
        <f>'DLA (pensioners)'!$T7</f>
        <v>295.39406308408144</v>
      </c>
      <c r="M7" s="65">
        <f>DHP!$T7</f>
        <v>7.2977379999999989</v>
      </c>
      <c r="N7" s="65">
        <f>ESA!$T7</f>
        <v>576.01960487457472</v>
      </c>
      <c r="O7" s="65">
        <f>HB!$T7</f>
        <v>1055.5343049999999</v>
      </c>
      <c r="P7" s="65">
        <f>IB!$T7</f>
        <v>56.342746936234093</v>
      </c>
      <c r="Q7" s="65">
        <f>IS!$T7</f>
        <v>191.50052672044791</v>
      </c>
      <c r="R7" s="65"/>
      <c r="S7" s="65">
        <f>'IS (incapacity)'!$T7</f>
        <v>46.552360500823696</v>
      </c>
      <c r="T7" s="65">
        <f>'IS (lone parent)'!$T7</f>
        <v>97.88586859613126</v>
      </c>
      <c r="U7" s="65">
        <f>'IS (carer)'!$T7</f>
        <v>37.313748964577329</v>
      </c>
      <c r="V7" s="65">
        <f>'IS (others)'!$T7</f>
        <v>9.7740501344563988</v>
      </c>
      <c r="W7" s="65">
        <f>IIDB!$T7</f>
        <v>94.809891179407856</v>
      </c>
      <c r="X7" s="65">
        <f>JSA!$T7</f>
        <v>270.93955996209354</v>
      </c>
      <c r="Y7" s="65">
        <f>MA!$T7</f>
        <v>12.64427375095222</v>
      </c>
      <c r="Z7" s="65">
        <f>O75TVL!$T7</f>
        <v>26.277478889256145</v>
      </c>
      <c r="AA7" s="65">
        <f>PC!$T7</f>
        <v>352.70640250396275</v>
      </c>
      <c r="AB7" s="65">
        <f>PIP!$T7</f>
        <v>15.116590378505617</v>
      </c>
      <c r="AC7" s="65">
        <f>SDA!$T7</f>
        <v>47.789555593041044</v>
      </c>
      <c r="AD7" s="65">
        <f>'SDA (working age)'!$T7</f>
        <v>39.576253292908952</v>
      </c>
      <c r="AE7" s="65">
        <f>'SDA (pensioners)'!$T7</f>
        <v>8.2133023001320851</v>
      </c>
      <c r="AF7" s="65">
        <f>SP!$T7</f>
        <v>3538.5372517953228</v>
      </c>
      <c r="AG7" s="65"/>
      <c r="AH7" s="65"/>
      <c r="AI7" s="65"/>
      <c r="AJ7" s="65"/>
      <c r="AK7" s="65"/>
      <c r="AL7" s="65">
        <f>SMP!$T7</f>
        <v>90.568183444466683</v>
      </c>
      <c r="AM7" s="65">
        <f>UC!$T7</f>
        <v>0</v>
      </c>
      <c r="AN7" s="64">
        <f>WFP!$T7</f>
        <v>94.151608674593462</v>
      </c>
    </row>
    <row r="8" spans="1:40" s="48" customFormat="1" x14ac:dyDescent="0.4">
      <c r="A8" s="68" t="s">
        <v>52</v>
      </c>
      <c r="B8" s="67" t="s">
        <v>51</v>
      </c>
      <c r="C8" s="66">
        <f t="shared" si="0"/>
        <v>19722.800127545419</v>
      </c>
      <c r="D8" s="65">
        <f>AA!$T8</f>
        <v>717.80312491253426</v>
      </c>
      <c r="E8" s="65">
        <f>BBWB!$T8</f>
        <v>70.7230836890798</v>
      </c>
      <c r="F8" s="65">
        <f>CA!$T8</f>
        <v>293.05026679793161</v>
      </c>
      <c r="G8" s="65">
        <f>CWP!$T8</f>
        <v>0.17847678018575844</v>
      </c>
      <c r="H8" s="65"/>
      <c r="I8" s="65">
        <f>DLA!$T8</f>
        <v>2056.7581107197793</v>
      </c>
      <c r="J8" s="65">
        <f>'DLA (children)'!$T8</f>
        <v>180.92890787702527</v>
      </c>
      <c r="K8" s="65">
        <f>'DLA (working age)'!$T8</f>
        <v>1093.5454777491136</v>
      </c>
      <c r="L8" s="65">
        <f>'DLA (pensioners)'!$T8</f>
        <v>784.88395379919689</v>
      </c>
      <c r="M8" s="65">
        <f>DHP!$T8</f>
        <v>17.797455999999997</v>
      </c>
      <c r="N8" s="65">
        <f>ESA!$T8</f>
        <v>1631.9672209011362</v>
      </c>
      <c r="O8" s="65">
        <f>HB!$T8</f>
        <v>2691.3663270000002</v>
      </c>
      <c r="P8" s="65">
        <f>IB!$T8</f>
        <v>137.65411792222261</v>
      </c>
      <c r="Q8" s="65">
        <f>IS!$T8</f>
        <v>483.99572159576843</v>
      </c>
      <c r="R8" s="65"/>
      <c r="S8" s="65">
        <f>'IS (incapacity)'!$T8</f>
        <v>129.04853627325051</v>
      </c>
      <c r="T8" s="65">
        <f>'IS (lone parent)'!$T8</f>
        <v>248.31209964311512</v>
      </c>
      <c r="U8" s="65">
        <f>'IS (carer)'!$T8</f>
        <v>84.835232296004591</v>
      </c>
      <c r="V8" s="65">
        <f>'IS (others)'!$T8</f>
        <v>21.732025166090814</v>
      </c>
      <c r="W8" s="65">
        <f>IIDB!$T8</f>
        <v>128.41557604030461</v>
      </c>
      <c r="X8" s="65">
        <f>JSA!$T8</f>
        <v>563.86591657988743</v>
      </c>
      <c r="Y8" s="65">
        <f>MA!$T8</f>
        <v>40.364547389915664</v>
      </c>
      <c r="Z8" s="65">
        <f>O75TVL!$T8</f>
        <v>67.843672768624955</v>
      </c>
      <c r="AA8" s="65">
        <f>PC!$T8</f>
        <v>917.19546104579638</v>
      </c>
      <c r="AB8" s="65">
        <f>PIP!$T8</f>
        <v>34.767309225732774</v>
      </c>
      <c r="AC8" s="65">
        <f>SDA!$T8</f>
        <v>118.69700682791502</v>
      </c>
      <c r="AD8" s="65">
        <f>'SDA (working age)'!$T8</f>
        <v>97.692529487995913</v>
      </c>
      <c r="AE8" s="65">
        <f>'SDA (pensioners)'!$T8</f>
        <v>21.004477339919113</v>
      </c>
      <c r="AF8" s="65">
        <f>SP!$T8</f>
        <v>9268.5282224113671</v>
      </c>
      <c r="AG8" s="65"/>
      <c r="AH8" s="65"/>
      <c r="AI8" s="65"/>
      <c r="AJ8" s="65"/>
      <c r="AK8" s="65"/>
      <c r="AL8" s="65">
        <f>SMP!$T8</f>
        <v>230.12813340208248</v>
      </c>
      <c r="AM8" s="65">
        <f>UC!$T8</f>
        <v>5.4553150266268684</v>
      </c>
      <c r="AN8" s="64">
        <f>WFP!$T8</f>
        <v>246.24506050852756</v>
      </c>
    </row>
    <row r="9" spans="1:40" s="48" customFormat="1" x14ac:dyDescent="0.4">
      <c r="A9" s="68" t="s">
        <v>50</v>
      </c>
      <c r="B9" s="67" t="s">
        <v>49</v>
      </c>
      <c r="C9" s="66">
        <f t="shared" si="0"/>
        <v>13531.43857429066</v>
      </c>
      <c r="D9" s="65">
        <f>AA!$T9</f>
        <v>406.34602774630872</v>
      </c>
      <c r="E9" s="65">
        <f>BBWB!$T9</f>
        <v>47.359121346206159</v>
      </c>
      <c r="F9" s="65">
        <f>CA!$T9</f>
        <v>196.34675990191926</v>
      </c>
      <c r="G9" s="65">
        <f>CWP!$T9</f>
        <v>4.0938111455108341</v>
      </c>
      <c r="H9" s="65"/>
      <c r="I9" s="65">
        <f>DLA!$T9</f>
        <v>1250.3974071374039</v>
      </c>
      <c r="J9" s="65">
        <f>'DLA (children)'!$T9</f>
        <v>120.70473525388871</v>
      </c>
      <c r="K9" s="65">
        <f>'DLA (working age)'!$T9</f>
        <v>665.15026382592737</v>
      </c>
      <c r="L9" s="65">
        <f>'DLA (pensioners)'!$T9</f>
        <v>465.36446689931233</v>
      </c>
      <c r="M9" s="65">
        <f>DHP!$T9</f>
        <v>10.412444999999998</v>
      </c>
      <c r="N9" s="65">
        <f>ESA!$T9</f>
        <v>947.34557051014042</v>
      </c>
      <c r="O9" s="65">
        <f>HB!$T9</f>
        <v>1724.6759910000001</v>
      </c>
      <c r="P9" s="65">
        <f>IB!$T9</f>
        <v>97.58771244838718</v>
      </c>
      <c r="Q9" s="65">
        <f>IS!$T9</f>
        <v>306.93460182666354</v>
      </c>
      <c r="R9" s="65"/>
      <c r="S9" s="65">
        <f>'IS (incapacity)'!$T9</f>
        <v>64.931476416499834</v>
      </c>
      <c r="T9" s="65">
        <f>'IS (lone parent)'!$T9</f>
        <v>166.44967047204034</v>
      </c>
      <c r="U9" s="65">
        <f>'IS (carer)'!$T9</f>
        <v>55.447706970292003</v>
      </c>
      <c r="V9" s="65">
        <f>'IS (others)'!$T9</f>
        <v>20.050286635542946</v>
      </c>
      <c r="W9" s="65">
        <f>IIDB!$T9</f>
        <v>92.182323476614641</v>
      </c>
      <c r="X9" s="65">
        <f>JSA!$T9</f>
        <v>490.00613815460684</v>
      </c>
      <c r="Y9" s="65">
        <f>MA!$T9</f>
        <v>29.050749750382451</v>
      </c>
      <c r="Z9" s="65">
        <f>O75TVL!$T9</f>
        <v>50.782828334703275</v>
      </c>
      <c r="AA9" s="65">
        <f>PC!$T9</f>
        <v>592.36586842943166</v>
      </c>
      <c r="AB9" s="65">
        <f>PIP!$T9</f>
        <v>15.480493023575928</v>
      </c>
      <c r="AC9" s="65">
        <f>SDA!$T9</f>
        <v>78.222725181053391</v>
      </c>
      <c r="AD9" s="65">
        <f>'SDA (working age)'!$T9</f>
        <v>64.92304347500567</v>
      </c>
      <c r="AE9" s="65">
        <f>'SDA (pensioners)'!$T9</f>
        <v>13.299681706047728</v>
      </c>
      <c r="AF9" s="65">
        <f>SP!$T9</f>
        <v>6839.3741643195535</v>
      </c>
      <c r="AG9" s="65"/>
      <c r="AH9" s="65"/>
      <c r="AI9" s="65"/>
      <c r="AJ9" s="65"/>
      <c r="AK9" s="65"/>
      <c r="AL9" s="65">
        <f>SMP!$T9</f>
        <v>170.93794959046454</v>
      </c>
      <c r="AM9" s="65">
        <f>UC!$T9</f>
        <v>1.1656656039801001E-2</v>
      </c>
      <c r="AN9" s="64">
        <f>WFP!$T9</f>
        <v>181.5242293116944</v>
      </c>
    </row>
    <row r="10" spans="1:40" s="48" customFormat="1" x14ac:dyDescent="0.4">
      <c r="A10" s="68" t="s">
        <v>48</v>
      </c>
      <c r="B10" s="67" t="s">
        <v>47</v>
      </c>
      <c r="C10" s="66">
        <f t="shared" si="0"/>
        <v>11489.435404988808</v>
      </c>
      <c r="D10" s="65">
        <f>AA!$T10</f>
        <v>393.10819414562343</v>
      </c>
      <c r="E10" s="65">
        <f>BBWB!$T10</f>
        <v>41.896694025648699</v>
      </c>
      <c r="F10" s="65">
        <f>CA!$T10</f>
        <v>155.76457437448357</v>
      </c>
      <c r="G10" s="65">
        <f>CWP!$T10</f>
        <v>2.4540557275541786</v>
      </c>
      <c r="H10" s="65"/>
      <c r="I10" s="65">
        <f>DLA!$T10</f>
        <v>999.42951883088415</v>
      </c>
      <c r="J10" s="65">
        <f>'DLA (children)'!$T10</f>
        <v>112.75661784666099</v>
      </c>
      <c r="K10" s="65">
        <f>'DLA (working age)'!$T10</f>
        <v>536.9173531542574</v>
      </c>
      <c r="L10" s="65">
        <f>'DLA (pensioners)'!$T10</f>
        <v>349.35635350119287</v>
      </c>
      <c r="M10" s="65">
        <f>DHP!$T10</f>
        <v>6.3250720000000005</v>
      </c>
      <c r="N10" s="65">
        <f>ESA!$T10</f>
        <v>722.12002508559544</v>
      </c>
      <c r="O10" s="65">
        <f>HB!$T10</f>
        <v>1279.2887740000001</v>
      </c>
      <c r="P10" s="65">
        <f>IB!$T10</f>
        <v>71.977113461586129</v>
      </c>
      <c r="Q10" s="65">
        <f>IS!$T10</f>
        <v>231.09975793494573</v>
      </c>
      <c r="R10" s="65"/>
      <c r="S10" s="65">
        <f>'IS (incapacity)'!$T10</f>
        <v>53.164344405010603</v>
      </c>
      <c r="T10" s="65">
        <f>'IS (lone parent)'!$T10</f>
        <v>127.06298187108575</v>
      </c>
      <c r="U10" s="65">
        <f>'IS (carer)'!$T10</f>
        <v>39.715482483672446</v>
      </c>
      <c r="V10" s="65">
        <f>'IS (others)'!$T10</f>
        <v>11.261275718431325</v>
      </c>
      <c r="W10" s="65">
        <f>IIDB!$T10</f>
        <v>88.358759440136211</v>
      </c>
      <c r="X10" s="65">
        <f>JSA!$T10</f>
        <v>301.61147208026057</v>
      </c>
      <c r="Y10" s="65">
        <f>MA!$T10</f>
        <v>31.052674624777868</v>
      </c>
      <c r="Z10" s="65">
        <f>O75TVL!$T10</f>
        <v>44.529631486725208</v>
      </c>
      <c r="AA10" s="65">
        <f>PC!$T10</f>
        <v>481.39600740315518</v>
      </c>
      <c r="AB10" s="65">
        <f>PIP!$T10</f>
        <v>8.3930757822049937</v>
      </c>
      <c r="AC10" s="65">
        <f>SDA!$T10</f>
        <v>68.500277610478008</v>
      </c>
      <c r="AD10" s="65">
        <f>'SDA (working age)'!$T10</f>
        <v>57.690903067456617</v>
      </c>
      <c r="AE10" s="65">
        <f>'SDA (pensioners)'!$T10</f>
        <v>10.809374543021383</v>
      </c>
      <c r="AF10" s="65">
        <f>SP!$T10</f>
        <v>6229.7935357600218</v>
      </c>
      <c r="AG10" s="65"/>
      <c r="AH10" s="65"/>
      <c r="AI10" s="65"/>
      <c r="AJ10" s="65"/>
      <c r="AK10" s="65"/>
      <c r="AL10" s="65">
        <f>SMP!$T10</f>
        <v>170.82146047412027</v>
      </c>
      <c r="AM10" s="65">
        <f>UC!$T10</f>
        <v>0</v>
      </c>
      <c r="AN10" s="64">
        <f>WFP!$T10</f>
        <v>161.51473074060465</v>
      </c>
    </row>
    <row r="11" spans="1:40" s="48" customFormat="1" x14ac:dyDescent="0.4">
      <c r="A11" s="68" t="s">
        <v>46</v>
      </c>
      <c r="B11" s="67" t="s">
        <v>45</v>
      </c>
      <c r="C11" s="66">
        <f t="shared" si="0"/>
        <v>14814.161382078664</v>
      </c>
      <c r="D11" s="65">
        <f>AA!$T11</f>
        <v>549.58644173229436</v>
      </c>
      <c r="E11" s="65">
        <f>BBWB!$T11</f>
        <v>54.408402890997344</v>
      </c>
      <c r="F11" s="65">
        <f>CA!$T11</f>
        <v>221.09693333353519</v>
      </c>
      <c r="G11" s="65">
        <f>CWP!$T11</f>
        <v>0</v>
      </c>
      <c r="H11" s="65"/>
      <c r="I11" s="65">
        <f>DLA!$T11</f>
        <v>1311.6514612693948</v>
      </c>
      <c r="J11" s="65">
        <f>'DLA (children)'!$T11</f>
        <v>149.65200701081807</v>
      </c>
      <c r="K11" s="65">
        <f>'DLA (working age)'!$T11</f>
        <v>690.18952609514599</v>
      </c>
      <c r="L11" s="65">
        <f>'DLA (pensioners)'!$T11</f>
        <v>471.12845826504844</v>
      </c>
      <c r="M11" s="65">
        <f>DHP!$T11</f>
        <v>12.046586</v>
      </c>
      <c r="N11" s="65">
        <f>ESA!$T11</f>
        <v>907.88631359869487</v>
      </c>
      <c r="O11" s="65">
        <f>HB!$T11</f>
        <v>1977.6522630000002</v>
      </c>
      <c r="P11" s="65">
        <f>IB!$T11</f>
        <v>123.84704764338386</v>
      </c>
      <c r="Q11" s="65">
        <f>IS!$T11</f>
        <v>355.63326352760339</v>
      </c>
      <c r="R11" s="65"/>
      <c r="S11" s="65">
        <f>'IS (incapacity)'!$T11</f>
        <v>82.081038757709933</v>
      </c>
      <c r="T11" s="65">
        <f>'IS (lone parent)'!$T11</f>
        <v>193.35748150020223</v>
      </c>
      <c r="U11" s="65">
        <f>'IS (carer)'!$T11</f>
        <v>62.833343687663394</v>
      </c>
      <c r="V11" s="65">
        <f>'IS (others)'!$T11</f>
        <v>17.380924979437932</v>
      </c>
      <c r="W11" s="65">
        <f>IIDB!$T11</f>
        <v>83.620076996822917</v>
      </c>
      <c r="X11" s="65">
        <f>JSA!$T11</f>
        <v>488.31146832754609</v>
      </c>
      <c r="Y11" s="65">
        <f>MA!$T11</f>
        <v>30.968689907728422</v>
      </c>
      <c r="Z11" s="65">
        <f>O75TVL!$T11</f>
        <v>55.665162053461685</v>
      </c>
      <c r="AA11" s="65">
        <f>PC!$T11</f>
        <v>698.98341370754781</v>
      </c>
      <c r="AB11" s="65">
        <f>PIP!$T11</f>
        <v>10.40996009631718</v>
      </c>
      <c r="AC11" s="65">
        <f>SDA!$T11</f>
        <v>80.683684795598822</v>
      </c>
      <c r="AD11" s="65">
        <f>'SDA (working age)'!$T11</f>
        <v>67.921986024973066</v>
      </c>
      <c r="AE11" s="65">
        <f>'SDA (pensioners)'!$T11</f>
        <v>12.761698770625737</v>
      </c>
      <c r="AF11" s="65">
        <f>SP!$T11</f>
        <v>7465.9022378132477</v>
      </c>
      <c r="AG11" s="65"/>
      <c r="AH11" s="65"/>
      <c r="AI11" s="65"/>
      <c r="AJ11" s="65"/>
      <c r="AK11" s="65"/>
      <c r="AL11" s="65">
        <f>SMP!$T11</f>
        <v>189.44484578909751</v>
      </c>
      <c r="AM11" s="65">
        <f>UC!$T11</f>
        <v>8.289177628302935E-2</v>
      </c>
      <c r="AN11" s="64">
        <f>WFP!$T11</f>
        <v>196.28023781910812</v>
      </c>
    </row>
    <row r="12" spans="1:40" s="48" customFormat="1" x14ac:dyDescent="0.4">
      <c r="A12" s="68" t="s">
        <v>44</v>
      </c>
      <c r="B12" s="67" t="s">
        <v>43</v>
      </c>
      <c r="C12" s="66">
        <f t="shared" si="0"/>
        <v>14550.990413383359</v>
      </c>
      <c r="D12" s="65">
        <f>AA!$T12</f>
        <v>512.55725427194579</v>
      </c>
      <c r="E12" s="65">
        <f>BBWB!$T12</f>
        <v>51.553802527304853</v>
      </c>
      <c r="F12" s="65">
        <f>CA!$T12</f>
        <v>167.35206167022088</v>
      </c>
      <c r="G12" s="65">
        <f>CWP!$T12</f>
        <v>0</v>
      </c>
      <c r="H12" s="65"/>
      <c r="I12" s="65">
        <f>DLA!$T12</f>
        <v>1017.0345323953793</v>
      </c>
      <c r="J12" s="65">
        <f>'DLA (children)'!$T12</f>
        <v>138.67807698243331</v>
      </c>
      <c r="K12" s="65">
        <f>'DLA (working age)'!$T12</f>
        <v>557.41651697060024</v>
      </c>
      <c r="L12" s="65">
        <f>'DLA (pensioners)'!$T12</f>
        <v>318.87421767865646</v>
      </c>
      <c r="M12" s="65">
        <f>DHP!$T12</f>
        <v>9.3018770000000011</v>
      </c>
      <c r="N12" s="65">
        <f>ESA!$T12</f>
        <v>736.60964219822381</v>
      </c>
      <c r="O12" s="65">
        <f>HB!$T12</f>
        <v>1877.8556509999999</v>
      </c>
      <c r="P12" s="65">
        <f>IB!$T12</f>
        <v>88.610236341641752</v>
      </c>
      <c r="Q12" s="65">
        <f>IS!$T12</f>
        <v>268.68278005386912</v>
      </c>
      <c r="R12" s="65"/>
      <c r="S12" s="65">
        <f>'IS (incapacity)'!$T12</f>
        <v>70.192334963654915</v>
      </c>
      <c r="T12" s="65">
        <f>'IS (lone parent)'!$T12</f>
        <v>146.98175824880275</v>
      </c>
      <c r="U12" s="65">
        <f>'IS (carer)'!$T12</f>
        <v>38.039580286583643</v>
      </c>
      <c r="V12" s="65">
        <f>'IS (others)'!$T12</f>
        <v>13.53227045324979</v>
      </c>
      <c r="W12" s="65">
        <f>IIDB!$T12</f>
        <v>55.450739107222489</v>
      </c>
      <c r="X12" s="65">
        <f>JSA!$T12</f>
        <v>318.40663068709858</v>
      </c>
      <c r="Y12" s="65">
        <f>MA!$T12</f>
        <v>41.308684019302888</v>
      </c>
      <c r="Z12" s="65">
        <f>O75TVL!$T12</f>
        <v>60.716121305199266</v>
      </c>
      <c r="AA12" s="65">
        <f>PC!$T12</f>
        <v>549.21729824544286</v>
      </c>
      <c r="AB12" s="65">
        <f>PIP!$T12</f>
        <v>11.362922517367616</v>
      </c>
      <c r="AC12" s="65">
        <f>SDA!$T12</f>
        <v>69.290736346974271</v>
      </c>
      <c r="AD12" s="65">
        <f>'SDA (working age)'!$T12</f>
        <v>57.79676041083146</v>
      </c>
      <c r="AE12" s="65">
        <f>'SDA (pensioners)'!$T12</f>
        <v>11.493975936142817</v>
      </c>
      <c r="AF12" s="65">
        <f>SP!$T12</f>
        <v>8298.821995573986</v>
      </c>
      <c r="AG12" s="65"/>
      <c r="AH12" s="65"/>
      <c r="AI12" s="65"/>
      <c r="AJ12" s="65"/>
      <c r="AK12" s="65"/>
      <c r="AL12" s="65">
        <f>SMP!$T12</f>
        <v>203.90154162347969</v>
      </c>
      <c r="AM12" s="65">
        <f>UC!$T12</f>
        <v>0</v>
      </c>
      <c r="AN12" s="64">
        <f>WFP!$T12</f>
        <v>212.9559064987013</v>
      </c>
    </row>
    <row r="13" spans="1:40" s="48" customFormat="1" x14ac:dyDescent="0.4">
      <c r="A13" s="68" t="s">
        <v>42</v>
      </c>
      <c r="B13" s="67" t="s">
        <v>41</v>
      </c>
      <c r="C13" s="66">
        <f t="shared" si="0"/>
        <v>19664.731196548062</v>
      </c>
      <c r="D13" s="65">
        <f>AA!$T13</f>
        <v>480.80728888231505</v>
      </c>
      <c r="E13" s="65">
        <f>BBWB!$T13</f>
        <v>57.27769231299402</v>
      </c>
      <c r="F13" s="65">
        <f>CA!$T13</f>
        <v>252.81282743621739</v>
      </c>
      <c r="G13" s="65">
        <f>CWP!$T13</f>
        <v>0</v>
      </c>
      <c r="H13" s="65"/>
      <c r="I13" s="65">
        <f>DLA!$T13</f>
        <v>1408.8811583826212</v>
      </c>
      <c r="J13" s="65">
        <f>'DLA (children)'!$T13</f>
        <v>177.27275174991871</v>
      </c>
      <c r="K13" s="65">
        <f>'DLA (working age)'!$T13</f>
        <v>852.33277819239674</v>
      </c>
      <c r="L13" s="65">
        <f>'DLA (pensioners)'!$T13</f>
        <v>377.41727793460473</v>
      </c>
      <c r="M13" s="65">
        <f>DHP!$T13</f>
        <v>55.246516999999997</v>
      </c>
      <c r="N13" s="65">
        <f>ESA!$T13</f>
        <v>1267.7157913625133</v>
      </c>
      <c r="O13" s="65">
        <f>HB!$T13</f>
        <v>6194.2659759999997</v>
      </c>
      <c r="P13" s="65">
        <f>IB!$T13</f>
        <v>157.17567726844607</v>
      </c>
      <c r="Q13" s="65">
        <f>IS!$T13</f>
        <v>616.90769996963263</v>
      </c>
      <c r="R13" s="65"/>
      <c r="S13" s="65">
        <f>'IS (incapacity)'!$T13</f>
        <v>218.05230233970119</v>
      </c>
      <c r="T13" s="65">
        <f>'IS (lone parent)'!$T13</f>
        <v>304.30906748544908</v>
      </c>
      <c r="U13" s="65">
        <f>'IS (carer)'!$T13</f>
        <v>64.635667110903782</v>
      </c>
      <c r="V13" s="65">
        <f>'IS (others)'!$T13</f>
        <v>29.979896300506041</v>
      </c>
      <c r="W13" s="65">
        <f>IIDB!$T13</f>
        <v>32.672445297490889</v>
      </c>
      <c r="X13" s="65">
        <f>JSA!$T13</f>
        <v>642.06881877887281</v>
      </c>
      <c r="Y13" s="65">
        <f>MA!$T13</f>
        <v>71.298362511246197</v>
      </c>
      <c r="Z13" s="65">
        <f>O75TVL!$T13</f>
        <v>55.735422692203009</v>
      </c>
      <c r="AA13" s="65">
        <f>PC!$T13</f>
        <v>1113.4247770354409</v>
      </c>
      <c r="AB13" s="65">
        <f>PIP!$T13</f>
        <v>10.295453010671668</v>
      </c>
      <c r="AC13" s="65">
        <f>SDA!$T13</f>
        <v>73.993430579527399</v>
      </c>
      <c r="AD13" s="65">
        <f>'SDA (working age)'!$T13</f>
        <v>62.517074479833603</v>
      </c>
      <c r="AE13" s="65">
        <f>'SDA (pensioners)'!$T13</f>
        <v>11.476356099693781</v>
      </c>
      <c r="AF13" s="65">
        <f>SP!$T13</f>
        <v>6613.9153367393856</v>
      </c>
      <c r="AG13" s="65"/>
      <c r="AH13" s="65"/>
      <c r="AI13" s="65"/>
      <c r="AJ13" s="65"/>
      <c r="AK13" s="65"/>
      <c r="AL13" s="65">
        <f>SMP!$T13</f>
        <v>360.24058861833856</v>
      </c>
      <c r="AM13" s="65">
        <f>UC!$T13</f>
        <v>0.13664191246655619</v>
      </c>
      <c r="AN13" s="64">
        <f>WFP!$T13</f>
        <v>199.85929075767777</v>
      </c>
    </row>
    <row r="14" spans="1:40" s="48" customFormat="1" x14ac:dyDescent="0.4">
      <c r="A14" s="68" t="s">
        <v>40</v>
      </c>
      <c r="B14" s="67" t="s">
        <v>39</v>
      </c>
      <c r="C14" s="66">
        <f t="shared" si="0"/>
        <v>20704.882351390101</v>
      </c>
      <c r="D14" s="65">
        <f>AA!$T14</f>
        <v>663.67025289634785</v>
      </c>
      <c r="E14" s="65">
        <f>BBWB!$T14</f>
        <v>78.29739894358265</v>
      </c>
      <c r="F14" s="65">
        <f>CA!$T14</f>
        <v>218.68399308868024</v>
      </c>
      <c r="G14" s="65">
        <f>CWP!$T14</f>
        <v>0.59120433436532482</v>
      </c>
      <c r="H14" s="65"/>
      <c r="I14" s="65">
        <f>DLA!$T14</f>
        <v>1397.8763119098098</v>
      </c>
      <c r="J14" s="65">
        <f>'DLA (children)'!$T14</f>
        <v>196.39559937799385</v>
      </c>
      <c r="K14" s="65">
        <f>'DLA (working age)'!$T14</f>
        <v>805.11663797367305</v>
      </c>
      <c r="L14" s="65">
        <f>'DLA (pensioners)'!$T14</f>
        <v>392.99824370157199</v>
      </c>
      <c r="M14" s="65">
        <f>DHP!$T14</f>
        <v>13.846626999999998</v>
      </c>
      <c r="N14" s="65">
        <f>ESA!$T14</f>
        <v>1027.1566790770903</v>
      </c>
      <c r="O14" s="65">
        <f>HB!$T14</f>
        <v>2868.4717740000006</v>
      </c>
      <c r="P14" s="65">
        <f>IB!$T14</f>
        <v>120.60236084271857</v>
      </c>
      <c r="Q14" s="65">
        <f>IS!$T14</f>
        <v>349.12284474344415</v>
      </c>
      <c r="R14" s="65"/>
      <c r="S14" s="65">
        <f>'IS (incapacity)'!$T14</f>
        <v>81.416066875624651</v>
      </c>
      <c r="T14" s="65">
        <f>'IS (lone parent)'!$T14</f>
        <v>202.27999766382516</v>
      </c>
      <c r="U14" s="65">
        <f>'IS (carer)'!$T14</f>
        <v>48.918404319529522</v>
      </c>
      <c r="V14" s="65">
        <f>'IS (others)'!$T14</f>
        <v>16.501846639105512</v>
      </c>
      <c r="W14" s="65">
        <f>IIDB!$T14</f>
        <v>69.041606535463274</v>
      </c>
      <c r="X14" s="65">
        <f>JSA!$T14</f>
        <v>375.89486621350261</v>
      </c>
      <c r="Y14" s="65">
        <f>MA!$T14</f>
        <v>57.641515818841775</v>
      </c>
      <c r="Z14" s="65">
        <f>O75TVL!$T14</f>
        <v>88.188031053057969</v>
      </c>
      <c r="AA14" s="65">
        <f>PC!$T14</f>
        <v>732.22500289278366</v>
      </c>
      <c r="AB14" s="65">
        <f>PIP!$T14</f>
        <v>13.528240521075423</v>
      </c>
      <c r="AC14" s="65">
        <f>SDA!$T14</f>
        <v>97.901020807500203</v>
      </c>
      <c r="AD14" s="65">
        <f>'SDA (working age)'!$T14</f>
        <v>81.500984865121509</v>
      </c>
      <c r="AE14" s="65">
        <f>'SDA (pensioners)'!$T14</f>
        <v>16.400035942378675</v>
      </c>
      <c r="AF14" s="65">
        <f>SP!$T14</f>
        <v>11892.288847467114</v>
      </c>
      <c r="AG14" s="65"/>
      <c r="AH14" s="65"/>
      <c r="AI14" s="65"/>
      <c r="AJ14" s="65"/>
      <c r="AK14" s="65"/>
      <c r="AL14" s="65">
        <f>SMP!$T14</f>
        <v>331.21273643963002</v>
      </c>
      <c r="AM14" s="65">
        <f>UC!$T14</f>
        <v>0</v>
      </c>
      <c r="AN14" s="64">
        <f>WFP!$T14</f>
        <v>308.64103680509328</v>
      </c>
    </row>
    <row r="15" spans="1:40" s="48" customFormat="1" x14ac:dyDescent="0.4">
      <c r="A15" s="68" t="s">
        <v>38</v>
      </c>
      <c r="B15" s="67" t="s">
        <v>37</v>
      </c>
      <c r="C15" s="66">
        <f t="shared" si="0"/>
        <v>14121.176737881889</v>
      </c>
      <c r="D15" s="65">
        <f>AA!$T15</f>
        <v>515.08122057464948</v>
      </c>
      <c r="E15" s="65">
        <f>BBWB!$T15</f>
        <v>46.616160915369832</v>
      </c>
      <c r="F15" s="65">
        <f>CA!$T15</f>
        <v>150.19137875636329</v>
      </c>
      <c r="G15" s="65">
        <f>CWP!$T15</f>
        <v>0</v>
      </c>
      <c r="H15" s="65"/>
      <c r="I15" s="65">
        <f>DLA!$T15</f>
        <v>1036.6334209562192</v>
      </c>
      <c r="J15" s="65">
        <f>'DLA (children)'!$T15</f>
        <v>116.22551933789491</v>
      </c>
      <c r="K15" s="65">
        <f>'DLA (working age)'!$T15</f>
        <v>589.56666527656546</v>
      </c>
      <c r="L15" s="65">
        <f>'DLA (pensioners)'!$T15</f>
        <v>330.46416797968629</v>
      </c>
      <c r="M15" s="65">
        <f>DHP!$T15</f>
        <v>7.6951799999999988</v>
      </c>
      <c r="N15" s="65">
        <f>ESA!$T15</f>
        <v>741.31359625584469</v>
      </c>
      <c r="O15" s="65">
        <f>HB!$T15</f>
        <v>1726.592026</v>
      </c>
      <c r="P15" s="65">
        <f>IB!$T15</f>
        <v>115.50788612765074</v>
      </c>
      <c r="Q15" s="65">
        <f>IS!$T15</f>
        <v>247.93790207556478</v>
      </c>
      <c r="R15" s="65"/>
      <c r="S15" s="65">
        <f>'IS (incapacity)'!$T15</f>
        <v>77.015453143438378</v>
      </c>
      <c r="T15" s="65">
        <f>'IS (lone parent)'!$T15</f>
        <v>122.5101936414452</v>
      </c>
      <c r="U15" s="65">
        <f>'IS (carer)'!$T15</f>
        <v>35.156874282472458</v>
      </c>
      <c r="V15" s="65">
        <f>'IS (others)'!$T15</f>
        <v>13.248163101701596</v>
      </c>
      <c r="W15" s="65">
        <f>IIDB!$T15</f>
        <v>59.020606951707066</v>
      </c>
      <c r="X15" s="65">
        <f>JSA!$T15</f>
        <v>241.0231573800354</v>
      </c>
      <c r="Y15" s="65">
        <f>MA!$T15</f>
        <v>39.957797804148214</v>
      </c>
      <c r="Z15" s="65">
        <f>O75TVL!$T15</f>
        <v>61.148614570340328</v>
      </c>
      <c r="AA15" s="65">
        <f>PC!$T15</f>
        <v>549.58549927341403</v>
      </c>
      <c r="AB15" s="65">
        <f>PIP!$T15</f>
        <v>11.74659489304856</v>
      </c>
      <c r="AC15" s="65">
        <f>SDA!$T15</f>
        <v>75.311608543147258</v>
      </c>
      <c r="AD15" s="65">
        <f>'SDA (working age)'!$T15</f>
        <v>63.181503396909015</v>
      </c>
      <c r="AE15" s="65">
        <f>'SDA (pensioners)'!$T15</f>
        <v>12.130105146238247</v>
      </c>
      <c r="AF15" s="65">
        <f>SP!$T15</f>
        <v>8109.3169036560648</v>
      </c>
      <c r="AG15" s="65"/>
      <c r="AH15" s="65"/>
      <c r="AI15" s="65"/>
      <c r="AJ15" s="65"/>
      <c r="AK15" s="65"/>
      <c r="AL15" s="65">
        <f>SMP!$T15</f>
        <v>171.65975231854284</v>
      </c>
      <c r="AM15" s="65">
        <f>UC!$T15</f>
        <v>1.1009064037589835E-2</v>
      </c>
      <c r="AN15" s="64">
        <f>WFP!$T15</f>
        <v>214.82642176574137</v>
      </c>
    </row>
    <row r="16" spans="1:40" s="48" customFormat="1" x14ac:dyDescent="0.4">
      <c r="A16" s="63">
        <v>924</v>
      </c>
      <c r="B16" s="62" t="s">
        <v>36</v>
      </c>
      <c r="C16" s="61">
        <f t="shared" si="0"/>
        <v>8925.8756984798929</v>
      </c>
      <c r="D16" s="60">
        <f>AA!$T$16</f>
        <v>384.60256342470217</v>
      </c>
      <c r="E16" s="60">
        <f>BBWB!$T$16</f>
        <v>30.26393644928736</v>
      </c>
      <c r="F16" s="60">
        <f>CA!$T$16</f>
        <v>129.53678147623719</v>
      </c>
      <c r="G16" s="60">
        <f>CWP!$T$16</f>
        <v>0.22309597523219807</v>
      </c>
      <c r="H16" s="60"/>
      <c r="I16" s="60">
        <f>DLA!$T$16</f>
        <v>1036.537643128489</v>
      </c>
      <c r="J16" s="60">
        <f>'DLA (children)'!$T$16</f>
        <v>82.047999739670175</v>
      </c>
      <c r="K16" s="60">
        <f>'DLA (working age)'!$T$16</f>
        <v>506.36460506213359</v>
      </c>
      <c r="L16" s="60">
        <f>'DLA (pensioners)'!$T$16</f>
        <v>450.08281261922116</v>
      </c>
      <c r="M16" s="60">
        <f>DHP!$T$16</f>
        <v>7.7241759999999999</v>
      </c>
      <c r="N16" s="60">
        <f>ESA!$T$16</f>
        <v>646.57774403697488</v>
      </c>
      <c r="O16" s="60">
        <f>HB!$T$16</f>
        <v>1003.9478170000001</v>
      </c>
      <c r="P16" s="60">
        <f>IB!$T$16</f>
        <v>108.78930702047704</v>
      </c>
      <c r="Q16" s="60">
        <f>IS!$T$16</f>
        <v>217.44171221008179</v>
      </c>
      <c r="R16" s="60"/>
      <c r="S16" s="60">
        <f>'IS (incapacity)'!$T$16</f>
        <v>71.094549206448775</v>
      </c>
      <c r="T16" s="60">
        <f>'IS (lone parent)'!$T$16</f>
        <v>100.0793792464103</v>
      </c>
      <c r="U16" s="60">
        <f>'IS (carer)'!$T$16</f>
        <v>36.482376442498946</v>
      </c>
      <c r="V16" s="60">
        <f>'IS (others)'!$T$16</f>
        <v>9.7639312248119534</v>
      </c>
      <c r="W16" s="60">
        <f>IIDB!$T$16</f>
        <v>60.415936007673132</v>
      </c>
      <c r="X16" s="60">
        <f>JSA!$T$16</f>
        <v>236.39111939580414</v>
      </c>
      <c r="Y16" s="60">
        <f>MA!$T$16</f>
        <v>17.256686264631266</v>
      </c>
      <c r="Z16" s="60">
        <f>O75TVL!$T$16</f>
        <v>32.135654812755199</v>
      </c>
      <c r="AA16" s="60">
        <f>PC!$T$16</f>
        <v>416.85941093963316</v>
      </c>
      <c r="AB16" s="60">
        <f>PIP!$T$16</f>
        <v>8.4348987648459754</v>
      </c>
      <c r="AC16" s="60">
        <f>SDA!$T$16</f>
        <v>56.91842780594002</v>
      </c>
      <c r="AD16" s="60">
        <f>'SDA (working age)'!$T$16</f>
        <v>45.18623933867552</v>
      </c>
      <c r="AE16" s="60">
        <f>'SDA (pensioners)'!$T$16</f>
        <v>11.732188467264496</v>
      </c>
      <c r="AF16" s="60">
        <f>SP!$T$16</f>
        <v>4321.6187424067602</v>
      </c>
      <c r="AG16" s="60"/>
      <c r="AH16" s="60"/>
      <c r="AI16" s="60"/>
      <c r="AJ16" s="60"/>
      <c r="AK16" s="60"/>
      <c r="AL16" s="60">
        <f>SMP!$T$16</f>
        <v>93.836945477265587</v>
      </c>
      <c r="AM16" s="60">
        <f>UC!$T$16</f>
        <v>0</v>
      </c>
      <c r="AN16" s="59">
        <f>WFP!$T$16</f>
        <v>116.36309988310219</v>
      </c>
    </row>
    <row r="17" spans="1:40" s="48" customFormat="1" x14ac:dyDescent="0.4">
      <c r="A17" s="63">
        <v>923</v>
      </c>
      <c r="B17" s="62" t="s">
        <v>35</v>
      </c>
      <c r="C17" s="61">
        <f t="shared" si="0"/>
        <v>14380.876120105728</v>
      </c>
      <c r="D17" s="60">
        <f>AA!$T$17</f>
        <v>480.71213398377887</v>
      </c>
      <c r="E17" s="60">
        <f>BBWB!$T$17</f>
        <v>57.13011318034404</v>
      </c>
      <c r="F17" s="60">
        <f>CA!$T$17</f>
        <v>182.49497274855977</v>
      </c>
      <c r="G17" s="60">
        <f>CWP!$T$17</f>
        <v>0.8663560371517024</v>
      </c>
      <c r="H17" s="60"/>
      <c r="I17" s="60">
        <f>DLA!$T$17</f>
        <v>1471.206483935408</v>
      </c>
      <c r="J17" s="60">
        <f>'DLA (children)'!$T$17</f>
        <v>118.37804840905017</v>
      </c>
      <c r="K17" s="60">
        <f>'DLA (working age)'!$T$17</f>
        <v>827.91485565256551</v>
      </c>
      <c r="L17" s="60">
        <f>'DLA (pensioners)'!$T$17</f>
        <v>527.45924385536023</v>
      </c>
      <c r="M17" s="60">
        <f>DHP!$T$17</f>
        <v>28.700215000000007</v>
      </c>
      <c r="N17" s="60">
        <f>ESA!$T$17</f>
        <v>1210.186945793175</v>
      </c>
      <c r="O17" s="60">
        <f>HB!$T$17</f>
        <v>1770.1567690000002</v>
      </c>
      <c r="P17" s="60">
        <f>IB!$T$17</f>
        <v>99.174183283887686</v>
      </c>
      <c r="Q17" s="60">
        <f>IS!$T$17</f>
        <v>313.4339698479971</v>
      </c>
      <c r="R17" s="60"/>
      <c r="S17" s="60">
        <f>'IS (incapacity)'!$T$17</f>
        <v>98.056230434508294</v>
      </c>
      <c r="T17" s="60">
        <f>'IS (lone parent)'!$T$17</f>
        <v>147.2384157151196</v>
      </c>
      <c r="U17" s="60">
        <f>'IS (carer)'!$T$17</f>
        <v>54.453126633088232</v>
      </c>
      <c r="V17" s="60">
        <f>'IS (others)'!$T$17</f>
        <v>13.589304776707225</v>
      </c>
      <c r="W17" s="60">
        <f>IIDB!$T$17</f>
        <v>88.295335392137758</v>
      </c>
      <c r="X17" s="60">
        <f>JSA!$T$17</f>
        <v>408.71693474109554</v>
      </c>
      <c r="Y17" s="60">
        <f>MA!$T$17</f>
        <v>27.057095784543634</v>
      </c>
      <c r="Z17" s="60">
        <f>O75TVL!$T$17</f>
        <v>48.718726903235861</v>
      </c>
      <c r="AA17" s="60">
        <f>PC!$T$17</f>
        <v>636.96221376158235</v>
      </c>
      <c r="AB17" s="60">
        <f>PIP!$T$17</f>
        <v>20.938776043336539</v>
      </c>
      <c r="AC17" s="60">
        <f>SDA!$T$17</f>
        <v>90.980158170608561</v>
      </c>
      <c r="AD17" s="60">
        <f>'SDA (working age)'!$T$17</f>
        <v>75.888892761104884</v>
      </c>
      <c r="AE17" s="60">
        <f>'SDA (pensioners)'!$T$17</f>
        <v>15.091265409503698</v>
      </c>
      <c r="AF17" s="60">
        <f>SP!$T$17</f>
        <v>7051.232439142861</v>
      </c>
      <c r="AG17" s="60"/>
      <c r="AH17" s="60"/>
      <c r="AI17" s="60"/>
      <c r="AJ17" s="60"/>
      <c r="AK17" s="60"/>
      <c r="AL17" s="60">
        <f>SMP!$T$17</f>
        <v>207.76896489632128</v>
      </c>
      <c r="AM17" s="60">
        <f>UC!$T$17</f>
        <v>0.15995522454615818</v>
      </c>
      <c r="AN17" s="59">
        <f>WFP!$T$17</f>
        <v>185.98337723515823</v>
      </c>
    </row>
    <row r="18" spans="1:40" s="53" customFormat="1" ht="30" customHeight="1" x14ac:dyDescent="0.4">
      <c r="A18" s="58">
        <v>922</v>
      </c>
      <c r="B18" s="57" t="s">
        <v>34</v>
      </c>
      <c r="C18" s="56">
        <f t="shared" si="0"/>
        <v>14.653981950436991</v>
      </c>
      <c r="D18" s="55"/>
      <c r="E18" s="55"/>
      <c r="F18" s="55"/>
      <c r="G18" s="55"/>
      <c r="H18" s="55"/>
      <c r="I18" s="55"/>
      <c r="J18" s="55"/>
      <c r="K18" s="55"/>
      <c r="L18" s="55"/>
      <c r="M18" s="55"/>
      <c r="N18" s="55"/>
      <c r="O18" s="55"/>
      <c r="P18" s="55"/>
      <c r="Q18" s="55"/>
      <c r="R18" s="55"/>
      <c r="S18" s="55"/>
      <c r="T18" s="55"/>
      <c r="U18" s="55"/>
      <c r="V18" s="55"/>
      <c r="W18" s="55"/>
      <c r="X18" s="55"/>
      <c r="Y18" s="55"/>
      <c r="Z18" s="79">
        <f>O75TVL!$T$18</f>
        <v>14.653981950436991</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33203125" style="45" customWidth="1"/>
    <col min="8" max="8" width="12.77734375" style="45" hidden="1" customWidth="1"/>
    <col min="9" max="17" width="12.77734375" style="45" customWidth="1"/>
    <col min="18" max="18" width="12.77734375" style="45" hidden="1" customWidth="1"/>
    <col min="19" max="20" width="12.77734375" style="45" customWidth="1"/>
    <col min="21" max="21" width="11.44140625" style="45" customWidth="1"/>
    <col min="22" max="22" width="11.77734375" style="45" customWidth="1"/>
    <col min="23" max="26" width="12.77734375" style="45" customWidth="1"/>
    <col min="27" max="27" width="11.5546875" style="45" customWidth="1"/>
    <col min="28" max="28" width="13.44140625" style="45" customWidth="1"/>
    <col min="29" max="31" width="12.77734375" style="45" customWidth="1"/>
    <col min="32" max="32" width="11.33203125" style="45" customWidth="1"/>
    <col min="33" max="37" width="12.77734375" style="45" hidden="1" customWidth="1"/>
    <col min="38" max="38" width="10.5546875" style="45" customWidth="1"/>
    <col min="39" max="39" width="10.88671875" style="45" customWidth="1"/>
    <col min="40" max="40" width="10.33203125" style="45" customWidth="1"/>
    <col min="41" max="16384" width="8.88671875" style="45"/>
  </cols>
  <sheetData>
    <row r="1" spans="1:40" s="75" customFormat="1" ht="60" customHeight="1" x14ac:dyDescent="0.4">
      <c r="A1" s="189" t="s">
        <v>105</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t="s">
        <v>103</v>
      </c>
      <c r="AC2" s="71" t="s">
        <v>63</v>
      </c>
      <c r="AD2" s="176" t="s">
        <v>62</v>
      </c>
      <c r="AE2" s="176" t="s">
        <v>61</v>
      </c>
      <c r="AF2" s="71" t="s">
        <v>60</v>
      </c>
      <c r="AG2" s="71"/>
      <c r="AH2" s="71"/>
      <c r="AI2" s="71"/>
      <c r="AJ2" s="71"/>
      <c r="AK2" s="71"/>
      <c r="AL2" s="71" t="s">
        <v>88</v>
      </c>
      <c r="AM2" s="71" t="s">
        <v>102</v>
      </c>
      <c r="AN2" s="91" t="s">
        <v>59</v>
      </c>
    </row>
    <row r="3" spans="1:40" s="48" customFormat="1" ht="30" customHeight="1" x14ac:dyDescent="0.4">
      <c r="A3" s="69">
        <v>925</v>
      </c>
      <c r="B3" s="51" t="s">
        <v>58</v>
      </c>
      <c r="C3" s="61">
        <f t="shared" ref="C3:C18" si="0">SUM(D3:I3,M3:Q3,W3:AC3,AF3,AL3:AN3)</f>
        <v>167397.72919860465</v>
      </c>
      <c r="D3" s="60">
        <f>SUM(D6,D16:D17,D4)</f>
        <v>5421.7736768000032</v>
      </c>
      <c r="E3" s="60">
        <f>SUM(E6,E16:E17,E4)</f>
        <v>570.66566029000046</v>
      </c>
      <c r="F3" s="60">
        <f>SUM(F6,F16:F17,F4)</f>
        <v>2319.2115774999984</v>
      </c>
      <c r="G3" s="60">
        <f>SUM(G6,G16:G17,G4)</f>
        <v>11.036000000000001</v>
      </c>
      <c r="H3" s="60"/>
      <c r="I3" s="60">
        <f t="shared" ref="I3:AF3" si="1">SUM(I6,I16:I17,I4)</f>
        <v>13798.261242919996</v>
      </c>
      <c r="J3" s="60">
        <f t="shared" si="1"/>
        <v>1717.3043496814244</v>
      </c>
      <c r="K3" s="60">
        <f t="shared" si="1"/>
        <v>7070.9663343357543</v>
      </c>
      <c r="L3" s="60">
        <f t="shared" si="1"/>
        <v>5009.9905589028212</v>
      </c>
      <c r="M3" s="60">
        <f t="shared" si="1"/>
        <v>199.78361199999998</v>
      </c>
      <c r="N3" s="60">
        <f t="shared" si="1"/>
        <v>12827.382151170004</v>
      </c>
      <c r="O3" s="60">
        <f t="shared" si="1"/>
        <v>24316.565555000001</v>
      </c>
      <c r="P3" s="60">
        <f t="shared" si="1"/>
        <v>244.52811802000028</v>
      </c>
      <c r="Q3" s="60">
        <f t="shared" si="1"/>
        <v>2893.4764718199995</v>
      </c>
      <c r="R3" s="60"/>
      <c r="S3" s="60">
        <f t="shared" si="1"/>
        <v>459.84335153560278</v>
      </c>
      <c r="T3" s="60">
        <f t="shared" si="1"/>
        <v>1698.8486351058352</v>
      </c>
      <c r="U3" s="60">
        <f t="shared" si="1"/>
        <v>585.49981248498966</v>
      </c>
      <c r="V3" s="60">
        <f t="shared" si="1"/>
        <v>149.28467269357446</v>
      </c>
      <c r="W3" s="60">
        <f t="shared" si="1"/>
        <v>879.19700000000023</v>
      </c>
      <c r="X3" s="60">
        <f t="shared" si="1"/>
        <v>3065.0410876799974</v>
      </c>
      <c r="Y3" s="60">
        <f t="shared" si="1"/>
        <v>416.55604172000005</v>
      </c>
      <c r="Z3" s="60">
        <f t="shared" si="1"/>
        <v>597.02929659073902</v>
      </c>
      <c r="AA3" s="60">
        <f t="shared" si="1"/>
        <v>6576.0799377400026</v>
      </c>
      <c r="AB3" s="60">
        <f t="shared" si="1"/>
        <v>1564.590481480001</v>
      </c>
      <c r="AC3" s="60">
        <f t="shared" si="1"/>
        <v>735.16706013999988</v>
      </c>
      <c r="AD3" s="60">
        <f t="shared" si="1"/>
        <v>596.85802620084485</v>
      </c>
      <c r="AE3" s="60">
        <f t="shared" si="1"/>
        <v>138.30903393915497</v>
      </c>
      <c r="AF3" s="60">
        <f t="shared" si="1"/>
        <v>86515.830873260027</v>
      </c>
      <c r="AG3" s="60"/>
      <c r="AH3" s="60"/>
      <c r="AI3" s="60"/>
      <c r="AJ3" s="60"/>
      <c r="AK3" s="60"/>
      <c r="AL3" s="60">
        <f>SUM(AL6,AL16:AL17,AL4)</f>
        <v>2272.4970248438781</v>
      </c>
      <c r="AM3" s="60">
        <f>SUM(AM6,AM16:AM17,AM4)</f>
        <v>56.150329630000016</v>
      </c>
      <c r="AN3" s="59">
        <f>SUM(AN6,AN16:AN17,AN4)</f>
        <v>2116.9060000000004</v>
      </c>
    </row>
    <row r="4" spans="1:40" s="48" customFormat="1" x14ac:dyDescent="0.4">
      <c r="A4" s="68"/>
      <c r="B4" s="70" t="s">
        <v>57</v>
      </c>
      <c r="C4" s="66">
        <f t="shared" si="0"/>
        <v>3798.7472732659235</v>
      </c>
      <c r="D4" s="65">
        <f>AA!$U$4</f>
        <v>7.0811169831939011</v>
      </c>
      <c r="E4" s="65">
        <f>BBWB!$U$4</f>
        <v>20.228088570774787</v>
      </c>
      <c r="F4" s="65">
        <f>CA!$U$4</f>
        <v>1.1340040449309663</v>
      </c>
      <c r="G4" s="65">
        <f>CWP!$U$4</f>
        <v>0</v>
      </c>
      <c r="H4" s="65"/>
      <c r="I4" s="65">
        <f>DLA!$U$4</f>
        <v>13.685763112353296</v>
      </c>
      <c r="J4" s="65">
        <f>'DLA (children)'!$U$4</f>
        <v>0.89291828904028836</v>
      </c>
      <c r="K4" s="65">
        <f>'DLA (working age)'!$U$4</f>
        <v>5.0339733477809876</v>
      </c>
      <c r="L4" s="65">
        <f>'DLA (pensioners)'!$U$4</f>
        <v>7.9338307293824641</v>
      </c>
      <c r="M4" s="65">
        <f>DHP!$U$4</f>
        <v>0</v>
      </c>
      <c r="N4" s="65">
        <f>ESA!$U$4</f>
        <v>24.01958768659237</v>
      </c>
      <c r="O4" s="65">
        <f>HB!$U$4</f>
        <v>0</v>
      </c>
      <c r="P4" s="65">
        <f>IB!$U$4</f>
        <v>4.3077448868843993</v>
      </c>
      <c r="Q4" s="65">
        <f>IS!$U$4</f>
        <v>9.2740592435896108E-2</v>
      </c>
      <c r="R4" s="65"/>
      <c r="S4" s="65">
        <f>'IS (incapacity)'!$U$4</f>
        <v>2.8003170288067012E-2</v>
      </c>
      <c r="T4" s="65">
        <f>'IS (lone parent)'!$U$4</f>
        <v>5.0483717658406778E-2</v>
      </c>
      <c r="U4" s="65">
        <f>'IS (carer)'!$U$4</f>
        <v>0</v>
      </c>
      <c r="V4" s="65">
        <f>'IS (others)'!$U$4</f>
        <v>1.7816404786449667E-2</v>
      </c>
      <c r="W4" s="65">
        <f>IIDB!$U$4</f>
        <v>18.795417115847687</v>
      </c>
      <c r="X4" s="65">
        <f>JSA!$U$4</f>
        <v>0.57433755446178814</v>
      </c>
      <c r="Y4" s="65">
        <f>MA!$U$4</f>
        <v>0.86749760745730098</v>
      </c>
      <c r="Z4" s="65">
        <f>O75TVL!$U$4</f>
        <v>0</v>
      </c>
      <c r="AA4" s="65">
        <f>PC!$U$4</f>
        <v>0.57142212529021907</v>
      </c>
      <c r="AB4" s="65">
        <f>PIP!$U$4</f>
        <v>0.47858775673978926</v>
      </c>
      <c r="AC4" s="65">
        <f>SDA!$U$4</f>
        <v>0.51476615329835518</v>
      </c>
      <c r="AD4" s="65">
        <f>'SDA (working age)'!$U$4</f>
        <v>0.23338960320588506</v>
      </c>
      <c r="AE4" s="65">
        <f>'SDA (pensioners)'!$U$4</f>
        <v>0.28137655009247009</v>
      </c>
      <c r="AF4" s="65">
        <f>SP!$U$4</f>
        <v>3677.9968933946316</v>
      </c>
      <c r="AG4" s="65"/>
      <c r="AH4" s="65"/>
      <c r="AI4" s="65"/>
      <c r="AJ4" s="65"/>
      <c r="AK4" s="65"/>
      <c r="AL4" s="65">
        <f>SMP!$U$4</f>
        <v>3.8803056810316057</v>
      </c>
      <c r="AM4" s="65">
        <f>UC!$U$4</f>
        <v>0</v>
      </c>
      <c r="AN4" s="64">
        <f>WFP!$U$4</f>
        <v>24.518999999999998</v>
      </c>
    </row>
    <row r="5" spans="1:40" s="48" customFormat="1" ht="25.5" customHeight="1" x14ac:dyDescent="0.4">
      <c r="A5" s="69">
        <v>941</v>
      </c>
      <c r="B5" s="51" t="s">
        <v>56</v>
      </c>
      <c r="C5" s="61">
        <f t="shared" si="0"/>
        <v>148835.37906201082</v>
      </c>
      <c r="D5" s="60">
        <f>SUM(D6,D16)</f>
        <v>4930.0369085240263</v>
      </c>
      <c r="E5" s="60">
        <f>SUM(E6,E16)</f>
        <v>494.82787280669584</v>
      </c>
      <c r="F5" s="60">
        <f>SUM(F6,F16)</f>
        <v>2115.2663161032542</v>
      </c>
      <c r="G5" s="60">
        <f>SUM(G6,G16)</f>
        <v>3.7522400000000005</v>
      </c>
      <c r="H5" s="60"/>
      <c r="I5" s="60">
        <f t="shared" ref="I5:AF5" si="2">SUM(I6,I16)</f>
        <v>12317.96572866576</v>
      </c>
      <c r="J5" s="60">
        <f t="shared" si="2"/>
        <v>1578.5563415914448</v>
      </c>
      <c r="K5" s="60">
        <f t="shared" si="2"/>
        <v>6289.5023565858328</v>
      </c>
      <c r="L5" s="60">
        <f t="shared" si="2"/>
        <v>4450.4333161355307</v>
      </c>
      <c r="M5" s="60">
        <f t="shared" si="2"/>
        <v>149.43130299999999</v>
      </c>
      <c r="N5" s="60">
        <f t="shared" si="2"/>
        <v>11370.474239667399</v>
      </c>
      <c r="O5" s="60">
        <f t="shared" si="2"/>
        <v>22540.385877000001</v>
      </c>
      <c r="P5" s="60">
        <f t="shared" si="2"/>
        <v>230.67339852692794</v>
      </c>
      <c r="Q5" s="60">
        <f t="shared" si="2"/>
        <v>2642.4360258038018</v>
      </c>
      <c r="R5" s="60"/>
      <c r="S5" s="60">
        <f t="shared" si="2"/>
        <v>412.92621174970702</v>
      </c>
      <c r="T5" s="60">
        <f t="shared" si="2"/>
        <v>1563.770398581262</v>
      </c>
      <c r="U5" s="60">
        <f t="shared" si="2"/>
        <v>527.88792138086455</v>
      </c>
      <c r="V5" s="60">
        <f t="shared" si="2"/>
        <v>137.90018119817461</v>
      </c>
      <c r="W5" s="60">
        <f t="shared" si="2"/>
        <v>771.62258745612735</v>
      </c>
      <c r="X5" s="60">
        <f t="shared" si="2"/>
        <v>2753.8777392156412</v>
      </c>
      <c r="Y5" s="60">
        <f t="shared" si="2"/>
        <v>385.62245067012157</v>
      </c>
      <c r="Z5" s="60">
        <f t="shared" si="2"/>
        <v>548.09061171001554</v>
      </c>
      <c r="AA5" s="60">
        <f t="shared" si="2"/>
        <v>5988.1758918200339</v>
      </c>
      <c r="AB5" s="60">
        <f t="shared" si="2"/>
        <v>1401.3236290796995</v>
      </c>
      <c r="AC5" s="60">
        <f t="shared" si="2"/>
        <v>657.50612271479326</v>
      </c>
      <c r="AD5" s="60">
        <f t="shared" si="2"/>
        <v>533.77849650440305</v>
      </c>
      <c r="AE5" s="60">
        <f t="shared" si="2"/>
        <v>123.72762621039021</v>
      </c>
      <c r="AF5" s="60">
        <f t="shared" si="2"/>
        <v>75514.033191528957</v>
      </c>
      <c r="AG5" s="60"/>
      <c r="AH5" s="60"/>
      <c r="AI5" s="60"/>
      <c r="AJ5" s="60"/>
      <c r="AK5" s="60"/>
      <c r="AL5" s="60">
        <f>SUM(AL6,AL16)</f>
        <v>2056.3475598890404</v>
      </c>
      <c r="AM5" s="60">
        <f>SUM(AM6,AM16)</f>
        <v>54.701827270586016</v>
      </c>
      <c r="AN5" s="59">
        <f>SUM(AN6,AN16)</f>
        <v>1908.82754055792</v>
      </c>
    </row>
    <row r="6" spans="1:40" s="48" customFormat="1" ht="25.5" customHeight="1" x14ac:dyDescent="0.4">
      <c r="A6" s="69">
        <v>921</v>
      </c>
      <c r="B6" s="52" t="s">
        <v>55</v>
      </c>
      <c r="C6" s="61">
        <f t="shared" si="0"/>
        <v>139641.52604344353</v>
      </c>
      <c r="D6" s="60">
        <f>SUM(D7:D15)</f>
        <v>4545.3856920168373</v>
      </c>
      <c r="E6" s="60">
        <f>SUM(E7:E15)</f>
        <v>465.30533530103992</v>
      </c>
      <c r="F6" s="60">
        <f>SUM(F7:F15)</f>
        <v>1970.679889322716</v>
      </c>
      <c r="G6" s="60">
        <f>SUM(G7:G15)</f>
        <v>3.5315200000000004</v>
      </c>
      <c r="H6" s="60"/>
      <c r="I6" s="60">
        <f t="shared" ref="I6:AF6" si="3">SUM(I7:I15)</f>
        <v>11298.103777223167</v>
      </c>
      <c r="J6" s="60">
        <f t="shared" si="3"/>
        <v>1483.5414315641497</v>
      </c>
      <c r="K6" s="60">
        <f t="shared" si="3"/>
        <v>5829.8217599233303</v>
      </c>
      <c r="L6" s="60">
        <f t="shared" si="3"/>
        <v>3979.8666881407889</v>
      </c>
      <c r="M6" s="60">
        <f t="shared" si="3"/>
        <v>141.208856</v>
      </c>
      <c r="N6" s="60">
        <f t="shared" si="3"/>
        <v>10566.057725152818</v>
      </c>
      <c r="O6" s="60">
        <f t="shared" si="3"/>
        <v>21529.103353999999</v>
      </c>
      <c r="P6" s="60">
        <f t="shared" si="3"/>
        <v>205.58133627577502</v>
      </c>
      <c r="Q6" s="60">
        <f t="shared" si="3"/>
        <v>2467.5906773553488</v>
      </c>
      <c r="R6" s="60"/>
      <c r="S6" s="60">
        <f t="shared" si="3"/>
        <v>379.02472594615176</v>
      </c>
      <c r="T6" s="60">
        <f t="shared" si="3"/>
        <v>1469.9173872571446</v>
      </c>
      <c r="U6" s="60">
        <f t="shared" si="3"/>
        <v>489.10623932363711</v>
      </c>
      <c r="V6" s="60">
        <f t="shared" si="3"/>
        <v>129.52674240020417</v>
      </c>
      <c r="W6" s="60">
        <f t="shared" si="3"/>
        <v>710.9782405739594</v>
      </c>
      <c r="X6" s="60">
        <f t="shared" si="3"/>
        <v>2570.784635292383</v>
      </c>
      <c r="Y6" s="60">
        <f t="shared" si="3"/>
        <v>368.86303210624885</v>
      </c>
      <c r="Z6" s="60">
        <f t="shared" si="3"/>
        <v>515.69761926304056</v>
      </c>
      <c r="AA6" s="60">
        <f t="shared" si="3"/>
        <v>5601.7379195878584</v>
      </c>
      <c r="AB6" s="60">
        <f t="shared" si="3"/>
        <v>1247.0823497526283</v>
      </c>
      <c r="AC6" s="60">
        <f t="shared" si="3"/>
        <v>607.84484160646298</v>
      </c>
      <c r="AD6" s="60">
        <f t="shared" si="3"/>
        <v>495.26940915831437</v>
      </c>
      <c r="AE6" s="60">
        <f t="shared" si="3"/>
        <v>112.57543244814866</v>
      </c>
      <c r="AF6" s="60">
        <f t="shared" si="3"/>
        <v>71017.562834868048</v>
      </c>
      <c r="AG6" s="60"/>
      <c r="AH6" s="60"/>
      <c r="AI6" s="60"/>
      <c r="AJ6" s="60"/>
      <c r="AK6" s="60"/>
      <c r="AL6" s="60">
        <f>SUM(AL7:AL15)</f>
        <v>1960.4781429372797</v>
      </c>
      <c r="AM6" s="60">
        <f>SUM(AM7:AM15)</f>
        <v>54.125853852979525</v>
      </c>
      <c r="AN6" s="59">
        <f>SUM(AN7:AN15)</f>
        <v>1793.8224109549415</v>
      </c>
    </row>
    <row r="7" spans="1:40" s="48" customFormat="1" x14ac:dyDescent="0.4">
      <c r="A7" s="68" t="s">
        <v>54</v>
      </c>
      <c r="B7" s="67" t="s">
        <v>53</v>
      </c>
      <c r="C7" s="66">
        <f t="shared" si="0"/>
        <v>7807.7862780397791</v>
      </c>
      <c r="D7" s="65">
        <f>AA!$U7</f>
        <v>255.45023636210371</v>
      </c>
      <c r="E7" s="65">
        <f>BBWB!$U7</f>
        <v>25.793875016269904</v>
      </c>
      <c r="F7" s="65">
        <f>CA!$U7</f>
        <v>136.61488611074762</v>
      </c>
      <c r="G7" s="65">
        <f>CWP!$U7</f>
        <v>0.22072000000000003</v>
      </c>
      <c r="H7" s="65"/>
      <c r="I7" s="65">
        <f>DLA!$U7</f>
        <v>767.07989290988257</v>
      </c>
      <c r="J7" s="65">
        <f>'DLA (children)'!$U7</f>
        <v>81.869030466973186</v>
      </c>
      <c r="K7" s="65">
        <f>'DLA (working age)'!$U7</f>
        <v>375.99388800577287</v>
      </c>
      <c r="L7" s="65">
        <f>'DLA (pensioners)'!$U7</f>
        <v>310.76457566529018</v>
      </c>
      <c r="M7" s="65">
        <f>DHP!$U7</f>
        <v>7.019101</v>
      </c>
      <c r="N7" s="65">
        <f>ESA!$U7</f>
        <v>699.86948874104951</v>
      </c>
      <c r="O7" s="65">
        <f>HB!$U7</f>
        <v>1079.8065670000001</v>
      </c>
      <c r="P7" s="65">
        <f>IB!$U7</f>
        <v>9.1369506823273241</v>
      </c>
      <c r="Q7" s="65">
        <f>IS!$U7</f>
        <v>165.65123460797508</v>
      </c>
      <c r="R7" s="65"/>
      <c r="S7" s="65">
        <f>'IS (incapacity)'!$U7</f>
        <v>23.552721303215161</v>
      </c>
      <c r="T7" s="65">
        <f>'IS (lone parent)'!$U7</f>
        <v>92.671456450684985</v>
      </c>
      <c r="U7" s="65">
        <f>'IS (carer)'!$U7</f>
        <v>40.733161592551113</v>
      </c>
      <c r="V7" s="65">
        <f>'IS (others)'!$U7</f>
        <v>8.6627450962946071</v>
      </c>
      <c r="W7" s="65">
        <f>IIDB!$U7</f>
        <v>94.935781913524508</v>
      </c>
      <c r="X7" s="65">
        <f>JSA!$U7</f>
        <v>196.49042233393823</v>
      </c>
      <c r="Y7" s="65">
        <f>MA!$U7</f>
        <v>13.168449801476045</v>
      </c>
      <c r="Z7" s="65">
        <f>O75TVL!$U7</f>
        <v>26.545119912469332</v>
      </c>
      <c r="AA7" s="65">
        <f>PC!$U7</f>
        <v>326.25495039845316</v>
      </c>
      <c r="AB7" s="65">
        <f>PIP!$U7</f>
        <v>96.836789787605369</v>
      </c>
      <c r="AC7" s="65">
        <f>SDA!$U7</f>
        <v>39.984829377138887</v>
      </c>
      <c r="AD7" s="65">
        <f>'SDA (working age)'!$U7</f>
        <v>32.207749467781547</v>
      </c>
      <c r="AE7" s="65">
        <f>'SDA (pensioners)'!$U7</f>
        <v>7.7770799093573419</v>
      </c>
      <c r="AF7" s="65">
        <f>SP!$U7</f>
        <v>3681.3641209683919</v>
      </c>
      <c r="AG7" s="65"/>
      <c r="AH7" s="65"/>
      <c r="AI7" s="65"/>
      <c r="AJ7" s="65"/>
      <c r="AK7" s="65"/>
      <c r="AL7" s="65">
        <f>SMP!$U7</f>
        <v>92.52985481400539</v>
      </c>
      <c r="AM7" s="65">
        <f>UC!$U7</f>
        <v>2.0118088325194409E-2</v>
      </c>
      <c r="AN7" s="64">
        <f>WFP!$U7</f>
        <v>93.012888214094943</v>
      </c>
    </row>
    <row r="8" spans="1:40" s="48" customFormat="1" x14ac:dyDescent="0.4">
      <c r="A8" s="68" t="s">
        <v>52</v>
      </c>
      <c r="B8" s="67" t="s">
        <v>51</v>
      </c>
      <c r="C8" s="66">
        <f t="shared" si="0"/>
        <v>20207.021149851444</v>
      </c>
      <c r="D8" s="65">
        <f>AA!$U8</f>
        <v>720.73255334205885</v>
      </c>
      <c r="E8" s="65">
        <f>BBWB!$U8</f>
        <v>69.130246726464136</v>
      </c>
      <c r="F8" s="65">
        <f>CA!$U8</f>
        <v>327.64753251507278</v>
      </c>
      <c r="G8" s="65">
        <f>CWP!$U8</f>
        <v>0.22072000000000003</v>
      </c>
      <c r="H8" s="65"/>
      <c r="I8" s="65">
        <f>DLA!$U8</f>
        <v>2063.2888841295789</v>
      </c>
      <c r="J8" s="65">
        <f>'DLA (children)'!$U8</f>
        <v>214.36723071354717</v>
      </c>
      <c r="K8" s="65">
        <f>'DLA (working age)'!$U8</f>
        <v>1029.6524600083358</v>
      </c>
      <c r="L8" s="65">
        <f>'DLA (pensioners)'!$U8</f>
        <v>822.30651529566273</v>
      </c>
      <c r="M8" s="65">
        <f>DHP!$U8</f>
        <v>17.98441</v>
      </c>
      <c r="N8" s="65">
        <f>ESA!$U8</f>
        <v>1972.3372244553514</v>
      </c>
      <c r="O8" s="65">
        <f>HB!$U8</f>
        <v>2684.3009549999997</v>
      </c>
      <c r="P8" s="65">
        <f>IB!$U8</f>
        <v>10.42185930003858</v>
      </c>
      <c r="Q8" s="65">
        <f>IS!$U8</f>
        <v>394.17373518401541</v>
      </c>
      <c r="R8" s="65"/>
      <c r="S8" s="65">
        <f>'IS (incapacity)'!$U8</f>
        <v>60.816176147092136</v>
      </c>
      <c r="T8" s="65">
        <f>'IS (lone parent)'!$U8</f>
        <v>226.57097579698271</v>
      </c>
      <c r="U8" s="65">
        <f>'IS (carer)'!$U8</f>
        <v>88.586415833412033</v>
      </c>
      <c r="V8" s="65">
        <f>'IS (others)'!$U8</f>
        <v>18.287860246927838</v>
      </c>
      <c r="W8" s="65">
        <f>IIDB!$U8</f>
        <v>129.44177162543639</v>
      </c>
      <c r="X8" s="65">
        <f>JSA!$U8</f>
        <v>365.98800226312125</v>
      </c>
      <c r="Y8" s="65">
        <f>MA!$U8</f>
        <v>45.735501787242754</v>
      </c>
      <c r="Z8" s="65">
        <f>O75TVL!$U8</f>
        <v>68.338474339672715</v>
      </c>
      <c r="AA8" s="65">
        <f>PC!$U8</f>
        <v>854.17924716198047</v>
      </c>
      <c r="AB8" s="65">
        <f>PIP!$U8</f>
        <v>219.73446928194778</v>
      </c>
      <c r="AC8" s="65">
        <f>SDA!$U8</f>
        <v>104.84583500510327</v>
      </c>
      <c r="AD8" s="65">
        <f>'SDA (working age)'!$U8</f>
        <v>84.943274170051779</v>
      </c>
      <c r="AE8" s="65">
        <f>'SDA (pensioners)'!$U8</f>
        <v>19.90256083505151</v>
      </c>
      <c r="AF8" s="65">
        <f>SP!$U8</f>
        <v>9630.9741370477495</v>
      </c>
      <c r="AG8" s="65"/>
      <c r="AH8" s="65"/>
      <c r="AI8" s="65"/>
      <c r="AJ8" s="65"/>
      <c r="AK8" s="65"/>
      <c r="AL8" s="65">
        <f>SMP!$U8</f>
        <v>235.11261860926405</v>
      </c>
      <c r="AM8" s="65">
        <f>UC!$U8</f>
        <v>49.646971300285315</v>
      </c>
      <c r="AN8" s="64">
        <f>WFP!$U8</f>
        <v>242.78600077706125</v>
      </c>
    </row>
    <row r="9" spans="1:40" s="48" customFormat="1" x14ac:dyDescent="0.4">
      <c r="A9" s="68" t="s">
        <v>50</v>
      </c>
      <c r="B9" s="67" t="s">
        <v>49</v>
      </c>
      <c r="C9" s="66">
        <f t="shared" si="0"/>
        <v>13880.07641714991</v>
      </c>
      <c r="D9" s="65">
        <f>AA!$U9</f>
        <v>419.18273442383531</v>
      </c>
      <c r="E9" s="65">
        <f>BBWB!$U9</f>
        <v>46.791286806152527</v>
      </c>
      <c r="F9" s="65">
        <f>CA!$U9</f>
        <v>220.02666875585257</v>
      </c>
      <c r="G9" s="65">
        <f>CWP!$U9</f>
        <v>2.2072000000000003</v>
      </c>
      <c r="H9" s="65"/>
      <c r="I9" s="65">
        <f>DLA!$U9</f>
        <v>1264.1700028147848</v>
      </c>
      <c r="J9" s="65">
        <f>'DLA (children)'!$U9</f>
        <v>143.54845940498956</v>
      </c>
      <c r="K9" s="65">
        <f>'DLA (working age)'!$U9</f>
        <v>633.6715396272308</v>
      </c>
      <c r="L9" s="65">
        <f>'DLA (pensioners)'!$U9</f>
        <v>488.32883506169281</v>
      </c>
      <c r="M9" s="65">
        <f>DHP!$U9</f>
        <v>10.648740999999999</v>
      </c>
      <c r="N9" s="65">
        <f>ESA!$U9</f>
        <v>1173.1129724598286</v>
      </c>
      <c r="O9" s="65">
        <f>HB!$U9</f>
        <v>1734.263708</v>
      </c>
      <c r="P9" s="65">
        <f>IB!$U9</f>
        <v>12.036974972419188</v>
      </c>
      <c r="Q9" s="65">
        <f>IS!$U9</f>
        <v>263.01540776335253</v>
      </c>
      <c r="R9" s="65"/>
      <c r="S9" s="65">
        <f>'IS (incapacity)'!$U9</f>
        <v>29.810524370098982</v>
      </c>
      <c r="T9" s="65">
        <f>'IS (lone parent)'!$U9</f>
        <v>156.80100947308426</v>
      </c>
      <c r="U9" s="65">
        <f>'IS (carer)'!$U9</f>
        <v>58.90032300171503</v>
      </c>
      <c r="V9" s="65">
        <f>'IS (others)'!$U9</f>
        <v>17.558727067094743</v>
      </c>
      <c r="W9" s="65">
        <f>IIDB!$U9</f>
        <v>92.902176680435332</v>
      </c>
      <c r="X9" s="65">
        <f>JSA!$U9</f>
        <v>357.62764232215625</v>
      </c>
      <c r="Y9" s="65">
        <f>MA!$U9</f>
        <v>34.284708223451368</v>
      </c>
      <c r="Z9" s="65">
        <f>O75TVL!$U9</f>
        <v>51.224756070566109</v>
      </c>
      <c r="AA9" s="65">
        <f>PC!$U9</f>
        <v>549.20039006048739</v>
      </c>
      <c r="AB9" s="65">
        <f>PIP!$U9</f>
        <v>119.94080085943762</v>
      </c>
      <c r="AC9" s="65">
        <f>SDA!$U9</f>
        <v>60.948397449370361</v>
      </c>
      <c r="AD9" s="65">
        <f>'SDA (working age)'!$U9</f>
        <v>48.446927151882534</v>
      </c>
      <c r="AE9" s="65">
        <f>'SDA (pensioners)'!$U9</f>
        <v>12.501470297487831</v>
      </c>
      <c r="AF9" s="65">
        <f>SP!$U9</f>
        <v>7113.8680597735429</v>
      </c>
      <c r="AG9" s="65"/>
      <c r="AH9" s="65"/>
      <c r="AI9" s="65"/>
      <c r="AJ9" s="65"/>
      <c r="AK9" s="65"/>
      <c r="AL9" s="65">
        <f>SMP!$U9</f>
        <v>174.64039860651306</v>
      </c>
      <c r="AM9" s="65">
        <f>UC!$U9</f>
        <v>0.8285671932450438</v>
      </c>
      <c r="AN9" s="64">
        <f>WFP!$U9</f>
        <v>179.15482291448038</v>
      </c>
    </row>
    <row r="10" spans="1:40" s="48" customFormat="1" x14ac:dyDescent="0.4">
      <c r="A10" s="68" t="s">
        <v>48</v>
      </c>
      <c r="B10" s="67" t="s">
        <v>47</v>
      </c>
      <c r="C10" s="66">
        <f t="shared" si="0"/>
        <v>11847.575499407274</v>
      </c>
      <c r="D10" s="65">
        <f>AA!$U10</f>
        <v>397.27288047841216</v>
      </c>
      <c r="E10" s="65">
        <f>BBWB!$U10</f>
        <v>41.072242168436247</v>
      </c>
      <c r="F10" s="65">
        <f>CA!$U10</f>
        <v>173.12148019765837</v>
      </c>
      <c r="G10" s="65">
        <f>CWP!$U10</f>
        <v>0.22072000000000003</v>
      </c>
      <c r="H10" s="65"/>
      <c r="I10" s="65">
        <f>DLA!$U10</f>
        <v>990.92021636500078</v>
      </c>
      <c r="J10" s="65">
        <f>'DLA (children)'!$U10</f>
        <v>132.82725655761348</v>
      </c>
      <c r="K10" s="65">
        <f>'DLA (working age)'!$U10</f>
        <v>492.55902383103779</v>
      </c>
      <c r="L10" s="65">
        <f>'DLA (pensioners)'!$U10</f>
        <v>366.4246689219641</v>
      </c>
      <c r="M10" s="65">
        <f>DHP!$U10</f>
        <v>7.35867</v>
      </c>
      <c r="N10" s="65">
        <f>ESA!$U10</f>
        <v>879.45460354006059</v>
      </c>
      <c r="O10" s="65">
        <f>HB!$U10</f>
        <v>1281.7644209999999</v>
      </c>
      <c r="P10" s="65">
        <f>IB!$U10</f>
        <v>8.8565041551400405</v>
      </c>
      <c r="Q10" s="65">
        <f>IS!$U10</f>
        <v>195.68241174670186</v>
      </c>
      <c r="R10" s="65"/>
      <c r="S10" s="65">
        <f>'IS (incapacity)'!$U10</f>
        <v>25.620339618142616</v>
      </c>
      <c r="T10" s="65">
        <f>'IS (lone parent)'!$U10</f>
        <v>118.64200814009946</v>
      </c>
      <c r="U10" s="65">
        <f>'IS (carer)'!$U10</f>
        <v>42.170865174816711</v>
      </c>
      <c r="V10" s="65">
        <f>'IS (others)'!$U10</f>
        <v>9.3312222113343495</v>
      </c>
      <c r="W10" s="65">
        <f>IIDB!$U10</f>
        <v>89.917068081405375</v>
      </c>
      <c r="X10" s="65">
        <f>JSA!$U10</f>
        <v>211.67046321960365</v>
      </c>
      <c r="Y10" s="65">
        <f>MA!$U10</f>
        <v>28.51272151440584</v>
      </c>
      <c r="Z10" s="65">
        <f>O75TVL!$U10</f>
        <v>45.030791292112823</v>
      </c>
      <c r="AA10" s="65">
        <f>PC!$U10</f>
        <v>445.21551422817674</v>
      </c>
      <c r="AB10" s="65">
        <f>PIP!$U10</f>
        <v>164.13812365853761</v>
      </c>
      <c r="AC10" s="65">
        <f>SDA!$U10</f>
        <v>55.548524822399479</v>
      </c>
      <c r="AD10" s="65">
        <f>'SDA (working age)'!$U10</f>
        <v>45.219741395233456</v>
      </c>
      <c r="AE10" s="65">
        <f>'SDA (pensioners)'!$U10</f>
        <v>10.328783427166027</v>
      </c>
      <c r="AF10" s="65">
        <f>SP!$U10</f>
        <v>6497.4913874911717</v>
      </c>
      <c r="AG10" s="65"/>
      <c r="AH10" s="65"/>
      <c r="AI10" s="65"/>
      <c r="AJ10" s="65"/>
      <c r="AK10" s="65"/>
      <c r="AL10" s="65">
        <f>SMP!$U10</f>
        <v>174.52138638154821</v>
      </c>
      <c r="AM10" s="65">
        <f>UC!$U10</f>
        <v>4.1726405415218035E-2</v>
      </c>
      <c r="AN10" s="64">
        <f>WFP!$U10</f>
        <v>159.7636426610888</v>
      </c>
    </row>
    <row r="11" spans="1:40" s="48" customFormat="1" x14ac:dyDescent="0.4">
      <c r="A11" s="68" t="s">
        <v>46</v>
      </c>
      <c r="B11" s="67" t="s">
        <v>45</v>
      </c>
      <c r="C11" s="66">
        <f t="shared" si="0"/>
        <v>15226.142865782114</v>
      </c>
      <c r="D11" s="65">
        <f>AA!$U11</f>
        <v>552.07503419851514</v>
      </c>
      <c r="E11" s="65">
        <f>BBWB!$U11</f>
        <v>53.289395714925291</v>
      </c>
      <c r="F11" s="65">
        <f>CA!$U11</f>
        <v>245.24062671526082</v>
      </c>
      <c r="G11" s="65">
        <f>CWP!$U11</f>
        <v>0</v>
      </c>
      <c r="H11" s="65"/>
      <c r="I11" s="65">
        <f>DLA!$U11</f>
        <v>1293.9972944492858</v>
      </c>
      <c r="J11" s="65">
        <f>'DLA (children)'!$U11</f>
        <v>174.91120369924269</v>
      </c>
      <c r="K11" s="65">
        <f>'DLA (working age)'!$U11</f>
        <v>629.29705772085936</v>
      </c>
      <c r="L11" s="65">
        <f>'DLA (pensioners)'!$U11</f>
        <v>491.91184418319131</v>
      </c>
      <c r="M11" s="65">
        <f>DHP!$U11</f>
        <v>13.093730000000001</v>
      </c>
      <c r="N11" s="65">
        <f>ESA!$U11</f>
        <v>1142.6229107506799</v>
      </c>
      <c r="O11" s="65">
        <f>HB!$U11</f>
        <v>1993.2717720000001</v>
      </c>
      <c r="P11" s="65">
        <f>IB!$U11</f>
        <v>30.408439611314066</v>
      </c>
      <c r="Q11" s="65">
        <f>IS!$U11</f>
        <v>299.9422362271693</v>
      </c>
      <c r="R11" s="65"/>
      <c r="S11" s="65">
        <f>'IS (incapacity)'!$U11</f>
        <v>41.233177413610186</v>
      </c>
      <c r="T11" s="65">
        <f>'IS (lone parent)'!$U11</f>
        <v>178.13997650968631</v>
      </c>
      <c r="U11" s="65">
        <f>'IS (carer)'!$U11</f>
        <v>65.608417292851442</v>
      </c>
      <c r="V11" s="65">
        <f>'IS (others)'!$U11</f>
        <v>14.817381348303464</v>
      </c>
      <c r="W11" s="65">
        <f>IIDB!$U11</f>
        <v>84.525215674407534</v>
      </c>
      <c r="X11" s="65">
        <f>JSA!$U11</f>
        <v>347.3305893404895</v>
      </c>
      <c r="Y11" s="65">
        <f>MA!$U11</f>
        <v>32.902882188300879</v>
      </c>
      <c r="Z11" s="65">
        <f>O75TVL!$U11</f>
        <v>56.242317616228725</v>
      </c>
      <c r="AA11" s="65">
        <f>PC!$U11</f>
        <v>646.0246300962807</v>
      </c>
      <c r="AB11" s="65">
        <f>PIP!$U11</f>
        <v>213.37603461679075</v>
      </c>
      <c r="AC11" s="65">
        <f>SDA!$U11</f>
        <v>73.275121859793202</v>
      </c>
      <c r="AD11" s="65">
        <f>'SDA (working age)'!$U11</f>
        <v>60.922322672493088</v>
      </c>
      <c r="AE11" s="65">
        <f>'SDA (pensioners)'!$U11</f>
        <v>12.352799187300118</v>
      </c>
      <c r="AF11" s="65">
        <f>SP!$U11</f>
        <v>7760.2785337538135</v>
      </c>
      <c r="AG11" s="65"/>
      <c r="AH11" s="65"/>
      <c r="AI11" s="65"/>
      <c r="AJ11" s="65"/>
      <c r="AK11" s="65"/>
      <c r="AL11" s="65">
        <f>SMP!$U11</f>
        <v>193.54814692595889</v>
      </c>
      <c r="AM11" s="65">
        <f>UC!$U11</f>
        <v>0.98876678546418451</v>
      </c>
      <c r="AN11" s="64">
        <f>WFP!$U11</f>
        <v>193.70918725743675</v>
      </c>
    </row>
    <row r="12" spans="1:40" s="48" customFormat="1" x14ac:dyDescent="0.4">
      <c r="A12" s="68" t="s">
        <v>44</v>
      </c>
      <c r="B12" s="67" t="s">
        <v>43</v>
      </c>
      <c r="C12" s="66">
        <f t="shared" si="0"/>
        <v>14951.892363579344</v>
      </c>
      <c r="D12" s="65">
        <f>AA!$U12</f>
        <v>520.01301593238611</v>
      </c>
      <c r="E12" s="65">
        <f>BBWB!$U12</f>
        <v>51.60227780820054</v>
      </c>
      <c r="F12" s="65">
        <f>CA!$U12</f>
        <v>185.30310988588849</v>
      </c>
      <c r="G12" s="65">
        <f>CWP!$U12</f>
        <v>0.66216000000000008</v>
      </c>
      <c r="H12" s="65"/>
      <c r="I12" s="65">
        <f>DLA!$U12</f>
        <v>1025.9380532339787</v>
      </c>
      <c r="J12" s="65">
        <f>'DLA (children)'!$U12</f>
        <v>163.27823386519501</v>
      </c>
      <c r="K12" s="65">
        <f>'DLA (working age)'!$U12</f>
        <v>525.86110974104281</v>
      </c>
      <c r="L12" s="65">
        <f>'DLA (pensioners)'!$U12</f>
        <v>335.8511129275206</v>
      </c>
      <c r="M12" s="65">
        <f>DHP!$U12</f>
        <v>9.9166830000000008</v>
      </c>
      <c r="N12" s="65">
        <f>ESA!$U12</f>
        <v>909.76964447527587</v>
      </c>
      <c r="O12" s="65">
        <f>HB!$U12</f>
        <v>1883.3643410000002</v>
      </c>
      <c r="P12" s="65">
        <f>IB!$U12</f>
        <v>19.938764234946348</v>
      </c>
      <c r="Q12" s="65">
        <f>IS!$U12</f>
        <v>219.74354672969849</v>
      </c>
      <c r="R12" s="65"/>
      <c r="S12" s="65">
        <f>'IS (incapacity)'!$U12</f>
        <v>32.894281638829767</v>
      </c>
      <c r="T12" s="65">
        <f>'IS (lone parent)'!$U12</f>
        <v>135.42733543781446</v>
      </c>
      <c r="U12" s="65">
        <f>'IS (carer)'!$U12</f>
        <v>39.912904088884645</v>
      </c>
      <c r="V12" s="65">
        <f>'IS (others)'!$U12</f>
        <v>11.390836837276229</v>
      </c>
      <c r="W12" s="65">
        <f>IIDB!$U12</f>
        <v>56.493180236641884</v>
      </c>
      <c r="X12" s="65">
        <f>JSA!$U12</f>
        <v>209.16561916776629</v>
      </c>
      <c r="Y12" s="65">
        <f>MA!$U12</f>
        <v>40.869476832227789</v>
      </c>
      <c r="Z12" s="65">
        <f>O75TVL!$U12</f>
        <v>61.391797730212197</v>
      </c>
      <c r="AA12" s="65">
        <f>PC!$U12</f>
        <v>510.12550575575563</v>
      </c>
      <c r="AB12" s="65">
        <f>PIP!$U12</f>
        <v>120.00087103916462</v>
      </c>
      <c r="AC12" s="65">
        <f>SDA!$U12</f>
        <v>60.001598573578917</v>
      </c>
      <c r="AD12" s="65">
        <f>'SDA (working age)'!$U12</f>
        <v>49.119508761707024</v>
      </c>
      <c r="AE12" s="65">
        <f>'SDA (pensioners)'!$U12</f>
        <v>10.882089811871893</v>
      </c>
      <c r="AF12" s="65">
        <f>SP!$U12</f>
        <v>8648.5193557056446</v>
      </c>
      <c r="AG12" s="65"/>
      <c r="AH12" s="65"/>
      <c r="AI12" s="65"/>
      <c r="AJ12" s="65"/>
      <c r="AK12" s="65"/>
      <c r="AL12" s="65">
        <f>SMP!$U12</f>
        <v>208.31796912809941</v>
      </c>
      <c r="AM12" s="65">
        <f>UC!$U12</f>
        <v>3.8000833503144996E-2</v>
      </c>
      <c r="AN12" s="64">
        <f>WFP!$U12</f>
        <v>210.71739227637437</v>
      </c>
    </row>
    <row r="13" spans="1:40" s="48" customFormat="1" x14ac:dyDescent="0.4">
      <c r="A13" s="68" t="s">
        <v>42</v>
      </c>
      <c r="B13" s="67" t="s">
        <v>41</v>
      </c>
      <c r="C13" s="66">
        <f t="shared" si="0"/>
        <v>19914.301729040453</v>
      </c>
      <c r="D13" s="65">
        <f>AA!$U13</f>
        <v>486.36471330062523</v>
      </c>
      <c r="E13" s="65">
        <f>BBWB!$U13</f>
        <v>55.409503765181199</v>
      </c>
      <c r="F13" s="65">
        <f>CA!$U13</f>
        <v>276.07739035071762</v>
      </c>
      <c r="G13" s="65">
        <f>CWP!$U13</f>
        <v>0</v>
      </c>
      <c r="H13" s="65"/>
      <c r="I13" s="65">
        <f>DLA!$U13</f>
        <v>1424.8105861278816</v>
      </c>
      <c r="J13" s="65">
        <f>'DLA (children)'!$U13</f>
        <v>205.85504948366702</v>
      </c>
      <c r="K13" s="65">
        <f>'DLA (working age)'!$U13</f>
        <v>813.84210044185727</v>
      </c>
      <c r="L13" s="65">
        <f>'DLA (pensioners)'!$U13</f>
        <v>398.32733097538159</v>
      </c>
      <c r="M13" s="65">
        <f>DHP!$U13</f>
        <v>52.090609000000001</v>
      </c>
      <c r="N13" s="65">
        <f>ESA!$U13</f>
        <v>1590.9711956545534</v>
      </c>
      <c r="O13" s="65">
        <f>HB!$U13</f>
        <v>6249.9038490000003</v>
      </c>
      <c r="P13" s="65">
        <f>IB!$U13</f>
        <v>56.488965460992773</v>
      </c>
      <c r="Q13" s="65">
        <f>IS!$U13</f>
        <v>441.43090712099911</v>
      </c>
      <c r="R13" s="65"/>
      <c r="S13" s="65">
        <f>'IS (incapacity)'!$U13</f>
        <v>89.293179093692785</v>
      </c>
      <c r="T13" s="65">
        <f>'IS (lone parent)'!$U13</f>
        <v>261.92650498400678</v>
      </c>
      <c r="U13" s="65">
        <f>'IS (carer)'!$U13</f>
        <v>65.738735662355325</v>
      </c>
      <c r="V13" s="65">
        <f>'IS (others)'!$U13</f>
        <v>24.576671359103486</v>
      </c>
      <c r="W13" s="65">
        <f>IIDB!$U13</f>
        <v>33.097391591744611</v>
      </c>
      <c r="X13" s="65">
        <f>JSA!$U13</f>
        <v>470.06844493235212</v>
      </c>
      <c r="Y13" s="65">
        <f>MA!$U13</f>
        <v>74.582946711483103</v>
      </c>
      <c r="Z13" s="65">
        <f>O75TVL!$U13</f>
        <v>56.153854576295913</v>
      </c>
      <c r="AA13" s="65">
        <f>PC!$U13</f>
        <v>1077.5038952871798</v>
      </c>
      <c r="AB13" s="65">
        <f>PIP!$U13</f>
        <v>101.14896894456609</v>
      </c>
      <c r="AC13" s="65">
        <f>SDA!$U13</f>
        <v>70.940484359401808</v>
      </c>
      <c r="AD13" s="65">
        <f>'SDA (working age)'!$U13</f>
        <v>59.682865252413755</v>
      </c>
      <c r="AE13" s="65">
        <f>'SDA (pensioners)'!$U13</f>
        <v>11.257619106988026</v>
      </c>
      <c r="AF13" s="65">
        <f>SP!$U13</f>
        <v>6831.3173465994341</v>
      </c>
      <c r="AG13" s="65"/>
      <c r="AH13" s="65"/>
      <c r="AI13" s="65"/>
      <c r="AJ13" s="65"/>
      <c r="AK13" s="65"/>
      <c r="AL13" s="65">
        <f>SMP!$U13</f>
        <v>368.04325862851579</v>
      </c>
      <c r="AM13" s="65">
        <f>UC!$U13</f>
        <v>1.2488117049268825</v>
      </c>
      <c r="AN13" s="64">
        <f>WFP!$U13</f>
        <v>196.64860592360094</v>
      </c>
    </row>
    <row r="14" spans="1:40" s="48" customFormat="1" x14ac:dyDescent="0.4">
      <c r="A14" s="68" t="s">
        <v>40</v>
      </c>
      <c r="B14" s="67" t="s">
        <v>39</v>
      </c>
      <c r="C14" s="66">
        <f t="shared" si="0"/>
        <v>21290.35075456613</v>
      </c>
      <c r="D14" s="65">
        <f>AA!$U14</f>
        <v>675.61224993255109</v>
      </c>
      <c r="E14" s="65">
        <f>BBWB!$U14</f>
        <v>76.490447189800705</v>
      </c>
      <c r="F14" s="65">
        <f>CA!$U14</f>
        <v>242.00290784335388</v>
      </c>
      <c r="G14" s="65">
        <f>CWP!$U14</f>
        <v>0</v>
      </c>
      <c r="H14" s="65"/>
      <c r="I14" s="65">
        <f>DLA!$U14</f>
        <v>1418.465143205789</v>
      </c>
      <c r="J14" s="65">
        <f>'DLA (children)'!$U14</f>
        <v>230.36875223578812</v>
      </c>
      <c r="K14" s="65">
        <f>'DLA (working age)'!$U14</f>
        <v>767.58316988341096</v>
      </c>
      <c r="L14" s="65">
        <f>'DLA (pensioners)'!$U14</f>
        <v>416.18679694375783</v>
      </c>
      <c r="M14" s="65">
        <f>DHP!$U14</f>
        <v>14.715576</v>
      </c>
      <c r="N14" s="65">
        <f>ESA!$U14</f>
        <v>1276.2451314926805</v>
      </c>
      <c r="O14" s="65">
        <f>HB!$U14</f>
        <v>2897.1218549999999</v>
      </c>
      <c r="P14" s="65">
        <f>IB!$U14</f>
        <v>15.343319683420885</v>
      </c>
      <c r="Q14" s="65">
        <f>IS!$U14</f>
        <v>286.45937014705373</v>
      </c>
      <c r="R14" s="65"/>
      <c r="S14" s="65">
        <f>'IS (incapacity)'!$U14</f>
        <v>34.774629790864601</v>
      </c>
      <c r="T14" s="65">
        <f>'IS (lone parent)'!$U14</f>
        <v>186.54883017739022</v>
      </c>
      <c r="U14" s="65">
        <f>'IS (carer)'!$U14</f>
        <v>51.219904029238059</v>
      </c>
      <c r="V14" s="65">
        <f>'IS (others)'!$U14</f>
        <v>13.844070390167152</v>
      </c>
      <c r="W14" s="65">
        <f>IIDB!$U14</f>
        <v>69.991468182880439</v>
      </c>
      <c r="X14" s="65">
        <f>JSA!$U14</f>
        <v>254.29873943076723</v>
      </c>
      <c r="Y14" s="65">
        <f>MA!$U14</f>
        <v>56.553338587597999</v>
      </c>
      <c r="Z14" s="65">
        <f>O75TVL!$U14</f>
        <v>89.054345515516985</v>
      </c>
      <c r="AA14" s="65">
        <f>PC!$U14</f>
        <v>685.37690798555241</v>
      </c>
      <c r="AB14" s="65">
        <f>PIP!$U14</f>
        <v>116.72963349642754</v>
      </c>
      <c r="AC14" s="65">
        <f>SDA!$U14</f>
        <v>79.283640272172406</v>
      </c>
      <c r="AD14" s="65">
        <f>'SDA (working age)'!$U14</f>
        <v>63.344099171557225</v>
      </c>
      <c r="AE14" s="65">
        <f>'SDA (pensioners)'!$U14</f>
        <v>15.939541100615175</v>
      </c>
      <c r="AF14" s="65">
        <f>SP!$U14</f>
        <v>12392.929136629427</v>
      </c>
      <c r="AG14" s="65"/>
      <c r="AH14" s="65"/>
      <c r="AI14" s="65"/>
      <c r="AJ14" s="65"/>
      <c r="AK14" s="65"/>
      <c r="AL14" s="65">
        <f>SMP!$U14</f>
        <v>338.38667454448984</v>
      </c>
      <c r="AM14" s="65">
        <f>UC!$U14</f>
        <v>4.247151979763264E-2</v>
      </c>
      <c r="AN14" s="64">
        <f>WFP!$U14</f>
        <v>305.24839790684814</v>
      </c>
    </row>
    <row r="15" spans="1:40" s="48" customFormat="1" x14ac:dyDescent="0.4">
      <c r="A15" s="68" t="s">
        <v>38</v>
      </c>
      <c r="B15" s="67" t="s">
        <v>37</v>
      </c>
      <c r="C15" s="66">
        <f t="shared" si="0"/>
        <v>14516.378986027077</v>
      </c>
      <c r="D15" s="65">
        <f>AA!$U15</f>
        <v>518.68227404634933</v>
      </c>
      <c r="E15" s="65">
        <f>BBWB!$U15</f>
        <v>45.726060105609378</v>
      </c>
      <c r="F15" s="65">
        <f>CA!$U15</f>
        <v>164.64528694816394</v>
      </c>
      <c r="G15" s="65">
        <f>CWP!$U15</f>
        <v>0</v>
      </c>
      <c r="H15" s="65"/>
      <c r="I15" s="65">
        <f>DLA!$U15</f>
        <v>1049.4337039869845</v>
      </c>
      <c r="J15" s="65">
        <f>'DLA (children)'!$U15</f>
        <v>136.51621513713337</v>
      </c>
      <c r="K15" s="65">
        <f>'DLA (working age)'!$U15</f>
        <v>561.36141066378366</v>
      </c>
      <c r="L15" s="65">
        <f>'DLA (pensioners)'!$U15</f>
        <v>349.76500816632705</v>
      </c>
      <c r="M15" s="65">
        <f>DHP!$U15</f>
        <v>8.3813359999999992</v>
      </c>
      <c r="N15" s="65">
        <f>ESA!$U15</f>
        <v>921.67455358333768</v>
      </c>
      <c r="O15" s="65">
        <f>HB!$U15</f>
        <v>1725.3058859999999</v>
      </c>
      <c r="P15" s="65">
        <f>IB!$U15</f>
        <v>42.949558175175795</v>
      </c>
      <c r="Q15" s="65">
        <f>IS!$U15</f>
        <v>201.49182782838307</v>
      </c>
      <c r="R15" s="65"/>
      <c r="S15" s="65">
        <f>'IS (incapacity)'!$U15</f>
        <v>41.02969657060558</v>
      </c>
      <c r="T15" s="65">
        <f>'IS (lone parent)'!$U15</f>
        <v>113.18929028739512</v>
      </c>
      <c r="U15" s="65">
        <f>'IS (carer)'!$U15</f>
        <v>36.235512647812733</v>
      </c>
      <c r="V15" s="65">
        <f>'IS (others)'!$U15</f>
        <v>11.057227843702316</v>
      </c>
      <c r="W15" s="65">
        <f>IIDB!$U15</f>
        <v>59.674186587483163</v>
      </c>
      <c r="X15" s="65">
        <f>JSA!$U15</f>
        <v>158.14471228218892</v>
      </c>
      <c r="Y15" s="65">
        <f>MA!$U15</f>
        <v>42.253006460063069</v>
      </c>
      <c r="Z15" s="65">
        <f>O75TVL!$U15</f>
        <v>61.716162209965823</v>
      </c>
      <c r="AA15" s="65">
        <f>PC!$U15</f>
        <v>507.85687861399128</v>
      </c>
      <c r="AB15" s="65">
        <f>PIP!$U15</f>
        <v>95.176658068150871</v>
      </c>
      <c r="AC15" s="65">
        <f>SDA!$U15</f>
        <v>63.016409887504693</v>
      </c>
      <c r="AD15" s="65">
        <f>'SDA (working age)'!$U15</f>
        <v>51.382921115193966</v>
      </c>
      <c r="AE15" s="65">
        <f>'SDA (pensioners)'!$U15</f>
        <v>11.633488772310734</v>
      </c>
      <c r="AF15" s="65">
        <f>SP!$U15</f>
        <v>8460.8207568988673</v>
      </c>
      <c r="AG15" s="65"/>
      <c r="AH15" s="65"/>
      <c r="AI15" s="65"/>
      <c r="AJ15" s="65"/>
      <c r="AK15" s="65"/>
      <c r="AL15" s="65">
        <f>SMP!$U15</f>
        <v>175.37783529888515</v>
      </c>
      <c r="AM15" s="65">
        <f>UC!$U15</f>
        <v>1.2704200220169062</v>
      </c>
      <c r="AN15" s="64">
        <f>WFP!$U15</f>
        <v>212.78147302395587</v>
      </c>
    </row>
    <row r="16" spans="1:40" s="48" customFormat="1" x14ac:dyDescent="0.4">
      <c r="A16" s="63">
        <v>924</v>
      </c>
      <c r="B16" s="62" t="s">
        <v>36</v>
      </c>
      <c r="C16" s="61">
        <f t="shared" si="0"/>
        <v>9193.8530185672771</v>
      </c>
      <c r="D16" s="60">
        <f>AA!$U$16</f>
        <v>384.65121650718913</v>
      </c>
      <c r="E16" s="60">
        <f>BBWB!$U$16</f>
        <v>29.52253750565594</v>
      </c>
      <c r="F16" s="60">
        <f>CA!$U$16</f>
        <v>144.58642678053843</v>
      </c>
      <c r="G16" s="60">
        <f>CWP!$U$16</f>
        <v>0.22072000000000003</v>
      </c>
      <c r="H16" s="60"/>
      <c r="I16" s="60">
        <f>DLA!$U$16</f>
        <v>1019.8619514425935</v>
      </c>
      <c r="J16" s="60">
        <f>'DLA (children)'!$U$16</f>
        <v>95.01491002729523</v>
      </c>
      <c r="K16" s="60">
        <f>'DLA (working age)'!$U$16</f>
        <v>459.68059666250264</v>
      </c>
      <c r="L16" s="60">
        <f>'DLA (pensioners)'!$U$16</f>
        <v>470.56662799474208</v>
      </c>
      <c r="M16" s="60">
        <f>DHP!$U$16</f>
        <v>8.2224470000000007</v>
      </c>
      <c r="N16" s="60">
        <f>ESA!$U$16</f>
        <v>804.41651451458222</v>
      </c>
      <c r="O16" s="60">
        <f>HB!$U$16</f>
        <v>1011.282523</v>
      </c>
      <c r="P16" s="60">
        <f>IB!$U$16</f>
        <v>25.092062251152939</v>
      </c>
      <c r="Q16" s="60">
        <f>IS!$U$16</f>
        <v>174.84534844845314</v>
      </c>
      <c r="R16" s="60"/>
      <c r="S16" s="60">
        <f>'IS (incapacity)'!$U$16</f>
        <v>33.901485803555289</v>
      </c>
      <c r="T16" s="60">
        <f>'IS (lone parent)'!$U$16</f>
        <v>93.853011324117489</v>
      </c>
      <c r="U16" s="60">
        <f>'IS (carer)'!$U$16</f>
        <v>38.781682057227421</v>
      </c>
      <c r="V16" s="60">
        <f>'IS (others)'!$U$16</f>
        <v>8.3734387979704348</v>
      </c>
      <c r="W16" s="60">
        <f>IIDB!$U$16</f>
        <v>60.644346882167902</v>
      </c>
      <c r="X16" s="60">
        <f>JSA!$U$16</f>
        <v>183.09310392325821</v>
      </c>
      <c r="Y16" s="60">
        <f>MA!$U$16</f>
        <v>16.759418563872714</v>
      </c>
      <c r="Z16" s="60">
        <f>O75TVL!$U$16</f>
        <v>32.392992446974972</v>
      </c>
      <c r="AA16" s="60">
        <f>PC!$U$16</f>
        <v>386.43797223217581</v>
      </c>
      <c r="AB16" s="60">
        <f>PIP!$U$16</f>
        <v>154.24127932707111</v>
      </c>
      <c r="AC16" s="60">
        <f>SDA!$U$16</f>
        <v>49.661281108330236</v>
      </c>
      <c r="AD16" s="60">
        <f>'SDA (working age)'!$U$16</f>
        <v>38.509087346088677</v>
      </c>
      <c r="AE16" s="60">
        <f>'SDA (pensioners)'!$U$16</f>
        <v>11.152193762241547</v>
      </c>
      <c r="AF16" s="60">
        <f>SP!$U$16</f>
        <v>4496.4703566609169</v>
      </c>
      <c r="AG16" s="60"/>
      <c r="AH16" s="60"/>
      <c r="AI16" s="60"/>
      <c r="AJ16" s="60"/>
      <c r="AK16" s="60"/>
      <c r="AL16" s="60">
        <f>SMP!$U$16</f>
        <v>95.869416951760684</v>
      </c>
      <c r="AM16" s="60">
        <f>UC!$U$16</f>
        <v>0.57597341760649168</v>
      </c>
      <c r="AN16" s="59">
        <f>WFP!$U$16</f>
        <v>115.00512960297856</v>
      </c>
    </row>
    <row r="17" spans="1:40" s="48" customFormat="1" x14ac:dyDescent="0.4">
      <c r="A17" s="63">
        <v>923</v>
      </c>
      <c r="B17" s="62" t="s">
        <v>35</v>
      </c>
      <c r="C17" s="61">
        <f t="shared" si="0"/>
        <v>14763.60286332792</v>
      </c>
      <c r="D17" s="60">
        <f>AA!$U$17</f>
        <v>484.65565129278275</v>
      </c>
      <c r="E17" s="60">
        <f>BBWB!$U$17</f>
        <v>55.609698912529794</v>
      </c>
      <c r="F17" s="60">
        <f>CA!$U$17</f>
        <v>202.81125735181311</v>
      </c>
      <c r="G17" s="60">
        <f>CWP!$U$17</f>
        <v>7.2837600000000009</v>
      </c>
      <c r="H17" s="60"/>
      <c r="I17" s="60">
        <f>DLA!$U$17</f>
        <v>1466.6097511418827</v>
      </c>
      <c r="J17" s="60">
        <f>'DLA (children)'!$U$17</f>
        <v>137.85508980093923</v>
      </c>
      <c r="K17" s="60">
        <f>'DLA (working age)'!$U$17</f>
        <v>776.43000440214018</v>
      </c>
      <c r="L17" s="60">
        <f>'DLA (pensioners)'!$U$17</f>
        <v>551.62341203790731</v>
      </c>
      <c r="M17" s="60">
        <f>DHP!$U$17</f>
        <v>50.352308999999998</v>
      </c>
      <c r="N17" s="60">
        <f>ESA!$U$17</f>
        <v>1432.888323816012</v>
      </c>
      <c r="O17" s="60">
        <f>HB!$U$17</f>
        <v>1776.1796779999997</v>
      </c>
      <c r="P17" s="60">
        <f>IB!$U$17</f>
        <v>9.5469746061879466</v>
      </c>
      <c r="Q17" s="60">
        <f>IS!$U$17</f>
        <v>250.94770542376179</v>
      </c>
      <c r="R17" s="60"/>
      <c r="S17" s="60">
        <f>'IS (incapacity)'!$U$17</f>
        <v>46.88913661560769</v>
      </c>
      <c r="T17" s="60">
        <f>'IS (lone parent)'!$U$17</f>
        <v>135.02775280691478</v>
      </c>
      <c r="U17" s="60">
        <f>'IS (carer)'!$U$17</f>
        <v>57.611891104125156</v>
      </c>
      <c r="V17" s="60">
        <f>'IS (others)'!$U$17</f>
        <v>11.366675090613402</v>
      </c>
      <c r="W17" s="60">
        <f>IIDB!$U$17</f>
        <v>88.778995428025212</v>
      </c>
      <c r="X17" s="60">
        <f>JSA!$U$17</f>
        <v>310.58901090989474</v>
      </c>
      <c r="Y17" s="60">
        <f>MA!$U$17</f>
        <v>30.066093442421188</v>
      </c>
      <c r="Z17" s="60">
        <f>O75TVL!$U$17</f>
        <v>48.938684880723535</v>
      </c>
      <c r="AA17" s="60">
        <f>PC!$U$17</f>
        <v>587.33262379467828</v>
      </c>
      <c r="AB17" s="60">
        <f>PIP!$U$17</f>
        <v>162.78826464356158</v>
      </c>
      <c r="AC17" s="60">
        <f>SDA!$U$17</f>
        <v>77.146171271908187</v>
      </c>
      <c r="AD17" s="60">
        <f>'SDA (working age)'!$U$17</f>
        <v>62.846140093235903</v>
      </c>
      <c r="AE17" s="60">
        <f>'SDA (pensioners)'!$U$17</f>
        <v>14.300031178672301</v>
      </c>
      <c r="AF17" s="60">
        <f>SP!$U$17</f>
        <v>7323.800788336438</v>
      </c>
      <c r="AG17" s="60"/>
      <c r="AH17" s="60"/>
      <c r="AI17" s="60"/>
      <c r="AJ17" s="60"/>
      <c r="AK17" s="60"/>
      <c r="AL17" s="60">
        <f>SMP!$U$17</f>
        <v>212.26915927380614</v>
      </c>
      <c r="AM17" s="60">
        <f>UC!$U$17</f>
        <v>1.4485023594139974</v>
      </c>
      <c r="AN17" s="59">
        <f>WFP!$U$17</f>
        <v>183.55945944208062</v>
      </c>
    </row>
    <row r="18" spans="1:40" s="53" customFormat="1" ht="30" customHeight="1" x14ac:dyDescent="0.4">
      <c r="A18" s="58">
        <v>922</v>
      </c>
      <c r="B18" s="57" t="s">
        <v>34</v>
      </c>
      <c r="C18" s="56">
        <f t="shared" si="0"/>
        <v>14.910000409260947</v>
      </c>
      <c r="D18" s="55"/>
      <c r="E18" s="55"/>
      <c r="F18" s="55"/>
      <c r="G18" s="55"/>
      <c r="H18" s="55"/>
      <c r="I18" s="55"/>
      <c r="J18" s="55"/>
      <c r="K18" s="55"/>
      <c r="L18" s="55"/>
      <c r="M18" s="55"/>
      <c r="N18" s="55"/>
      <c r="O18" s="55"/>
      <c r="P18" s="55"/>
      <c r="Q18" s="55"/>
      <c r="R18" s="55"/>
      <c r="S18" s="55"/>
      <c r="T18" s="55"/>
      <c r="U18" s="55"/>
      <c r="V18" s="55"/>
      <c r="W18" s="55"/>
      <c r="X18" s="55"/>
      <c r="Y18" s="55"/>
      <c r="Z18" s="79">
        <f>O75TVL!$U$18</f>
        <v>14.910000409260947</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109375" style="45" customWidth="1"/>
    <col min="8" max="8" width="12.77734375" style="45" hidden="1" customWidth="1"/>
    <col min="9" max="17" width="12.77734375" style="45" customWidth="1"/>
    <col min="18" max="18" width="12.77734375" style="45" hidden="1" customWidth="1"/>
    <col min="19" max="20" width="12.77734375" style="45" customWidth="1"/>
    <col min="21" max="21" width="11.33203125" style="45" customWidth="1"/>
    <col min="22" max="22" width="10.33203125" style="45" customWidth="1"/>
    <col min="23" max="26" width="12.77734375" style="45" customWidth="1"/>
    <col min="27" max="27" width="11.109375" style="45" customWidth="1"/>
    <col min="28" max="28" width="13.44140625" style="45" customWidth="1"/>
    <col min="29" max="31" width="12.77734375" style="45" customWidth="1"/>
    <col min="32" max="32" width="11.5546875" style="45" customWidth="1"/>
    <col min="33" max="37" width="12.77734375" style="45" hidden="1" customWidth="1"/>
    <col min="38" max="38" width="11.109375" style="45" customWidth="1"/>
    <col min="39" max="39" width="10.77734375" style="45" customWidth="1"/>
    <col min="40" max="40" width="11.5546875" style="45" customWidth="1"/>
    <col min="41" max="16384" width="8.88671875" style="45"/>
  </cols>
  <sheetData>
    <row r="1" spans="1:40" s="75" customFormat="1" ht="60" customHeight="1" x14ac:dyDescent="0.4">
      <c r="A1" s="189" t="s">
        <v>106</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t="s">
        <v>103</v>
      </c>
      <c r="AC2" s="71" t="s">
        <v>63</v>
      </c>
      <c r="AD2" s="176" t="s">
        <v>62</v>
      </c>
      <c r="AE2" s="176" t="s">
        <v>61</v>
      </c>
      <c r="AF2" s="71" t="s">
        <v>60</v>
      </c>
      <c r="AG2" s="71"/>
      <c r="AH2" s="71"/>
      <c r="AI2" s="71"/>
      <c r="AJ2" s="71"/>
      <c r="AK2" s="71"/>
      <c r="AL2" s="71" t="s">
        <v>88</v>
      </c>
      <c r="AM2" s="71" t="s">
        <v>102</v>
      </c>
      <c r="AN2" s="91" t="s">
        <v>59</v>
      </c>
    </row>
    <row r="3" spans="1:40" s="48" customFormat="1" ht="30" customHeight="1" x14ac:dyDescent="0.4">
      <c r="A3" s="69">
        <v>925</v>
      </c>
      <c r="B3" s="51" t="s">
        <v>58</v>
      </c>
      <c r="C3" s="61">
        <f t="shared" ref="C3:C18" si="0">SUM(D3:I3,M3:Q3,W3:AC3,AF3,AL3:AN3)</f>
        <v>171232.15588830831</v>
      </c>
      <c r="D3" s="60">
        <f>SUM(D6,D16:D17,D4)</f>
        <v>5489.5433917499968</v>
      </c>
      <c r="E3" s="60">
        <f>SUM(E6,E16:E17,E4)</f>
        <v>568.920465350001</v>
      </c>
      <c r="F3" s="60">
        <f>SUM(F6,F16:F17,F4)</f>
        <v>2545.4439678199997</v>
      </c>
      <c r="G3" s="60">
        <f>SUM(G6,G16:G17,G4)</f>
        <v>3.9260000000000019</v>
      </c>
      <c r="H3" s="60"/>
      <c r="I3" s="60">
        <f t="shared" ref="I3:AF3" si="1">SUM(I6,I16:I17,I4)</f>
        <v>13233.124968690014</v>
      </c>
      <c r="J3" s="60">
        <f t="shared" si="1"/>
        <v>1834.7090892979161</v>
      </c>
      <c r="K3" s="60">
        <f t="shared" si="1"/>
        <v>6632.0880013466431</v>
      </c>
      <c r="L3" s="60">
        <f t="shared" si="1"/>
        <v>4766.327878045442</v>
      </c>
      <c r="M3" s="60">
        <f t="shared" si="1"/>
        <v>163.36812400000002</v>
      </c>
      <c r="N3" s="60">
        <f t="shared" si="1"/>
        <v>14271.548569179993</v>
      </c>
      <c r="O3" s="60">
        <f t="shared" si="1"/>
        <v>24243.713646999997</v>
      </c>
      <c r="P3" s="60">
        <f t="shared" si="1"/>
        <v>61.927221750000037</v>
      </c>
      <c r="Q3" s="60">
        <f t="shared" si="1"/>
        <v>2539.1118483999994</v>
      </c>
      <c r="R3" s="60"/>
      <c r="S3" s="60">
        <f t="shared" si="1"/>
        <v>232.57641342525952</v>
      </c>
      <c r="T3" s="60">
        <f t="shared" si="1"/>
        <v>1558.7238331730634</v>
      </c>
      <c r="U3" s="60">
        <f t="shared" si="1"/>
        <v>622.29518182127924</v>
      </c>
      <c r="V3" s="60">
        <f t="shared" si="1"/>
        <v>125.51641998039672</v>
      </c>
      <c r="W3" s="60">
        <f t="shared" si="1"/>
        <v>865.05642750295851</v>
      </c>
      <c r="X3" s="60">
        <f t="shared" si="1"/>
        <v>2313.5160157900004</v>
      </c>
      <c r="Y3" s="60">
        <f t="shared" si="1"/>
        <v>440.94097081999985</v>
      </c>
      <c r="Z3" s="60">
        <f t="shared" si="1"/>
        <v>606.62578991538703</v>
      </c>
      <c r="AA3" s="60">
        <f t="shared" si="1"/>
        <v>6078.7060508699969</v>
      </c>
      <c r="AB3" s="60">
        <f t="shared" si="1"/>
        <v>3004.5842815999968</v>
      </c>
      <c r="AC3" s="60">
        <f t="shared" si="1"/>
        <v>469.59270565999952</v>
      </c>
      <c r="AD3" s="60">
        <f t="shared" si="1"/>
        <v>341.39509716401886</v>
      </c>
      <c r="AE3" s="60">
        <f t="shared" si="1"/>
        <v>128.19760849598055</v>
      </c>
      <c r="AF3" s="60">
        <f t="shared" si="1"/>
        <v>89367.861473900004</v>
      </c>
      <c r="AG3" s="60"/>
      <c r="AH3" s="60"/>
      <c r="AI3" s="60"/>
      <c r="AJ3" s="60"/>
      <c r="AK3" s="60"/>
      <c r="AL3" s="60">
        <f>SUM(AL6,AL16:AL17,AL4)</f>
        <v>2400.02563917</v>
      </c>
      <c r="AM3" s="60">
        <f>SUM(AM6,AM16:AM17,AM4)</f>
        <v>490.79643462000018</v>
      </c>
      <c r="AN3" s="59">
        <f>SUM(AN6,AN16:AN17,AN4)</f>
        <v>2073.8218945200006</v>
      </c>
    </row>
    <row r="4" spans="1:40" s="48" customFormat="1" x14ac:dyDescent="0.4">
      <c r="A4" s="68"/>
      <c r="B4" s="70" t="s">
        <v>57</v>
      </c>
      <c r="C4" s="66">
        <f t="shared" si="0"/>
        <v>3859.5945549916541</v>
      </c>
      <c r="D4" s="65">
        <f>AA!$V$4</f>
        <v>8.4727645707867048</v>
      </c>
      <c r="E4" s="65">
        <f>BBWB!$V$4</f>
        <v>20.026754962177613</v>
      </c>
      <c r="F4" s="65">
        <f>CA!$V$4</f>
        <v>1.2228022503622555</v>
      </c>
      <c r="G4" s="65">
        <f>CWP!$V$4</f>
        <v>0</v>
      </c>
      <c r="H4" s="65"/>
      <c r="I4" s="65">
        <f>DLA!$V$4</f>
        <v>13.607782300753565</v>
      </c>
      <c r="J4" s="65">
        <f>'DLA (children)'!$V$4</f>
        <v>0.83411822264110747</v>
      </c>
      <c r="K4" s="65">
        <f>'DLA (working age)'!$V$4</f>
        <v>4.9097031337209245</v>
      </c>
      <c r="L4" s="65">
        <f>'DLA (pensioners)'!$V$4</f>
        <v>7.8468416689711464</v>
      </c>
      <c r="M4" s="65">
        <f>DHP!$V$4</f>
        <v>0</v>
      </c>
      <c r="N4" s="65">
        <f>ESA!$V$4</f>
        <v>24.953738350527942</v>
      </c>
      <c r="O4" s="65">
        <f>HB!$V$4</f>
        <v>0</v>
      </c>
      <c r="P4" s="65">
        <f>IB!$V$4</f>
        <v>1.3725181782777072</v>
      </c>
      <c r="Q4" s="65">
        <f>IS!$V$4</f>
        <v>9.3051927748730653E-2</v>
      </c>
      <c r="R4" s="65"/>
      <c r="S4" s="65">
        <f>'IS (incapacity)'!$V$4</f>
        <v>7.7997102518021092E-3</v>
      </c>
      <c r="T4" s="65">
        <f>'IS (lone parent)'!$V$4</f>
        <v>3.5052006569604992E-2</v>
      </c>
      <c r="U4" s="65">
        <f>'IS (carer)'!$V$4</f>
        <v>0</v>
      </c>
      <c r="V4" s="65">
        <f>'IS (others)'!$V$4</f>
        <v>1.4271032572224462E-2</v>
      </c>
      <c r="W4" s="65">
        <f>IIDB!$V$4</f>
        <v>18.573819799501326</v>
      </c>
      <c r="X4" s="65">
        <f>JSA!$V$4</f>
        <v>0.87733482038647603</v>
      </c>
      <c r="Y4" s="65">
        <f>MA!$V$4</f>
        <v>1.2576817032195093</v>
      </c>
      <c r="Z4" s="65">
        <f>O75TVL!$V$4</f>
        <v>0</v>
      </c>
      <c r="AA4" s="65">
        <f>PC!$V$4</f>
        <v>0.66853107925343636</v>
      </c>
      <c r="AB4" s="65">
        <f>PIP!$V$4</f>
        <v>0.89971786516806629</v>
      </c>
      <c r="AC4" s="65">
        <f>SDA!$V$4</f>
        <v>0.36156791062123694</v>
      </c>
      <c r="AD4" s="65">
        <f>'SDA (working age)'!$V$4</f>
        <v>0.1024942495810969</v>
      </c>
      <c r="AE4" s="65">
        <f>'SDA (pensioners)'!$V$4</f>
        <v>0.25907366104014007</v>
      </c>
      <c r="AF4" s="65">
        <f>SP!$V$4</f>
        <v>3755.2251642728693</v>
      </c>
      <c r="AG4" s="65"/>
      <c r="AH4" s="65"/>
      <c r="AI4" s="65"/>
      <c r="AJ4" s="65"/>
      <c r="AK4" s="65"/>
      <c r="AL4" s="65">
        <f>SMP!$V$4</f>
        <v>3.884325</v>
      </c>
      <c r="AM4" s="65">
        <f>UC!$V$4</f>
        <v>0</v>
      </c>
      <c r="AN4" s="64">
        <f>WFP!$V$4</f>
        <v>8.0969999999999995</v>
      </c>
    </row>
    <row r="5" spans="1:40" s="48" customFormat="1" ht="25.5" customHeight="1" x14ac:dyDescent="0.4">
      <c r="A5" s="69">
        <v>941</v>
      </c>
      <c r="B5" s="51" t="s">
        <v>56</v>
      </c>
      <c r="C5" s="61">
        <f t="shared" si="0"/>
        <v>152279.61445899183</v>
      </c>
      <c r="D5" s="60">
        <f>SUM(D6,D16)</f>
        <v>4993.8792628127057</v>
      </c>
      <c r="E5" s="60">
        <f>SUM(E6,E16)</f>
        <v>494.15943161934274</v>
      </c>
      <c r="F5" s="60">
        <f>SUM(F6,F16)</f>
        <v>2321.8666207733177</v>
      </c>
      <c r="G5" s="60">
        <f>SUM(G6,G16)</f>
        <v>0.44677880000000025</v>
      </c>
      <c r="H5" s="60"/>
      <c r="I5" s="60">
        <f t="shared" ref="I5:AF5" si="2">SUM(I6,I16)</f>
        <v>11819.890608968564</v>
      </c>
      <c r="J5" s="60">
        <f t="shared" si="2"/>
        <v>1686.9256554747838</v>
      </c>
      <c r="K5" s="60">
        <f t="shared" si="2"/>
        <v>5898.6559612139354</v>
      </c>
      <c r="L5" s="60">
        <f t="shared" si="2"/>
        <v>4234.7004458496303</v>
      </c>
      <c r="M5" s="60">
        <f t="shared" si="2"/>
        <v>114.34514500000002</v>
      </c>
      <c r="N5" s="60">
        <f t="shared" si="2"/>
        <v>12663.285433112243</v>
      </c>
      <c r="O5" s="60">
        <f t="shared" si="2"/>
        <v>22471.647852999999</v>
      </c>
      <c r="P5" s="60">
        <f t="shared" si="2"/>
        <v>57.670555512289731</v>
      </c>
      <c r="Q5" s="60">
        <f t="shared" si="2"/>
        <v>2317.2104428693015</v>
      </c>
      <c r="R5" s="60"/>
      <c r="S5" s="60">
        <f t="shared" si="2"/>
        <v>204.23543414508109</v>
      </c>
      <c r="T5" s="60">
        <f t="shared" si="2"/>
        <v>1436.1744027739296</v>
      </c>
      <c r="U5" s="60">
        <f t="shared" si="2"/>
        <v>561.12600916513895</v>
      </c>
      <c r="V5" s="60">
        <f t="shared" si="2"/>
        <v>115.80199935771692</v>
      </c>
      <c r="W5" s="60">
        <f t="shared" si="2"/>
        <v>759.24871591840315</v>
      </c>
      <c r="X5" s="60">
        <f t="shared" si="2"/>
        <v>2072.526947614952</v>
      </c>
      <c r="Y5" s="60">
        <f t="shared" si="2"/>
        <v>410.66654544952928</v>
      </c>
      <c r="Z5" s="60">
        <f t="shared" si="2"/>
        <v>556.84641213132636</v>
      </c>
      <c r="AA5" s="60">
        <f t="shared" si="2"/>
        <v>5544.9663740370042</v>
      </c>
      <c r="AB5" s="60">
        <f t="shared" si="2"/>
        <v>2685.3211789711045</v>
      </c>
      <c r="AC5" s="60">
        <f t="shared" si="2"/>
        <v>418.19722226665533</v>
      </c>
      <c r="AD5" s="60">
        <f t="shared" si="2"/>
        <v>303.44587235294983</v>
      </c>
      <c r="AE5" s="60">
        <f t="shared" si="2"/>
        <v>114.75134991370545</v>
      </c>
      <c r="AF5" s="60">
        <f t="shared" si="2"/>
        <v>78052.90256201895</v>
      </c>
      <c r="AG5" s="60"/>
      <c r="AH5" s="60"/>
      <c r="AI5" s="60"/>
      <c r="AJ5" s="60"/>
      <c r="AK5" s="60"/>
      <c r="AL5" s="60">
        <f>SUM(AL6,AL16)</f>
        <v>2194.8666322700001</v>
      </c>
      <c r="AM5" s="60">
        <f>SUM(AM6,AM16)</f>
        <v>444.8869553748026</v>
      </c>
      <c r="AN5" s="59">
        <f>SUM(AN6,AN16)</f>
        <v>1884.7827804713431</v>
      </c>
    </row>
    <row r="6" spans="1:40" s="48" customFormat="1" ht="25.5" customHeight="1" x14ac:dyDescent="0.4">
      <c r="A6" s="69">
        <v>921</v>
      </c>
      <c r="B6" s="52" t="s">
        <v>55</v>
      </c>
      <c r="C6" s="61">
        <f t="shared" si="0"/>
        <v>142888.24259854641</v>
      </c>
      <c r="D6" s="60">
        <f>SUM(D7:D15)</f>
        <v>4609.3956466248601</v>
      </c>
      <c r="E6" s="60">
        <f>SUM(E7:E15)</f>
        <v>464.62826852528815</v>
      </c>
      <c r="F6" s="60">
        <f>SUM(F7:F15)</f>
        <v>2162.2215706957836</v>
      </c>
      <c r="G6" s="60">
        <f>SUM(G7:G15)</f>
        <v>0.44677880000000025</v>
      </c>
      <c r="H6" s="60"/>
      <c r="I6" s="60">
        <f t="shared" ref="I6:AF6" si="3">SUM(I7:I15)</f>
        <v>10891.142761116113</v>
      </c>
      <c r="J6" s="60">
        <f t="shared" si="3"/>
        <v>1587.0939877855176</v>
      </c>
      <c r="K6" s="60">
        <f t="shared" si="3"/>
        <v>5512.1460796035208</v>
      </c>
      <c r="L6" s="60">
        <f t="shared" si="3"/>
        <v>3792.5745903688312</v>
      </c>
      <c r="M6" s="60">
        <f t="shared" si="3"/>
        <v>107.71089200000002</v>
      </c>
      <c r="N6" s="60">
        <f t="shared" si="3"/>
        <v>11762.838051809473</v>
      </c>
      <c r="O6" s="60">
        <f t="shared" si="3"/>
        <v>21447.477731999999</v>
      </c>
      <c r="P6" s="60">
        <f t="shared" si="3"/>
        <v>51.502881297923977</v>
      </c>
      <c r="Q6" s="60">
        <f t="shared" si="3"/>
        <v>2161.1405107622504</v>
      </c>
      <c r="R6" s="60"/>
      <c r="S6" s="60">
        <f t="shared" si="3"/>
        <v>186.16491103585992</v>
      </c>
      <c r="T6" s="60">
        <f t="shared" si="3"/>
        <v>1347.597769436831</v>
      </c>
      <c r="U6" s="60">
        <f t="shared" si="3"/>
        <v>518.92959242477525</v>
      </c>
      <c r="V6" s="60">
        <f t="shared" si="3"/>
        <v>108.5536300612675</v>
      </c>
      <c r="W6" s="60">
        <f t="shared" si="3"/>
        <v>699.63427431545301</v>
      </c>
      <c r="X6" s="60">
        <f t="shared" si="3"/>
        <v>1928.1982951222581</v>
      </c>
      <c r="Y6" s="60">
        <f t="shared" si="3"/>
        <v>392.77468877768632</v>
      </c>
      <c r="Z6" s="60">
        <f t="shared" si="3"/>
        <v>523.98112960461435</v>
      </c>
      <c r="AA6" s="60">
        <f t="shared" si="3"/>
        <v>5191.2724137431906</v>
      </c>
      <c r="AB6" s="60">
        <f t="shared" si="3"/>
        <v>2411.7683851001084</v>
      </c>
      <c r="AC6" s="60">
        <f t="shared" si="3"/>
        <v>384.10365925843337</v>
      </c>
      <c r="AD6" s="60">
        <f t="shared" si="3"/>
        <v>279.67716724523154</v>
      </c>
      <c r="AE6" s="60">
        <f t="shared" si="3"/>
        <v>104.42649201320179</v>
      </c>
      <c r="AF6" s="60">
        <f t="shared" si="3"/>
        <v>73402.207106247224</v>
      </c>
      <c r="AG6" s="60"/>
      <c r="AH6" s="60"/>
      <c r="AI6" s="60"/>
      <c r="AJ6" s="60"/>
      <c r="AK6" s="60"/>
      <c r="AL6" s="60">
        <f>SUM(AL7:AL15)</f>
        <v>2100.2729483000003</v>
      </c>
      <c r="AM6" s="60">
        <f>SUM(AM7:AM15)</f>
        <v>424.2812172208989</v>
      </c>
      <c r="AN6" s="59">
        <f>SUM(AN7:AN15)</f>
        <v>1771.2433872248512</v>
      </c>
    </row>
    <row r="7" spans="1:40" s="48" customFormat="1" x14ac:dyDescent="0.4">
      <c r="A7" s="68" t="s">
        <v>54</v>
      </c>
      <c r="B7" s="67" t="s">
        <v>53</v>
      </c>
      <c r="C7" s="66">
        <f t="shared" si="0"/>
        <v>7969.1235377796393</v>
      </c>
      <c r="D7" s="65">
        <f>AA!$V7</f>
        <v>261.10755426694175</v>
      </c>
      <c r="E7" s="65">
        <f>BBWB!$V7</f>
        <v>26.04716660635178</v>
      </c>
      <c r="F7" s="65">
        <f>CA!$V7</f>
        <v>152.08392305127202</v>
      </c>
      <c r="G7" s="65">
        <f>CWP!$V7</f>
        <v>0.2108262000000001</v>
      </c>
      <c r="H7" s="65"/>
      <c r="I7" s="65">
        <f>DLA!$V7</f>
        <v>744.55750492483139</v>
      </c>
      <c r="J7" s="65">
        <f>'DLA (children)'!$V7</f>
        <v>88.255341839398909</v>
      </c>
      <c r="K7" s="65">
        <f>'DLA (working age)'!$V7</f>
        <v>359.46696344171733</v>
      </c>
      <c r="L7" s="65">
        <f>'DLA (pensioners)'!$V7</f>
        <v>296.70044880551768</v>
      </c>
      <c r="M7" s="65">
        <f>DHP!$V7</f>
        <v>6.2408149999999996</v>
      </c>
      <c r="N7" s="65">
        <f>ESA!$V7</f>
        <v>783.29051238691864</v>
      </c>
      <c r="O7" s="65">
        <f>HB!$V7</f>
        <v>1071.826082</v>
      </c>
      <c r="P7" s="65">
        <f>IB!$V7</f>
        <v>2.7322738291557593</v>
      </c>
      <c r="Q7" s="65">
        <f>IS!$V7</f>
        <v>151.3725610863911</v>
      </c>
      <c r="R7" s="65"/>
      <c r="S7" s="65">
        <f>'IS (incapacity)'!$V7</f>
        <v>12.079019909582328</v>
      </c>
      <c r="T7" s="65">
        <f>'IS (lone parent)'!$V7</f>
        <v>87.022812999922635</v>
      </c>
      <c r="U7" s="65">
        <f>'IS (carer)'!$V7</f>
        <v>45.018799530142665</v>
      </c>
      <c r="V7" s="65">
        <f>'IS (others)'!$V7</f>
        <v>7.2758747981252592</v>
      </c>
      <c r="W7" s="65">
        <f>IIDB!$V7</f>
        <v>93.178719965961434</v>
      </c>
      <c r="X7" s="65">
        <f>JSA!$V7</f>
        <v>161.8005438908894</v>
      </c>
      <c r="Y7" s="65">
        <f>MA!$V7</f>
        <v>14.745035187483904</v>
      </c>
      <c r="Z7" s="65">
        <f>O75TVL!$V7</f>
        <v>26.850619016671303</v>
      </c>
      <c r="AA7" s="65">
        <f>PC!$V7</f>
        <v>298.04827289218059</v>
      </c>
      <c r="AB7" s="65">
        <f>PIP!$V7</f>
        <v>164.28124044875693</v>
      </c>
      <c r="AC7" s="65">
        <f>SDA!$V7</f>
        <v>23.226592983052516</v>
      </c>
      <c r="AD7" s="65">
        <f>'SDA (working age)'!$V7</f>
        <v>16.090992207513327</v>
      </c>
      <c r="AE7" s="65">
        <f>'SDA (pensioners)'!$V7</f>
        <v>7.1356007755391877</v>
      </c>
      <c r="AF7" s="65">
        <f>SP!$V7</f>
        <v>3804.1301252867024</v>
      </c>
      <c r="AG7" s="65"/>
      <c r="AH7" s="65"/>
      <c r="AI7" s="65"/>
      <c r="AJ7" s="65"/>
      <c r="AK7" s="65"/>
      <c r="AL7" s="65">
        <f>SMP!$V7</f>
        <v>79.316969</v>
      </c>
      <c r="AM7" s="65">
        <f>UC!$V7</f>
        <v>12.300037726547243</v>
      </c>
      <c r="AN7" s="64">
        <f>WFP!$V7</f>
        <v>91.776162029529502</v>
      </c>
    </row>
    <row r="8" spans="1:40" s="48" customFormat="1" x14ac:dyDescent="0.4">
      <c r="A8" s="68" t="s">
        <v>52</v>
      </c>
      <c r="B8" s="67" t="s">
        <v>51</v>
      </c>
      <c r="C8" s="66">
        <f t="shared" si="0"/>
        <v>20657.719685854914</v>
      </c>
      <c r="D8" s="65">
        <f>AA!$V8</f>
        <v>722.25604752582251</v>
      </c>
      <c r="E8" s="65">
        <f>BBWB!$V8</f>
        <v>68.438464429785199</v>
      </c>
      <c r="F8" s="65">
        <f>CA!$V8</f>
        <v>358.64369041796124</v>
      </c>
      <c r="G8" s="65">
        <f>CWP!$V8</f>
        <v>0.23595260000000012</v>
      </c>
      <c r="H8" s="65"/>
      <c r="I8" s="65">
        <f>DLA!$V8</f>
        <v>1983.1969839382837</v>
      </c>
      <c r="J8" s="65">
        <f>'DLA (children)'!$V8</f>
        <v>232.3169828212973</v>
      </c>
      <c r="K8" s="65">
        <f>'DLA (working age)'!$V8</f>
        <v>969.67682966701682</v>
      </c>
      <c r="L8" s="65">
        <f>'DLA (pensioners)'!$V8</f>
        <v>780.77964861724467</v>
      </c>
      <c r="M8" s="65">
        <f>DHP!$V8</f>
        <v>13.983906000000001</v>
      </c>
      <c r="N8" s="65">
        <f>ESA!$V8</f>
        <v>2130.7246406319059</v>
      </c>
      <c r="O8" s="65">
        <f>HB!$V8</f>
        <v>2607.5515530000002</v>
      </c>
      <c r="P8" s="65">
        <f>IB!$V8</f>
        <v>2.1446498528942581</v>
      </c>
      <c r="Q8" s="65">
        <f>IS!$V8</f>
        <v>339.23970939203434</v>
      </c>
      <c r="R8" s="65"/>
      <c r="S8" s="65">
        <f>'IS (incapacity)'!$V8</f>
        <v>32.37185557016862</v>
      </c>
      <c r="T8" s="65">
        <f>'IS (lone parent)'!$V8</f>
        <v>199.56725524361198</v>
      </c>
      <c r="U8" s="65">
        <f>'IS (carer)'!$V8</f>
        <v>91.764561457955381</v>
      </c>
      <c r="V8" s="65">
        <f>'IS (others)'!$V8</f>
        <v>15.550976603581974</v>
      </c>
      <c r="W8" s="65">
        <f>IIDB!$V8</f>
        <v>127.43533080345726</v>
      </c>
      <c r="X8" s="65">
        <f>JSA!$V8</f>
        <v>236.09043138063279</v>
      </c>
      <c r="Y8" s="65">
        <f>MA!$V8</f>
        <v>42.829111835925978</v>
      </c>
      <c r="Z8" s="65">
        <f>O75TVL!$V8</f>
        <v>69.497923048556032</v>
      </c>
      <c r="AA8" s="65">
        <f>PC!$V8</f>
        <v>783.7877826595394</v>
      </c>
      <c r="AB8" s="65">
        <f>PIP!$V8</f>
        <v>424.98651736417759</v>
      </c>
      <c r="AC8" s="65">
        <f>SDA!$V8</f>
        <v>62.795849676472685</v>
      </c>
      <c r="AD8" s="65">
        <f>'SDA (working age)'!$V8</f>
        <v>44.31592517794391</v>
      </c>
      <c r="AE8" s="65">
        <f>'SDA (pensioners)'!$V8</f>
        <v>18.479924498528774</v>
      </c>
      <c r="AF8" s="65">
        <f>SP!$V8</f>
        <v>9939.0472575471322</v>
      </c>
      <c r="AG8" s="65"/>
      <c r="AH8" s="65"/>
      <c r="AI8" s="65"/>
      <c r="AJ8" s="65"/>
      <c r="AK8" s="65"/>
      <c r="AL8" s="65">
        <f>SMP!$V8</f>
        <v>258.41019399999999</v>
      </c>
      <c r="AM8" s="65">
        <f>UC!$V8</f>
        <v>247.02614964543332</v>
      </c>
      <c r="AN8" s="64">
        <f>WFP!$V8</f>
        <v>239.39754010489747</v>
      </c>
    </row>
    <row r="9" spans="1:40" s="48" customFormat="1" x14ac:dyDescent="0.4">
      <c r="A9" s="68" t="s">
        <v>50</v>
      </c>
      <c r="B9" s="67" t="s">
        <v>49</v>
      </c>
      <c r="C9" s="66">
        <f t="shared" si="0"/>
        <v>14216.84084762997</v>
      </c>
      <c r="D9" s="65">
        <f>AA!$V9</f>
        <v>433.25654614988139</v>
      </c>
      <c r="E9" s="65">
        <f>BBWB!$V9</f>
        <v>46.555541628670809</v>
      </c>
      <c r="F9" s="65">
        <f>CA!$V9</f>
        <v>245.4458802244842</v>
      </c>
      <c r="G9" s="65">
        <f>CWP!$V9</f>
        <v>0</v>
      </c>
      <c r="H9" s="65"/>
      <c r="I9" s="65">
        <f>DLA!$V9</f>
        <v>1233.2782233540456</v>
      </c>
      <c r="J9" s="65">
        <f>'DLA (children)'!$V9</f>
        <v>155.37978483552683</v>
      </c>
      <c r="K9" s="65">
        <f>'DLA (working age)'!$V9</f>
        <v>611.24471184025788</v>
      </c>
      <c r="L9" s="65">
        <f>'DLA (pensioners)'!$V9</f>
        <v>466.49909192475809</v>
      </c>
      <c r="M9" s="65">
        <f>DHP!$V9</f>
        <v>9.2786809999999988</v>
      </c>
      <c r="N9" s="65">
        <f>ESA!$V9</f>
        <v>1321.9668610379968</v>
      </c>
      <c r="O9" s="65">
        <f>HB!$V9</f>
        <v>1723.5662670000002</v>
      </c>
      <c r="P9" s="65">
        <f>IB!$V9</f>
        <v>3.0142927130270509</v>
      </c>
      <c r="Q9" s="65">
        <f>IS!$V9</f>
        <v>239.81400657571791</v>
      </c>
      <c r="R9" s="65"/>
      <c r="S9" s="65">
        <f>'IS (incapacity)'!$V9</f>
        <v>13.173297806836239</v>
      </c>
      <c r="T9" s="65">
        <f>'IS (lone parent)'!$V9</f>
        <v>147.74018850556467</v>
      </c>
      <c r="U9" s="65">
        <f>'IS (carer)'!$V9</f>
        <v>64.035643632012295</v>
      </c>
      <c r="V9" s="65">
        <f>'IS (others)'!$V9</f>
        <v>14.924566923797384</v>
      </c>
      <c r="W9" s="65">
        <f>IIDB!$V9</f>
        <v>91.443273229920152</v>
      </c>
      <c r="X9" s="65">
        <f>JSA!$V9</f>
        <v>271.43776018899314</v>
      </c>
      <c r="Y9" s="65">
        <f>MA!$V9</f>
        <v>36.779482486538534</v>
      </c>
      <c r="Z9" s="65">
        <f>O75TVL!$V9</f>
        <v>51.961136888118048</v>
      </c>
      <c r="AA9" s="65">
        <f>PC!$V9</f>
        <v>502.34844563430534</v>
      </c>
      <c r="AB9" s="65">
        <f>PIP!$V9</f>
        <v>237.55144060514175</v>
      </c>
      <c r="AC9" s="65">
        <f>SDA!$V9</f>
        <v>31.720628902484926</v>
      </c>
      <c r="AD9" s="65">
        <f>'SDA (working age)'!$V9</f>
        <v>20.303309181235377</v>
      </c>
      <c r="AE9" s="65">
        <f>'SDA (pensioners)'!$V9</f>
        <v>11.417319721249545</v>
      </c>
      <c r="AF9" s="65">
        <f>SP!$V9</f>
        <v>7353.8341586595916</v>
      </c>
      <c r="AG9" s="65"/>
      <c r="AH9" s="65"/>
      <c r="AI9" s="65"/>
      <c r="AJ9" s="65"/>
      <c r="AK9" s="65"/>
      <c r="AL9" s="65">
        <f>SMP!$V9</f>
        <v>185.7589059</v>
      </c>
      <c r="AM9" s="65">
        <f>UC!$V9</f>
        <v>21.007429634533572</v>
      </c>
      <c r="AN9" s="64">
        <f>WFP!$V9</f>
        <v>176.82188581651792</v>
      </c>
    </row>
    <row r="10" spans="1:40" s="48" customFormat="1" x14ac:dyDescent="0.4">
      <c r="A10" s="68" t="s">
        <v>48</v>
      </c>
      <c r="B10" s="67" t="s">
        <v>47</v>
      </c>
      <c r="C10" s="66">
        <f t="shared" si="0"/>
        <v>12140.965083899637</v>
      </c>
      <c r="D10" s="65">
        <f>AA!$V10</f>
        <v>402.8134645486154</v>
      </c>
      <c r="E10" s="65">
        <f>BBWB!$V10</f>
        <v>41.464017663410232</v>
      </c>
      <c r="F10" s="65">
        <f>CA!$V10</f>
        <v>190.87214367648153</v>
      </c>
      <c r="G10" s="65">
        <f>CWP!$V10</f>
        <v>0</v>
      </c>
      <c r="H10" s="65"/>
      <c r="I10" s="65">
        <f>DLA!$V10</f>
        <v>908.52142957883575</v>
      </c>
      <c r="J10" s="65">
        <f>'DLA (children)'!$V10</f>
        <v>141.96647063144297</v>
      </c>
      <c r="K10" s="65">
        <f>'DLA (working age)'!$V10</f>
        <v>421.02890596848079</v>
      </c>
      <c r="L10" s="65">
        <f>'DLA (pensioners)'!$V10</f>
        <v>345.63107712831516</v>
      </c>
      <c r="M10" s="65">
        <f>DHP!$V10</f>
        <v>6.282311</v>
      </c>
      <c r="N10" s="65">
        <f>ESA!$V10</f>
        <v>989.57656312201243</v>
      </c>
      <c r="O10" s="65">
        <f>HB!$V10</f>
        <v>1277.3812849999999</v>
      </c>
      <c r="P10" s="65">
        <f>IB!$V10</f>
        <v>4.4455026819224681</v>
      </c>
      <c r="Q10" s="65">
        <f>IS!$V10</f>
        <v>176.43745235648149</v>
      </c>
      <c r="R10" s="65"/>
      <c r="S10" s="65">
        <f>'IS (incapacity)'!$V10</f>
        <v>13.909740612123841</v>
      </c>
      <c r="T10" s="65">
        <f>'IS (lone parent)'!$V10</f>
        <v>109.66734629402515</v>
      </c>
      <c r="U10" s="65">
        <f>'IS (carer)'!$V10</f>
        <v>45.145425535516104</v>
      </c>
      <c r="V10" s="65">
        <f>'IS (others)'!$V10</f>
        <v>7.8674952893790966</v>
      </c>
      <c r="W10" s="65">
        <f>IIDB!$V10</f>
        <v>88.72932992994069</v>
      </c>
      <c r="X10" s="65">
        <f>JSA!$V10</f>
        <v>157.06300555048563</v>
      </c>
      <c r="Y10" s="65">
        <f>MA!$V10</f>
        <v>35.926608582204814</v>
      </c>
      <c r="Z10" s="65">
        <f>O75TVL!$V10</f>
        <v>45.791971123927311</v>
      </c>
      <c r="AA10" s="65">
        <f>PC!$V10</f>
        <v>408.47484261892515</v>
      </c>
      <c r="AB10" s="65">
        <f>PIP!$V10</f>
        <v>296.01262863837053</v>
      </c>
      <c r="AC10" s="65">
        <f>SDA!$V10</f>
        <v>34.190250615429477</v>
      </c>
      <c r="AD10" s="65">
        <f>'SDA (working age)'!$V10</f>
        <v>24.556784560059249</v>
      </c>
      <c r="AE10" s="65">
        <f>'SDA (pensioners)'!$V10</f>
        <v>9.633466055370226</v>
      </c>
      <c r="AF10" s="65">
        <f>SP!$V10</f>
        <v>6734.9357003514397</v>
      </c>
      <c r="AG10" s="65"/>
      <c r="AH10" s="65"/>
      <c r="AI10" s="65"/>
      <c r="AJ10" s="65"/>
      <c r="AK10" s="65"/>
      <c r="AL10" s="65">
        <f>SMP!$V10</f>
        <v>171.0424189</v>
      </c>
      <c r="AM10" s="65">
        <f>UC!$V10</f>
        <v>12.993355340655489</v>
      </c>
      <c r="AN10" s="64">
        <f>WFP!$V10</f>
        <v>158.01080262049942</v>
      </c>
    </row>
    <row r="11" spans="1:40" s="48" customFormat="1" x14ac:dyDescent="0.4">
      <c r="A11" s="68" t="s">
        <v>46</v>
      </c>
      <c r="B11" s="67" t="s">
        <v>45</v>
      </c>
      <c r="C11" s="66">
        <f t="shared" si="0"/>
        <v>15533.902387223574</v>
      </c>
      <c r="D11" s="65">
        <f>AA!$V11</f>
        <v>553.58244338496149</v>
      </c>
      <c r="E11" s="65">
        <f>BBWB!$V11</f>
        <v>53.090701087275598</v>
      </c>
      <c r="F11" s="65">
        <f>CA!$V11</f>
        <v>268.6995403420969</v>
      </c>
      <c r="G11" s="65">
        <f>CWP!$V11</f>
        <v>0</v>
      </c>
      <c r="H11" s="65"/>
      <c r="I11" s="65">
        <f>DLA!$V11</f>
        <v>1174.2079598106379</v>
      </c>
      <c r="J11" s="65">
        <f>'DLA (children)'!$V11</f>
        <v>185.57997924918715</v>
      </c>
      <c r="K11" s="65">
        <f>'DLA (working age)'!$V11</f>
        <v>526.36044531605626</v>
      </c>
      <c r="L11" s="65">
        <f>'DLA (pensioners)'!$V11</f>
        <v>462.42721426479875</v>
      </c>
      <c r="M11" s="65">
        <f>DHP!$V11</f>
        <v>11.036570000000001</v>
      </c>
      <c r="N11" s="65">
        <f>ESA!$V11</f>
        <v>1276.0451960459422</v>
      </c>
      <c r="O11" s="65">
        <f>HB!$V11</f>
        <v>1996.381969</v>
      </c>
      <c r="P11" s="65">
        <f>IB!$V11</f>
        <v>13.943684857937432</v>
      </c>
      <c r="Q11" s="65">
        <f>IS!$V11</f>
        <v>274.91572069667097</v>
      </c>
      <c r="R11" s="65"/>
      <c r="S11" s="65">
        <f>'IS (incapacity)'!$V11</f>
        <v>27.506975244659362</v>
      </c>
      <c r="T11" s="65">
        <f>'IS (lone parent)'!$V11</f>
        <v>165.18332490109577</v>
      </c>
      <c r="U11" s="65">
        <f>'IS (carer)'!$V11</f>
        <v>69.477753359307968</v>
      </c>
      <c r="V11" s="65">
        <f>'IS (others)'!$V11</f>
        <v>12.658584957271787</v>
      </c>
      <c r="W11" s="65">
        <f>IIDB!$V11</f>
        <v>83.20913233338382</v>
      </c>
      <c r="X11" s="65">
        <f>JSA!$V11</f>
        <v>258.83919449954465</v>
      </c>
      <c r="Y11" s="65">
        <f>MA!$V11</f>
        <v>36.907039031529379</v>
      </c>
      <c r="Z11" s="65">
        <f>O75TVL!$V11</f>
        <v>57.147106489536178</v>
      </c>
      <c r="AA11" s="65">
        <f>PC!$V11</f>
        <v>592.33975029177145</v>
      </c>
      <c r="AB11" s="65">
        <f>PIP!$V11</f>
        <v>382.08321414220069</v>
      </c>
      <c r="AC11" s="65">
        <f>SDA!$V11</f>
        <v>52.969695028719379</v>
      </c>
      <c r="AD11" s="65">
        <f>'SDA (working age)'!$V11</f>
        <v>41.441766069579309</v>
      </c>
      <c r="AE11" s="65">
        <f>'SDA (pensioners)'!$V11</f>
        <v>11.527928959140075</v>
      </c>
      <c r="AF11" s="65">
        <f>SP!$V11</f>
        <v>8013.9288017603421</v>
      </c>
      <c r="AG11" s="65"/>
      <c r="AH11" s="65"/>
      <c r="AI11" s="65"/>
      <c r="AJ11" s="65"/>
      <c r="AK11" s="65"/>
      <c r="AL11" s="65">
        <f>SMP!$V11</f>
        <v>203.96184299999999</v>
      </c>
      <c r="AM11" s="65">
        <f>UC!$V11</f>
        <v>39.416564492721186</v>
      </c>
      <c r="AN11" s="64">
        <f>WFP!$V11</f>
        <v>191.1962609283041</v>
      </c>
    </row>
    <row r="12" spans="1:40" s="48" customFormat="1" x14ac:dyDescent="0.4">
      <c r="A12" s="68" t="s">
        <v>44</v>
      </c>
      <c r="B12" s="67" t="s">
        <v>43</v>
      </c>
      <c r="C12" s="66">
        <f t="shared" si="0"/>
        <v>15363.734048307864</v>
      </c>
      <c r="D12" s="65">
        <f>AA!$V12</f>
        <v>529.29748886310313</v>
      </c>
      <c r="E12" s="65">
        <f>BBWB!$V12</f>
        <v>51.492442448727765</v>
      </c>
      <c r="F12" s="65">
        <f>CA!$V12</f>
        <v>202.5070808600083</v>
      </c>
      <c r="G12" s="65">
        <f>CWP!$V12</f>
        <v>0</v>
      </c>
      <c r="H12" s="65"/>
      <c r="I12" s="65">
        <f>DLA!$V12</f>
        <v>984.23827649435611</v>
      </c>
      <c r="J12" s="65">
        <f>'DLA (children)'!$V12</f>
        <v>174.5677963425355</v>
      </c>
      <c r="K12" s="65">
        <f>'DLA (working age)'!$V12</f>
        <v>490.51001133437313</v>
      </c>
      <c r="L12" s="65">
        <f>'DLA (pensioners)'!$V12</f>
        <v>319.45072986046466</v>
      </c>
      <c r="M12" s="65">
        <f>DHP!$V12</f>
        <v>7.6310169999999999</v>
      </c>
      <c r="N12" s="65">
        <f>ESA!$V12</f>
        <v>1028.5938440998978</v>
      </c>
      <c r="O12" s="65">
        <f>HB!$V12</f>
        <v>1876.599134</v>
      </c>
      <c r="P12" s="65">
        <f>IB!$V12</f>
        <v>4.2884412318202152</v>
      </c>
      <c r="Q12" s="65">
        <f>IS!$V12</f>
        <v>193.38916213058306</v>
      </c>
      <c r="R12" s="65"/>
      <c r="S12" s="65">
        <f>'IS (incapacity)'!$V12</f>
        <v>16.580302037740946</v>
      </c>
      <c r="T12" s="65">
        <f>'IS (lone parent)'!$V12</f>
        <v>125.15003071141179</v>
      </c>
      <c r="U12" s="65">
        <f>'IS (carer)'!$V12</f>
        <v>42.351548551975235</v>
      </c>
      <c r="V12" s="65">
        <f>'IS (others)'!$V12</f>
        <v>9.4137390331608071</v>
      </c>
      <c r="W12" s="65">
        <f>IIDB!$V12</f>
        <v>55.728148646176848</v>
      </c>
      <c r="X12" s="65">
        <f>JSA!$V12</f>
        <v>155.9339329415161</v>
      </c>
      <c r="Y12" s="65">
        <f>MA!$V12</f>
        <v>43.742979648625344</v>
      </c>
      <c r="Z12" s="65">
        <f>O75TVL!$V12</f>
        <v>62.476653943295695</v>
      </c>
      <c r="AA12" s="65">
        <f>PC!$V12</f>
        <v>468.79433384829713</v>
      </c>
      <c r="AB12" s="65">
        <f>PIP!$V12</f>
        <v>243.16273980019898</v>
      </c>
      <c r="AC12" s="65">
        <f>SDA!$V12</f>
        <v>39.324083274690992</v>
      </c>
      <c r="AD12" s="65">
        <f>'SDA (working age)'!$V12</f>
        <v>29.399324704023918</v>
      </c>
      <c r="AE12" s="65">
        <f>'SDA (pensioners)'!$V12</f>
        <v>9.9247585706670591</v>
      </c>
      <c r="AF12" s="65">
        <f>SP!$V12</f>
        <v>8949.0577960480041</v>
      </c>
      <c r="AG12" s="65"/>
      <c r="AH12" s="65"/>
      <c r="AI12" s="65"/>
      <c r="AJ12" s="65"/>
      <c r="AK12" s="65"/>
      <c r="AL12" s="65">
        <f>SMP!$V12</f>
        <v>240.02302689999999</v>
      </c>
      <c r="AM12" s="65">
        <f>UC!$V12</f>
        <v>18.956639405556672</v>
      </c>
      <c r="AN12" s="64">
        <f>WFP!$V12</f>
        <v>208.4968267230077</v>
      </c>
    </row>
    <row r="13" spans="1:40" s="48" customFormat="1" x14ac:dyDescent="0.4">
      <c r="A13" s="68" t="s">
        <v>42</v>
      </c>
      <c r="B13" s="67" t="s">
        <v>41</v>
      </c>
      <c r="C13" s="66">
        <f t="shared" si="0"/>
        <v>20239.449881873366</v>
      </c>
      <c r="D13" s="65">
        <f>AA!$V13</f>
        <v>492.14272408317828</v>
      </c>
      <c r="E13" s="65">
        <f>BBWB!$V13</f>
        <v>54.801551466799808</v>
      </c>
      <c r="F13" s="65">
        <f>CA!$V13</f>
        <v>301.07094114692876</v>
      </c>
      <c r="G13" s="65">
        <f>CWP!$V13</f>
        <v>0</v>
      </c>
      <c r="H13" s="65"/>
      <c r="I13" s="65">
        <f>DLA!$V13</f>
        <v>1415.7384506631208</v>
      </c>
      <c r="J13" s="65">
        <f>'DLA (children)'!$V13</f>
        <v>218.00825070565824</v>
      </c>
      <c r="K13" s="65">
        <f>'DLA (working age)'!$V13</f>
        <v>814.38259403738073</v>
      </c>
      <c r="L13" s="65">
        <f>'DLA (pensioners)'!$V13</f>
        <v>383.66644914814054</v>
      </c>
      <c r="M13" s="65">
        <f>DHP!$V13</f>
        <v>35.51501300000001</v>
      </c>
      <c r="N13" s="65">
        <f>ESA!$V13</f>
        <v>1757.7993938947898</v>
      </c>
      <c r="O13" s="65">
        <f>HB!$V13</f>
        <v>6294.7315980000003</v>
      </c>
      <c r="P13" s="65">
        <f>IB!$V13</f>
        <v>6.7704306131193412</v>
      </c>
      <c r="Q13" s="65">
        <f>IS!$V13</f>
        <v>357.12255551897169</v>
      </c>
      <c r="R13" s="65"/>
      <c r="S13" s="65">
        <f>'IS (incapacity)'!$V13</f>
        <v>32.488046808673438</v>
      </c>
      <c r="T13" s="65">
        <f>'IS (lone parent)'!$V13</f>
        <v>236.04087957137205</v>
      </c>
      <c r="U13" s="65">
        <f>'IS (carer)'!$V13</f>
        <v>68.664035019668916</v>
      </c>
      <c r="V13" s="65">
        <f>'IS (others)'!$V13</f>
        <v>19.773796200839357</v>
      </c>
      <c r="W13" s="65">
        <f>IIDB!$V13</f>
        <v>32.438084204516393</v>
      </c>
      <c r="X13" s="65">
        <f>JSA!$V13</f>
        <v>373.41122145994518</v>
      </c>
      <c r="Y13" s="65">
        <f>MA!$V13</f>
        <v>80.61016390737197</v>
      </c>
      <c r="Z13" s="65">
        <f>O75TVL!$V13</f>
        <v>56.914572793896291</v>
      </c>
      <c r="AA13" s="65">
        <f>PC!$V13</f>
        <v>1037.3790913028076</v>
      </c>
      <c r="AB13" s="65">
        <f>PIP!$V13</f>
        <v>238.85721905598689</v>
      </c>
      <c r="AC13" s="65">
        <f>SDA!$V13</f>
        <v>52.327438521901229</v>
      </c>
      <c r="AD13" s="65">
        <f>'SDA (working age)'!$V13</f>
        <v>41.72097881591916</v>
      </c>
      <c r="AE13" s="65">
        <f>'SDA (pensioners)'!$V13</f>
        <v>10.606459705982065</v>
      </c>
      <c r="AF13" s="65">
        <f>SP!$V13</f>
        <v>7014.8704861558317</v>
      </c>
      <c r="AG13" s="65"/>
      <c r="AH13" s="65"/>
      <c r="AI13" s="65"/>
      <c r="AJ13" s="65"/>
      <c r="AK13" s="65"/>
      <c r="AL13" s="65">
        <f>SMP!$V13</f>
        <v>414.12844410000002</v>
      </c>
      <c r="AM13" s="65">
        <f>UC!$V13</f>
        <v>29.71388081305707</v>
      </c>
      <c r="AN13" s="64">
        <f>WFP!$V13</f>
        <v>193.10662117114356</v>
      </c>
    </row>
    <row r="14" spans="1:40" s="48" customFormat="1" x14ac:dyDescent="0.4">
      <c r="A14" s="68" t="s">
        <v>40</v>
      </c>
      <c r="B14" s="67" t="s">
        <v>39</v>
      </c>
      <c r="C14" s="66">
        <f t="shared" si="0"/>
        <v>21858.837655760442</v>
      </c>
      <c r="D14" s="65">
        <f>AA!$V14</f>
        <v>692.20308266323775</v>
      </c>
      <c r="E14" s="65">
        <f>BBWB!$V14</f>
        <v>77.073021700971822</v>
      </c>
      <c r="F14" s="65">
        <f>CA!$V14</f>
        <v>264.74602728617964</v>
      </c>
      <c r="G14" s="65">
        <f>CWP!$V14</f>
        <v>0</v>
      </c>
      <c r="H14" s="65"/>
      <c r="I14" s="65">
        <f>DLA!$V14</f>
        <v>1411.9772124338688</v>
      </c>
      <c r="J14" s="65">
        <f>'DLA (children)'!$V14</f>
        <v>245.12836396779113</v>
      </c>
      <c r="K14" s="65">
        <f>'DLA (working age)'!$V14</f>
        <v>765.88762604410203</v>
      </c>
      <c r="L14" s="65">
        <f>'DLA (pensioners)'!$V14</f>
        <v>401.40713638988285</v>
      </c>
      <c r="M14" s="65">
        <f>DHP!$V14</f>
        <v>10.917490000000001</v>
      </c>
      <c r="N14" s="65">
        <f>ESA!$V14</f>
        <v>1415.1052844509788</v>
      </c>
      <c r="O14" s="65">
        <f>HB!$V14</f>
        <v>2888.4214700000002</v>
      </c>
      <c r="P14" s="65">
        <f>IB!$V14</f>
        <v>2.3253658984247676</v>
      </c>
      <c r="Q14" s="65">
        <f>IS!$V14</f>
        <v>256.06194065041916</v>
      </c>
      <c r="R14" s="65"/>
      <c r="S14" s="65">
        <f>'IS (incapacity)'!$V14</f>
        <v>17.818029003250778</v>
      </c>
      <c r="T14" s="65">
        <f>'IS (lone parent)'!$V14</f>
        <v>172.28523802495039</v>
      </c>
      <c r="U14" s="65">
        <f>'IS (carer)'!$V14</f>
        <v>54.525532803431553</v>
      </c>
      <c r="V14" s="65">
        <f>'IS (others)'!$V14</f>
        <v>11.553942471644397</v>
      </c>
      <c r="W14" s="65">
        <f>IIDB!$V14</f>
        <v>68.845541262744234</v>
      </c>
      <c r="X14" s="65">
        <f>JSA!$V14</f>
        <v>194.7312728310782</v>
      </c>
      <c r="Y14" s="65">
        <f>MA!$V14</f>
        <v>58.202087609946275</v>
      </c>
      <c r="Z14" s="65">
        <f>O75TVL!$V14</f>
        <v>90.652246836465338</v>
      </c>
      <c r="AA14" s="65">
        <f>PC!$V14</f>
        <v>637.24834617522504</v>
      </c>
      <c r="AB14" s="65">
        <f>PIP!$V14</f>
        <v>244.39655501691985</v>
      </c>
      <c r="AC14" s="65">
        <f>SDA!$V14</f>
        <v>49.093742089800003</v>
      </c>
      <c r="AD14" s="65">
        <f>'SDA (working age)'!$V14</f>
        <v>34.139178711518689</v>
      </c>
      <c r="AE14" s="65">
        <f>'SDA (pensioners)'!$V14</f>
        <v>14.954563378281307</v>
      </c>
      <c r="AF14" s="65">
        <f>SP!$V14</f>
        <v>12822.475186725023</v>
      </c>
      <c r="AG14" s="65"/>
      <c r="AH14" s="65"/>
      <c r="AI14" s="65"/>
      <c r="AJ14" s="65"/>
      <c r="AK14" s="65"/>
      <c r="AL14" s="65">
        <f>SMP!$V14</f>
        <v>353.68078559999998</v>
      </c>
      <c r="AM14" s="65">
        <f>UC!$V14</f>
        <v>18.84657405840516</v>
      </c>
      <c r="AN14" s="64">
        <f>WFP!$V14</f>
        <v>301.83442247075038</v>
      </c>
    </row>
    <row r="15" spans="1:40" s="48" customFormat="1" x14ac:dyDescent="0.4">
      <c r="A15" s="68" t="s">
        <v>38</v>
      </c>
      <c r="B15" s="67" t="s">
        <v>37</v>
      </c>
      <c r="C15" s="66">
        <f t="shared" si="0"/>
        <v>14907.669470217006</v>
      </c>
      <c r="D15" s="65">
        <f>AA!$V15</f>
        <v>522.73629513911783</v>
      </c>
      <c r="E15" s="65">
        <f>BBWB!$V15</f>
        <v>45.66536149329513</v>
      </c>
      <c r="F15" s="65">
        <f>CA!$V15</f>
        <v>178.15234369037097</v>
      </c>
      <c r="G15" s="65">
        <f>CWP!$V15</f>
        <v>0</v>
      </c>
      <c r="H15" s="65"/>
      <c r="I15" s="65">
        <f>DLA!$V15</f>
        <v>1035.4267199181313</v>
      </c>
      <c r="J15" s="65">
        <f>'DLA (children)'!$V15</f>
        <v>145.89101739267974</v>
      </c>
      <c r="K15" s="65">
        <f>'DLA (working age)'!$V15</f>
        <v>553.5879919541353</v>
      </c>
      <c r="L15" s="65">
        <f>'DLA (pensioners)'!$V15</f>
        <v>336.01279422970879</v>
      </c>
      <c r="M15" s="65">
        <f>DHP!$V15</f>
        <v>6.8250890000000002</v>
      </c>
      <c r="N15" s="65">
        <f>ESA!$V15</f>
        <v>1059.7357561390293</v>
      </c>
      <c r="O15" s="65">
        <f>HB!$V15</f>
        <v>1711.018374</v>
      </c>
      <c r="P15" s="65">
        <f>IB!$V15</f>
        <v>11.838239619622675</v>
      </c>
      <c r="Q15" s="65">
        <f>IS!$V15</f>
        <v>172.78740235498063</v>
      </c>
      <c r="R15" s="65"/>
      <c r="S15" s="65">
        <f>'IS (incapacity)'!$V15</f>
        <v>20.237644042824339</v>
      </c>
      <c r="T15" s="65">
        <f>'IS (lone parent)'!$V15</f>
        <v>104.94069318487669</v>
      </c>
      <c r="U15" s="65">
        <f>'IS (carer)'!$V15</f>
        <v>37.946292534765149</v>
      </c>
      <c r="V15" s="65">
        <f>'IS (others)'!$V15</f>
        <v>9.5346537834674532</v>
      </c>
      <c r="W15" s="65">
        <f>IIDB!$V15</f>
        <v>58.626713939352193</v>
      </c>
      <c r="X15" s="65">
        <f>JSA!$V15</f>
        <v>118.89093237917294</v>
      </c>
      <c r="Y15" s="65">
        <f>MA!$V15</f>
        <v>43.03218048806017</v>
      </c>
      <c r="Z15" s="65">
        <f>O75TVL!$V15</f>
        <v>62.688899464148186</v>
      </c>
      <c r="AA15" s="65">
        <f>PC!$V15</f>
        <v>462.85154832013768</v>
      </c>
      <c r="AB15" s="65">
        <f>PIP!$V15</f>
        <v>180.43683002835502</v>
      </c>
      <c r="AC15" s="65">
        <f>SDA!$V15</f>
        <v>38.45537816588218</v>
      </c>
      <c r="AD15" s="65">
        <f>'SDA (working age)'!$V15</f>
        <v>27.708907817438607</v>
      </c>
      <c r="AE15" s="65">
        <f>'SDA (pensioners)'!$V15</f>
        <v>10.74647034844357</v>
      </c>
      <c r="AF15" s="65">
        <f>SP!$V15</f>
        <v>8769.9275937131588</v>
      </c>
      <c r="AG15" s="65"/>
      <c r="AH15" s="65"/>
      <c r="AI15" s="65"/>
      <c r="AJ15" s="65"/>
      <c r="AK15" s="65"/>
      <c r="AL15" s="65">
        <f>SMP!$V15</f>
        <v>193.95036089999999</v>
      </c>
      <c r="AM15" s="65">
        <f>UC!$V15</f>
        <v>24.020586103989086</v>
      </c>
      <c r="AN15" s="64">
        <f>WFP!$V15</f>
        <v>210.60286536020124</v>
      </c>
    </row>
    <row r="16" spans="1:40" s="48" customFormat="1" x14ac:dyDescent="0.4">
      <c r="A16" s="63">
        <v>924</v>
      </c>
      <c r="B16" s="62" t="s">
        <v>36</v>
      </c>
      <c r="C16" s="61">
        <f t="shared" si="0"/>
        <v>9391.3718604454207</v>
      </c>
      <c r="D16" s="60">
        <f>AA!$V$16</f>
        <v>384.483616187846</v>
      </c>
      <c r="E16" s="60">
        <f>BBWB!$V$16</f>
        <v>29.531163094054573</v>
      </c>
      <c r="F16" s="60">
        <f>CA!$V$16</f>
        <v>159.64505007753388</v>
      </c>
      <c r="G16" s="60">
        <f>CWP!$V$16</f>
        <v>0</v>
      </c>
      <c r="H16" s="60"/>
      <c r="I16" s="60">
        <f>DLA!$V$16</f>
        <v>928.74784785245129</v>
      </c>
      <c r="J16" s="60">
        <f>'DLA (children)'!$V$16</f>
        <v>99.831667689266226</v>
      </c>
      <c r="K16" s="60">
        <f>'DLA (working age)'!$V$16</f>
        <v>386.50988161041431</v>
      </c>
      <c r="L16" s="60">
        <f>'DLA (pensioners)'!$V$16</f>
        <v>442.1258554807988</v>
      </c>
      <c r="M16" s="60">
        <f>DHP!$V$16</f>
        <v>6.634253000000002</v>
      </c>
      <c r="N16" s="60">
        <f>ESA!$V$16</f>
        <v>900.44738130277165</v>
      </c>
      <c r="O16" s="60">
        <f>HB!$V$16</f>
        <v>1024.1701209999999</v>
      </c>
      <c r="P16" s="60">
        <f>IB!$V$16</f>
        <v>6.1676742143657517</v>
      </c>
      <c r="Q16" s="60">
        <f>IS!$V$16</f>
        <v>156.06993210705116</v>
      </c>
      <c r="R16" s="60"/>
      <c r="S16" s="60">
        <f>'IS (incapacity)'!$V$16</f>
        <v>18.070523109221174</v>
      </c>
      <c r="T16" s="60">
        <f>'IS (lone parent)'!$V$16</f>
        <v>88.576633337098727</v>
      </c>
      <c r="U16" s="60">
        <f>'IS (carer)'!$V$16</f>
        <v>42.196416740363709</v>
      </c>
      <c r="V16" s="60">
        <f>'IS (others)'!$V$16</f>
        <v>7.2483692964494288</v>
      </c>
      <c r="W16" s="60">
        <f>IIDB!$V$16</f>
        <v>59.614441602950158</v>
      </c>
      <c r="X16" s="60">
        <f>JSA!$V$16</f>
        <v>144.32865249269409</v>
      </c>
      <c r="Y16" s="60">
        <f>MA!$V$16</f>
        <v>17.891856671842941</v>
      </c>
      <c r="Z16" s="60">
        <f>O75TVL!$V$16</f>
        <v>32.865282526712058</v>
      </c>
      <c r="AA16" s="60">
        <f>PC!$V$16</f>
        <v>353.69396029381392</v>
      </c>
      <c r="AB16" s="60">
        <f>PIP!$V$16</f>
        <v>273.55279387099597</v>
      </c>
      <c r="AC16" s="60">
        <f>SDA!$V$16</f>
        <v>34.093563008221935</v>
      </c>
      <c r="AD16" s="60">
        <f>'SDA (working age)'!$V$16</f>
        <v>23.768705107718294</v>
      </c>
      <c r="AE16" s="60">
        <f>'SDA (pensioners)'!$V$16</f>
        <v>10.324857900503654</v>
      </c>
      <c r="AF16" s="60">
        <f>SP!$V$16</f>
        <v>4650.695455771719</v>
      </c>
      <c r="AG16" s="60"/>
      <c r="AH16" s="60"/>
      <c r="AI16" s="60"/>
      <c r="AJ16" s="60"/>
      <c r="AK16" s="60"/>
      <c r="AL16" s="60">
        <f>SMP!$V$16</f>
        <v>94.593683970000001</v>
      </c>
      <c r="AM16" s="60">
        <f>UC!$V$16</f>
        <v>20.605738153903694</v>
      </c>
      <c r="AN16" s="59">
        <f>WFP!$V$16</f>
        <v>113.53939324649203</v>
      </c>
    </row>
    <row r="17" spans="1:40" s="48" customFormat="1" x14ac:dyDescent="0.4">
      <c r="A17" s="63">
        <v>923</v>
      </c>
      <c r="B17" s="62" t="s">
        <v>35</v>
      </c>
      <c r="C17" s="61">
        <f t="shared" si="0"/>
        <v>15092.94687432486</v>
      </c>
      <c r="D17" s="60">
        <f>AA!$V$17</f>
        <v>487.19136436650342</v>
      </c>
      <c r="E17" s="60">
        <f>BBWB!$V$17</f>
        <v>54.734278768480628</v>
      </c>
      <c r="F17" s="60">
        <f>CA!$V$17</f>
        <v>222.35454479631977</v>
      </c>
      <c r="G17" s="60">
        <f>CWP!$V$17</f>
        <v>3.4792212000000018</v>
      </c>
      <c r="H17" s="60"/>
      <c r="I17" s="60">
        <f>DLA!$V$17</f>
        <v>1399.6265774206977</v>
      </c>
      <c r="J17" s="60">
        <f>'DLA (children)'!$V$17</f>
        <v>146.94931560049116</v>
      </c>
      <c r="K17" s="60">
        <f>'DLA (working age)'!$V$17</f>
        <v>728.52233699898682</v>
      </c>
      <c r="L17" s="60">
        <f>'DLA (pensioners)'!$V$17</f>
        <v>523.78059052684068</v>
      </c>
      <c r="M17" s="60">
        <f>DHP!$V$17</f>
        <v>49.022978999999992</v>
      </c>
      <c r="N17" s="60">
        <f>ESA!$V$17</f>
        <v>1583.3093977172214</v>
      </c>
      <c r="O17" s="60">
        <f>HB!$V$17</f>
        <v>1772.0657939999999</v>
      </c>
      <c r="P17" s="60">
        <f>IB!$V$17</f>
        <v>2.884148059432599</v>
      </c>
      <c r="Q17" s="60">
        <f>IS!$V$17</f>
        <v>221.80835360294938</v>
      </c>
      <c r="R17" s="60"/>
      <c r="S17" s="60">
        <f>'IS (incapacity)'!$V$17</f>
        <v>28.333179569926642</v>
      </c>
      <c r="T17" s="60">
        <f>'IS (lone parent)'!$V$17</f>
        <v>122.51437839256414</v>
      </c>
      <c r="U17" s="60">
        <f>'IS (carer)'!$V$17</f>
        <v>61.169172656140312</v>
      </c>
      <c r="V17" s="60">
        <f>'IS (others)'!$V$17</f>
        <v>9.7001495901075678</v>
      </c>
      <c r="W17" s="60">
        <f>IIDB!$V$17</f>
        <v>87.233891785054041</v>
      </c>
      <c r="X17" s="60">
        <f>JSA!$V$17</f>
        <v>240.11173335466211</v>
      </c>
      <c r="Y17" s="60">
        <f>MA!$V$17</f>
        <v>29.016743667251006</v>
      </c>
      <c r="Z17" s="60">
        <f>O75TVL!$V$17</f>
        <v>49.779377784060713</v>
      </c>
      <c r="AA17" s="60">
        <f>PC!$V$17</f>
        <v>533.07114575373942</v>
      </c>
      <c r="AB17" s="60">
        <f>PIP!$V$17</f>
        <v>318.36338476372453</v>
      </c>
      <c r="AC17" s="60">
        <f>SDA!$V$17</f>
        <v>51.033915482722904</v>
      </c>
      <c r="AD17" s="60">
        <f>'SDA (working age)'!$V$17</f>
        <v>37.846730561487931</v>
      </c>
      <c r="AE17" s="60">
        <f>'SDA (pensioners)'!$V$17</f>
        <v>13.187184921234961</v>
      </c>
      <c r="AF17" s="60">
        <f>SP!$V$17</f>
        <v>7559.7337476081857</v>
      </c>
      <c r="AG17" s="60"/>
      <c r="AH17" s="60"/>
      <c r="AI17" s="60"/>
      <c r="AJ17" s="60"/>
      <c r="AK17" s="60"/>
      <c r="AL17" s="60">
        <f>SMP!$V$17</f>
        <v>201.27468189999999</v>
      </c>
      <c r="AM17" s="60">
        <f>UC!$V$17</f>
        <v>45.909479245197595</v>
      </c>
      <c r="AN17" s="59">
        <f>WFP!$V$17</f>
        <v>180.94211404865723</v>
      </c>
    </row>
    <row r="18" spans="1:40" s="53" customFormat="1" ht="30" customHeight="1" x14ac:dyDescent="0.4">
      <c r="A18" s="58">
        <v>922</v>
      </c>
      <c r="B18" s="57" t="s">
        <v>34</v>
      </c>
      <c r="C18" s="56">
        <f t="shared" si="0"/>
        <v>15.123991184612304</v>
      </c>
      <c r="D18" s="55"/>
      <c r="E18" s="55"/>
      <c r="F18" s="55"/>
      <c r="G18" s="55"/>
      <c r="H18" s="55"/>
      <c r="I18" s="55"/>
      <c r="J18" s="55"/>
      <c r="K18" s="55"/>
      <c r="L18" s="55"/>
      <c r="M18" s="55"/>
      <c r="N18" s="55"/>
      <c r="O18" s="55"/>
      <c r="P18" s="55"/>
      <c r="Q18" s="55"/>
      <c r="R18" s="55"/>
      <c r="S18" s="55"/>
      <c r="T18" s="55"/>
      <c r="U18" s="55"/>
      <c r="V18" s="55"/>
      <c r="W18" s="55"/>
      <c r="X18" s="55"/>
      <c r="Y18" s="55"/>
      <c r="Z18" s="78">
        <f>O75TVL!$V$18</f>
        <v>15.123991184612304</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pane xSplit="3" topLeftCell="D1" activePane="topRight" state="frozen"/>
      <selection sqref="A1:B1"/>
      <selection pane="topRight"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33203125" style="45" customWidth="1"/>
    <col min="8" max="8" width="12.77734375" style="45" hidden="1" customWidth="1"/>
    <col min="9" max="17" width="12.77734375" style="45" customWidth="1"/>
    <col min="18" max="18" width="12.77734375" style="45" hidden="1" customWidth="1"/>
    <col min="19" max="20" width="12.77734375" style="45" customWidth="1"/>
    <col min="21" max="21" width="11.109375" style="45" customWidth="1"/>
    <col min="22" max="22" width="11.44140625" style="45" customWidth="1"/>
    <col min="23" max="26" width="12.77734375" style="45" customWidth="1"/>
    <col min="27" max="27" width="11.5546875" style="45" customWidth="1"/>
    <col min="28" max="28" width="13.44140625" style="45" customWidth="1"/>
    <col min="29" max="31" width="12.77734375" style="45" customWidth="1"/>
    <col min="32" max="32" width="11.44140625" style="45" customWidth="1"/>
    <col min="33" max="37" width="12.77734375" style="45" hidden="1" customWidth="1"/>
    <col min="38" max="38" width="10.77734375" style="45" customWidth="1"/>
    <col min="39" max="39" width="11" style="45" customWidth="1"/>
    <col min="40" max="40" width="11.109375" style="45" customWidth="1"/>
    <col min="41" max="16384" width="8.88671875" style="45"/>
  </cols>
  <sheetData>
    <row r="1" spans="1:40" s="75" customFormat="1" ht="60" customHeight="1" x14ac:dyDescent="0.4">
      <c r="A1" s="189" t="s">
        <v>107</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t="s">
        <v>103</v>
      </c>
      <c r="AC2" s="71" t="s">
        <v>63</v>
      </c>
      <c r="AD2" s="176" t="s">
        <v>62</v>
      </c>
      <c r="AE2" s="176" t="s">
        <v>61</v>
      </c>
      <c r="AF2" s="71" t="s">
        <v>60</v>
      </c>
      <c r="AG2" s="71"/>
      <c r="AH2" s="71"/>
      <c r="AI2" s="71"/>
      <c r="AJ2" s="71"/>
      <c r="AK2" s="71"/>
      <c r="AL2" s="71" t="s">
        <v>88</v>
      </c>
      <c r="AM2" s="71" t="s">
        <v>102</v>
      </c>
      <c r="AN2" s="91" t="s">
        <v>59</v>
      </c>
    </row>
    <row r="3" spans="1:40" s="48" customFormat="1" ht="30" customHeight="1" x14ac:dyDescent="0.4">
      <c r="A3" s="69">
        <v>925</v>
      </c>
      <c r="B3" s="51" t="s">
        <v>58</v>
      </c>
      <c r="C3" s="61">
        <f t="shared" ref="C3:C18" si="0">SUM(D3:I3,M3:Q3,W3:AC3,AF3,AL3:AN3)</f>
        <v>173448.9779784955</v>
      </c>
      <c r="D3" s="60">
        <f>SUM(D6,D16:D17,D4)</f>
        <v>5482.7675999399908</v>
      </c>
      <c r="E3" s="60">
        <f>SUM(E6,E16:E17,E4)</f>
        <v>557.33749350000028</v>
      </c>
      <c r="F3" s="60">
        <f>SUM(F6,F16:F17,F4)</f>
        <v>2666.9735735989611</v>
      </c>
      <c r="G3" s="60">
        <f>SUM(G6,G16:G17,G4)</f>
        <v>3.1778794200000005</v>
      </c>
      <c r="H3" s="60"/>
      <c r="I3" s="60">
        <f t="shared" ref="I3:AF3" si="1">SUM(I6,I16:I17,I4)</f>
        <v>11513.612393931198</v>
      </c>
      <c r="J3" s="60">
        <f t="shared" si="1"/>
        <v>1896.9720008984336</v>
      </c>
      <c r="K3" s="60">
        <f t="shared" si="1"/>
        <v>5138.3005447814794</v>
      </c>
      <c r="L3" s="60">
        <f t="shared" si="1"/>
        <v>4478.3398482512848</v>
      </c>
      <c r="M3" s="60">
        <f t="shared" si="1"/>
        <v>183.73239999999998</v>
      </c>
      <c r="N3" s="60">
        <f t="shared" si="1"/>
        <v>14830.444816650006</v>
      </c>
      <c r="O3" s="60">
        <f t="shared" si="1"/>
        <v>23440.599919</v>
      </c>
      <c r="P3" s="60">
        <f t="shared" si="1"/>
        <v>14.895368320000001</v>
      </c>
      <c r="Q3" s="60">
        <f t="shared" si="1"/>
        <v>2231.8766785899993</v>
      </c>
      <c r="R3" s="60"/>
      <c r="S3" s="60">
        <f t="shared" si="1"/>
        <v>91.009089681354624</v>
      </c>
      <c r="T3" s="60">
        <f t="shared" si="1"/>
        <v>1403.0915060471689</v>
      </c>
      <c r="U3" s="60">
        <f t="shared" si="1"/>
        <v>628.88356754816027</v>
      </c>
      <c r="V3" s="60">
        <f t="shared" si="1"/>
        <v>108.89251531331817</v>
      </c>
      <c r="W3" s="60">
        <f t="shared" si="1"/>
        <v>835.5814075974107</v>
      </c>
      <c r="X3" s="60">
        <f t="shared" si="1"/>
        <v>1875.4784224599991</v>
      </c>
      <c r="Y3" s="60">
        <f t="shared" si="1"/>
        <v>436.45777384000013</v>
      </c>
      <c r="Z3" s="60">
        <f t="shared" si="1"/>
        <v>612.28589483968483</v>
      </c>
      <c r="AA3" s="60">
        <f t="shared" si="1"/>
        <v>5665.5855551099976</v>
      </c>
      <c r="AB3" s="60">
        <f t="shared" si="1"/>
        <v>5160.3793347999226</v>
      </c>
      <c r="AC3" s="60">
        <f t="shared" si="1"/>
        <v>234.28937808999999</v>
      </c>
      <c r="AD3" s="60">
        <f t="shared" si="1"/>
        <v>117.04904022016777</v>
      </c>
      <c r="AE3" s="60">
        <f t="shared" si="1"/>
        <v>117.24033786983223</v>
      </c>
      <c r="AF3" s="60">
        <f t="shared" si="1"/>
        <v>91580.290263550007</v>
      </c>
      <c r="AG3" s="60"/>
      <c r="AH3" s="60"/>
      <c r="AI3" s="60"/>
      <c r="AJ3" s="60"/>
      <c r="AK3" s="60"/>
      <c r="AL3" s="60">
        <f>SUM(AL6,AL16:AL17,AL4)</f>
        <v>2489.1042438382997</v>
      </c>
      <c r="AM3" s="60">
        <f>SUM(AM6,AM16:AM17,AM4)</f>
        <v>1585.2890467599996</v>
      </c>
      <c r="AN3" s="59">
        <f>SUM(AN6,AN16:AN17,AN4)</f>
        <v>2048.8185346600017</v>
      </c>
    </row>
    <row r="4" spans="1:40" s="48" customFormat="1" x14ac:dyDescent="0.4">
      <c r="A4" s="68"/>
      <c r="B4" s="70" t="s">
        <v>57</v>
      </c>
      <c r="C4" s="66">
        <f t="shared" si="0"/>
        <v>3982.21167826799</v>
      </c>
      <c r="D4" s="65">
        <f>AA!$W$4</f>
        <v>9.7416754360968518</v>
      </c>
      <c r="E4" s="65">
        <f>BBWB!$W$4</f>
        <v>19.759109410712639</v>
      </c>
      <c r="F4" s="65">
        <f>CA!$W$4</f>
        <v>1.3060895327921811</v>
      </c>
      <c r="G4" s="65">
        <f>CWP!$W$4</f>
        <v>0</v>
      </c>
      <c r="H4" s="65"/>
      <c r="I4" s="65">
        <f>DLA!$W$4</f>
        <v>13.191077207763801</v>
      </c>
      <c r="J4" s="65">
        <f>'DLA (children)'!$W$4</f>
        <v>0.82733862745462794</v>
      </c>
      <c r="K4" s="65">
        <f>'DLA (working age)'!$W$4</f>
        <v>4.4455514920058636</v>
      </c>
      <c r="L4" s="65">
        <f>'DLA (pensioners)'!$W$4</f>
        <v>7.9768547461351451</v>
      </c>
      <c r="M4" s="65">
        <f>DHP!$W$4</f>
        <v>0</v>
      </c>
      <c r="N4" s="65">
        <f>ESA!$W$4</f>
        <v>24.896745640835988</v>
      </c>
      <c r="O4" s="65">
        <f>HB!$W$4</f>
        <v>0</v>
      </c>
      <c r="P4" s="65">
        <f>IB!$W$4</f>
        <v>0.43667684561040232</v>
      </c>
      <c r="Q4" s="65">
        <f>IS!$W$4</f>
        <v>8.505214261120024E-2</v>
      </c>
      <c r="R4" s="65"/>
      <c r="S4" s="65">
        <f>'IS (incapacity)'!$W$4</f>
        <v>0</v>
      </c>
      <c r="T4" s="65">
        <f>'IS (lone parent)'!$W$4</f>
        <v>4.1311763941935017E-2</v>
      </c>
      <c r="U4" s="65">
        <f>'IS (carer)'!$W$4</f>
        <v>0</v>
      </c>
      <c r="V4" s="65">
        <f>'IS (others)'!$W$4</f>
        <v>0</v>
      </c>
      <c r="W4" s="65">
        <f>IIDB!$W$4</f>
        <v>16.797317588898359</v>
      </c>
      <c r="X4" s="65">
        <f>JSA!$W$4</f>
        <v>0.31884735577592582</v>
      </c>
      <c r="Y4" s="65">
        <f>MA!$W$4</f>
        <v>1.20553982147301</v>
      </c>
      <c r="Z4" s="65">
        <f>O75TVL!$W$4</f>
        <v>0</v>
      </c>
      <c r="AA4" s="65">
        <f>PC!$W$4</f>
        <v>0.82720425833862021</v>
      </c>
      <c r="AB4" s="65">
        <f>PIP!$W$4</f>
        <v>1.7668862049110221</v>
      </c>
      <c r="AC4" s="65">
        <f>SDA!$W$4</f>
        <v>0.30634968006469093</v>
      </c>
      <c r="AD4" s="65">
        <f>'SDA (working age)'!$W$4</f>
        <v>7.1847496243660436E-2</v>
      </c>
      <c r="AE4" s="65">
        <f>'SDA (pensioners)'!$W$4</f>
        <v>0.2345021838210305</v>
      </c>
      <c r="AF4" s="65">
        <f>SP!$W$4</f>
        <v>3877.9613064236983</v>
      </c>
      <c r="AG4" s="65"/>
      <c r="AH4" s="65"/>
      <c r="AI4" s="65"/>
      <c r="AJ4" s="65"/>
      <c r="AK4" s="65"/>
      <c r="AL4" s="65">
        <f>SMP!$W$4</f>
        <v>5.4263159999999999</v>
      </c>
      <c r="AM4" s="65">
        <f>UC!$W$4</f>
        <v>0</v>
      </c>
      <c r="AN4" s="64">
        <f>WFP!$W$4</f>
        <v>8.1854847184070163</v>
      </c>
    </row>
    <row r="5" spans="1:40" s="48" customFormat="1" ht="25.5" customHeight="1" x14ac:dyDescent="0.4">
      <c r="A5" s="69">
        <v>941</v>
      </c>
      <c r="B5" s="51" t="s">
        <v>56</v>
      </c>
      <c r="C5" s="61">
        <f t="shared" si="0"/>
        <v>154121.81019736358</v>
      </c>
      <c r="D5" s="60">
        <f>SUM(D6,D16)</f>
        <v>4986.4832310723186</v>
      </c>
      <c r="E5" s="60">
        <f>SUM(E6,E16)</f>
        <v>484.36284637472755</v>
      </c>
      <c r="F5" s="60">
        <f>SUM(F6,F16)</f>
        <v>2431.1909519805122</v>
      </c>
      <c r="G5" s="60">
        <f>SUM(G6,G16)</f>
        <v>2.4334152304281536</v>
      </c>
      <c r="H5" s="60"/>
      <c r="I5" s="60">
        <f t="shared" ref="I5:AF5" si="2">SUM(I6,I16)</f>
        <v>10281.65365400368</v>
      </c>
      <c r="J5" s="60">
        <f t="shared" si="2"/>
        <v>1744.5643145796334</v>
      </c>
      <c r="K5" s="60">
        <f t="shared" si="2"/>
        <v>4560.4620067390479</v>
      </c>
      <c r="L5" s="60">
        <f t="shared" si="2"/>
        <v>3977.2207836899952</v>
      </c>
      <c r="M5" s="60">
        <f t="shared" si="2"/>
        <v>131.99795399999999</v>
      </c>
      <c r="N5" s="60">
        <f t="shared" si="2"/>
        <v>13141.631769480675</v>
      </c>
      <c r="O5" s="60">
        <f t="shared" si="2"/>
        <v>21707.475739000001</v>
      </c>
      <c r="P5" s="60">
        <f t="shared" si="2"/>
        <v>13.041377164736089</v>
      </c>
      <c r="Q5" s="60">
        <f t="shared" si="2"/>
        <v>2038.9425095160257</v>
      </c>
      <c r="R5" s="60"/>
      <c r="S5" s="60">
        <f t="shared" si="2"/>
        <v>80.563739433185475</v>
      </c>
      <c r="T5" s="60">
        <f t="shared" si="2"/>
        <v>1291.7955692021237</v>
      </c>
      <c r="U5" s="60">
        <f t="shared" si="2"/>
        <v>566.87187225116895</v>
      </c>
      <c r="V5" s="60">
        <f t="shared" si="2"/>
        <v>100.2087354598191</v>
      </c>
      <c r="W5" s="60">
        <f t="shared" si="2"/>
        <v>734.830999546464</v>
      </c>
      <c r="X5" s="60">
        <f t="shared" si="2"/>
        <v>1679.5154592622177</v>
      </c>
      <c r="Y5" s="60">
        <f t="shared" si="2"/>
        <v>408.16439366385629</v>
      </c>
      <c r="Z5" s="60">
        <f t="shared" si="2"/>
        <v>562.04205196691873</v>
      </c>
      <c r="AA5" s="60">
        <f t="shared" si="2"/>
        <v>5176.2647488962284</v>
      </c>
      <c r="AB5" s="60">
        <f t="shared" si="2"/>
        <v>4606.5577511313222</v>
      </c>
      <c r="AC5" s="60">
        <f t="shared" si="2"/>
        <v>212.42241261252937</v>
      </c>
      <c r="AD5" s="60">
        <f t="shared" si="2"/>
        <v>107.18031092832486</v>
      </c>
      <c r="AE5" s="60">
        <f t="shared" si="2"/>
        <v>105.24210168420451</v>
      </c>
      <c r="AF5" s="60">
        <f t="shared" si="2"/>
        <v>79958.061515396228</v>
      </c>
      <c r="AG5" s="60"/>
      <c r="AH5" s="60"/>
      <c r="AI5" s="60"/>
      <c r="AJ5" s="60"/>
      <c r="AK5" s="60"/>
      <c r="AL5" s="60">
        <f>SUM(AL6,AL16)</f>
        <v>2280.5674927852997</v>
      </c>
      <c r="AM5" s="60">
        <f>SUM(AM6,AM16)</f>
        <v>1421.9721125022952</v>
      </c>
      <c r="AN5" s="59">
        <f>SUM(AN6,AN16)</f>
        <v>1862.1978117770816</v>
      </c>
    </row>
    <row r="6" spans="1:40" s="48" customFormat="1" ht="25.5" customHeight="1" x14ac:dyDescent="0.4">
      <c r="A6" s="69">
        <v>921</v>
      </c>
      <c r="B6" s="52" t="s">
        <v>55</v>
      </c>
      <c r="C6" s="61">
        <f t="shared" si="0"/>
        <v>144604.69878200674</v>
      </c>
      <c r="D6" s="60">
        <f>SUM(D7:D15)</f>
        <v>4606.5701171609817</v>
      </c>
      <c r="E6" s="60">
        <f>SUM(E7:E15)</f>
        <v>454.95964487269754</v>
      </c>
      <c r="F6" s="60">
        <f>SUM(F7:F15)</f>
        <v>2264.6653552089147</v>
      </c>
      <c r="G6" s="60">
        <f>SUM(G7:G15)</f>
        <v>2.4334152304281536</v>
      </c>
      <c r="H6" s="60"/>
      <c r="I6" s="60">
        <f t="shared" ref="I6:AF6" si="3">SUM(I7:I15)</f>
        <v>9514.7230569607473</v>
      </c>
      <c r="J6" s="60">
        <f t="shared" si="3"/>
        <v>1642.7267434485348</v>
      </c>
      <c r="K6" s="60">
        <f t="shared" si="3"/>
        <v>4298.1410195966064</v>
      </c>
      <c r="L6" s="60">
        <f t="shared" si="3"/>
        <v>3571.4796436826418</v>
      </c>
      <c r="M6" s="60">
        <f t="shared" si="3"/>
        <v>124.106364</v>
      </c>
      <c r="N6" s="60">
        <f t="shared" si="3"/>
        <v>12189.068781870097</v>
      </c>
      <c r="O6" s="60">
        <f t="shared" si="3"/>
        <v>20698.756177000003</v>
      </c>
      <c r="P6" s="60">
        <f t="shared" si="3"/>
        <v>11.139685913016455</v>
      </c>
      <c r="Q6" s="60">
        <f t="shared" si="3"/>
        <v>1901.1785471328674</v>
      </c>
      <c r="R6" s="60"/>
      <c r="S6" s="60">
        <f t="shared" si="3"/>
        <v>71.726313660725467</v>
      </c>
      <c r="T6" s="60">
        <f t="shared" si="3"/>
        <v>1211.5248062355417</v>
      </c>
      <c r="U6" s="60">
        <f t="shared" si="3"/>
        <v>524.93730342319748</v>
      </c>
      <c r="V6" s="60">
        <f t="shared" si="3"/>
        <v>93.891640856572067</v>
      </c>
      <c r="W6" s="60">
        <f t="shared" si="3"/>
        <v>677.86548440329977</v>
      </c>
      <c r="X6" s="60">
        <f t="shared" si="3"/>
        <v>1568.4625819826788</v>
      </c>
      <c r="Y6" s="60">
        <f t="shared" si="3"/>
        <v>390.91739425485514</v>
      </c>
      <c r="Z6" s="60">
        <f t="shared" si="3"/>
        <v>528.87012084306446</v>
      </c>
      <c r="AA6" s="60">
        <f t="shared" si="3"/>
        <v>4850.5746398442416</v>
      </c>
      <c r="AB6" s="60">
        <f t="shared" si="3"/>
        <v>4160.8875831797604</v>
      </c>
      <c r="AC6" s="60">
        <f t="shared" si="3"/>
        <v>191.8424980044222</v>
      </c>
      <c r="AD6" s="60">
        <f t="shared" si="3"/>
        <v>95.955068527640748</v>
      </c>
      <c r="AE6" s="60">
        <f t="shared" si="3"/>
        <v>95.887429476781449</v>
      </c>
      <c r="AF6" s="60">
        <f t="shared" si="3"/>
        <v>75193.187177713844</v>
      </c>
      <c r="AG6" s="60"/>
      <c r="AH6" s="60"/>
      <c r="AI6" s="60"/>
      <c r="AJ6" s="60"/>
      <c r="AK6" s="60"/>
      <c r="AL6" s="60">
        <f>SUM(AL7:AL15)</f>
        <v>2179.4915747852997</v>
      </c>
      <c r="AM6" s="60">
        <f>SUM(AM7:AM15)</f>
        <v>1344.6564847115899</v>
      </c>
      <c r="AN6" s="59">
        <f>SUM(AN7:AN15)</f>
        <v>1750.342096933935</v>
      </c>
    </row>
    <row r="7" spans="1:40" s="48" customFormat="1" x14ac:dyDescent="0.4">
      <c r="A7" s="68" t="s">
        <v>54</v>
      </c>
      <c r="B7" s="67" t="s">
        <v>53</v>
      </c>
      <c r="C7" s="66">
        <f t="shared" si="0"/>
        <v>8087.0679241808102</v>
      </c>
      <c r="D7" s="65">
        <f>AA!$W7</f>
        <v>263.93643225617927</v>
      </c>
      <c r="E7" s="65">
        <f>BBWB!$W7</f>
        <v>25.65436775149967</v>
      </c>
      <c r="F7" s="65">
        <f>CA!$W7</f>
        <v>161.10220302349961</v>
      </c>
      <c r="G7" s="65">
        <f>CWP!$W7</f>
        <v>0</v>
      </c>
      <c r="H7" s="65"/>
      <c r="I7" s="65">
        <f>DLA!$W7</f>
        <v>644.31532372873266</v>
      </c>
      <c r="J7" s="65">
        <f>'DLA (children)'!$W7</f>
        <v>91.301422860343109</v>
      </c>
      <c r="K7" s="65">
        <f>'DLA (working age)'!$W7</f>
        <v>275.14469639082381</v>
      </c>
      <c r="L7" s="65">
        <f>'DLA (pensioners)'!$W7</f>
        <v>278.41297326132116</v>
      </c>
      <c r="M7" s="65">
        <f>DHP!$W7</f>
        <v>7.0107300000000006</v>
      </c>
      <c r="N7" s="65">
        <f>ESA!$W7</f>
        <v>792.9030285476374</v>
      </c>
      <c r="O7" s="65">
        <f>HB!$W7</f>
        <v>1046.3817549999999</v>
      </c>
      <c r="P7" s="65">
        <f>IB!$W7</f>
        <v>0.80715093936972804</v>
      </c>
      <c r="Q7" s="65">
        <f>IS!$W7</f>
        <v>140.007659305993</v>
      </c>
      <c r="R7" s="65"/>
      <c r="S7" s="65">
        <f>'IS (incapacity)'!$W7</f>
        <v>5.2268921811178934</v>
      </c>
      <c r="T7" s="65">
        <f>'IS (lone parent)'!$W7</f>
        <v>80.831674175717453</v>
      </c>
      <c r="U7" s="65">
        <f>'IS (carer)'!$W7</f>
        <v>47.515106002413042</v>
      </c>
      <c r="V7" s="65">
        <f>'IS (others)'!$W7</f>
        <v>6.5636405170681966</v>
      </c>
      <c r="W7" s="65">
        <f>IIDB!$W7</f>
        <v>88.698668916263642</v>
      </c>
      <c r="X7" s="65">
        <f>JSA!$W7</f>
        <v>137.58966178140284</v>
      </c>
      <c r="Y7" s="65">
        <f>MA!$W7</f>
        <v>14.373404886597047</v>
      </c>
      <c r="Z7" s="65">
        <f>O75TVL!$W7</f>
        <v>27.101147964571627</v>
      </c>
      <c r="AA7" s="65">
        <f>PC!$W7</f>
        <v>274.29332771810346</v>
      </c>
      <c r="AB7" s="65">
        <f>PIP!$W7</f>
        <v>292.98719049184871</v>
      </c>
      <c r="AC7" s="65">
        <f>SDA!$W7</f>
        <v>11.364968225658643</v>
      </c>
      <c r="AD7" s="65">
        <f>'SDA (working age)'!$W7</f>
        <v>4.8917863807648345</v>
      </c>
      <c r="AE7" s="65">
        <f>'SDA (pensioners)'!$W7</f>
        <v>6.4731818448938085</v>
      </c>
      <c r="AF7" s="65">
        <f>SP!$W7</f>
        <v>3903.7227701323513</v>
      </c>
      <c r="AG7" s="65"/>
      <c r="AH7" s="65"/>
      <c r="AI7" s="65"/>
      <c r="AJ7" s="65"/>
      <c r="AK7" s="65"/>
      <c r="AL7" s="65">
        <f>SMP!$W7</f>
        <v>79.916122013299997</v>
      </c>
      <c r="AM7" s="65">
        <f>UC!$W7</f>
        <v>84.28076960315407</v>
      </c>
      <c r="AN7" s="64">
        <f>WFP!$W7</f>
        <v>90.621241894647937</v>
      </c>
    </row>
    <row r="8" spans="1:40" s="48" customFormat="1" x14ac:dyDescent="0.4">
      <c r="A8" s="68" t="s">
        <v>52</v>
      </c>
      <c r="B8" s="67" t="s">
        <v>51</v>
      </c>
      <c r="C8" s="66">
        <f t="shared" si="0"/>
        <v>20824.709150940846</v>
      </c>
      <c r="D8" s="65">
        <f>AA!$W8</f>
        <v>712.95274084293624</v>
      </c>
      <c r="E8" s="65">
        <f>BBWB!$W8</f>
        <v>66.573913298087859</v>
      </c>
      <c r="F8" s="65">
        <f>CA!$W8</f>
        <v>373.7915500610597</v>
      </c>
      <c r="G8" s="65">
        <f>CWP!$W8</f>
        <v>0</v>
      </c>
      <c r="H8" s="65"/>
      <c r="I8" s="65">
        <f>DLA!$W8</f>
        <v>1682.1854331006384</v>
      </c>
      <c r="J8" s="65">
        <f>'DLA (children)'!$W8</f>
        <v>239.94312117803287</v>
      </c>
      <c r="K8" s="65">
        <f>'DLA (working age)'!$W8</f>
        <v>718.20976276379918</v>
      </c>
      <c r="L8" s="65">
        <f>'DLA (pensioners)'!$W8</f>
        <v>725.50768811766898</v>
      </c>
      <c r="M8" s="65">
        <f>DHP!$W8</f>
        <v>16.099437000000002</v>
      </c>
      <c r="N8" s="65">
        <f>ESA!$W8</f>
        <v>2184.6097569506828</v>
      </c>
      <c r="O8" s="65">
        <f>HB!$W8</f>
        <v>2471.3543410000002</v>
      </c>
      <c r="P8" s="65">
        <f>IB!$W8</f>
        <v>1.0187748559596912</v>
      </c>
      <c r="Q8" s="65">
        <f>IS!$W8</f>
        <v>282.06538261050196</v>
      </c>
      <c r="R8" s="65"/>
      <c r="S8" s="65">
        <f>'IS (incapacity)'!$W8</f>
        <v>11.922888361692813</v>
      </c>
      <c r="T8" s="65">
        <f>'IS (lone parent)'!$W8</f>
        <v>166.03452700457188</v>
      </c>
      <c r="U8" s="65">
        <f>'IS (carer)'!$W8</f>
        <v>90.409805836754728</v>
      </c>
      <c r="V8" s="65">
        <f>'IS (others)'!$W8</f>
        <v>13.726990223527716</v>
      </c>
      <c r="W8" s="65">
        <f>IIDB!$W8</f>
        <v>123.83080843152122</v>
      </c>
      <c r="X8" s="65">
        <f>JSA!$W8</f>
        <v>193.69847286175067</v>
      </c>
      <c r="Y8" s="65">
        <f>MA!$W8</f>
        <v>44.104838045384916</v>
      </c>
      <c r="Z8" s="65">
        <f>O75TVL!$W8</f>
        <v>70.1463714709854</v>
      </c>
      <c r="AA8" s="65">
        <f>PC!$W8</f>
        <v>723.77472046865046</v>
      </c>
      <c r="AB8" s="65">
        <f>PIP!$W8</f>
        <v>772.67153244474036</v>
      </c>
      <c r="AC8" s="65">
        <f>SDA!$W8</f>
        <v>28.87184023758353</v>
      </c>
      <c r="AD8" s="65">
        <f>'SDA (working age)'!$W8</f>
        <v>11.845377844519879</v>
      </c>
      <c r="AE8" s="65">
        <f>'SDA (pensioners)'!$W8</f>
        <v>17.026462393063646</v>
      </c>
      <c r="AF8" s="65">
        <f>SP!$W8</f>
        <v>10167.240847203317</v>
      </c>
      <c r="AG8" s="65"/>
      <c r="AH8" s="65"/>
      <c r="AI8" s="65"/>
      <c r="AJ8" s="65"/>
      <c r="AK8" s="65"/>
      <c r="AL8" s="65">
        <f>SMP!$W8</f>
        <v>271.49807705299997</v>
      </c>
      <c r="AM8" s="65">
        <f>UC!$W8</f>
        <v>402.00551309631538</v>
      </c>
      <c r="AN8" s="64">
        <f>WFP!$W8</f>
        <v>236.2147999077304</v>
      </c>
    </row>
    <row r="9" spans="1:40" s="48" customFormat="1" x14ac:dyDescent="0.4">
      <c r="A9" s="68" t="s">
        <v>50</v>
      </c>
      <c r="B9" s="67" t="s">
        <v>49</v>
      </c>
      <c r="C9" s="66">
        <f t="shared" si="0"/>
        <v>14404.842446373379</v>
      </c>
      <c r="D9" s="65">
        <f>AA!$W9</f>
        <v>439.74127360578348</v>
      </c>
      <c r="E9" s="65">
        <f>BBWB!$W9</f>
        <v>46.323504219414687</v>
      </c>
      <c r="F9" s="65">
        <f>CA!$W9</f>
        <v>261.84478275959839</v>
      </c>
      <c r="G9" s="65">
        <f>CWP!$W9</f>
        <v>0</v>
      </c>
      <c r="H9" s="65"/>
      <c r="I9" s="65">
        <f>DLA!$W9</f>
        <v>1080.4023476009609</v>
      </c>
      <c r="J9" s="65">
        <f>'DLA (children)'!$W9</f>
        <v>162.18926627680889</v>
      </c>
      <c r="K9" s="65">
        <f>'DLA (working age)'!$W9</f>
        <v>477.06396532122261</v>
      </c>
      <c r="L9" s="65">
        <f>'DLA (pensioners)'!$W9</f>
        <v>441.45703683821239</v>
      </c>
      <c r="M9" s="65">
        <f>DHP!$W9</f>
        <v>10.840854999999999</v>
      </c>
      <c r="N9" s="65">
        <f>ESA!$W9</f>
        <v>1378.1852134038677</v>
      </c>
      <c r="O9" s="65">
        <f>HB!$W9</f>
        <v>1640.3399400000001</v>
      </c>
      <c r="P9" s="65">
        <f>IB!$W9</f>
        <v>0.77973123649353282</v>
      </c>
      <c r="Q9" s="65">
        <f>IS!$W9</f>
        <v>220.39251867062225</v>
      </c>
      <c r="R9" s="65"/>
      <c r="S9" s="65">
        <f>'IS (incapacity)'!$W9</f>
        <v>4.4813051212762698</v>
      </c>
      <c r="T9" s="65">
        <f>'IS (lone parent)'!$W9</f>
        <v>137.886213324512</v>
      </c>
      <c r="U9" s="65">
        <f>'IS (carer)'!$W9</f>
        <v>66.168015488433895</v>
      </c>
      <c r="V9" s="65">
        <f>'IS (others)'!$W9</f>
        <v>12.333078186488814</v>
      </c>
      <c r="W9" s="65">
        <f>IIDB!$W9</f>
        <v>88.902979534644729</v>
      </c>
      <c r="X9" s="65">
        <f>JSA!$W9</f>
        <v>208.84999544361364</v>
      </c>
      <c r="Y9" s="65">
        <f>MA!$W9</f>
        <v>33.207856638391249</v>
      </c>
      <c r="Z9" s="65">
        <f>O75TVL!$W9</f>
        <v>52.445958818971945</v>
      </c>
      <c r="AA9" s="65">
        <f>PC!$W9</f>
        <v>462.20326319588776</v>
      </c>
      <c r="AB9" s="65">
        <f>PIP!$W9</f>
        <v>442.74854144235877</v>
      </c>
      <c r="AC9" s="65">
        <f>SDA!$W9</f>
        <v>14.940625793619265</v>
      </c>
      <c r="AD9" s="65">
        <f>'SDA (working age)'!$W9</f>
        <v>4.5892933100902722</v>
      </c>
      <c r="AE9" s="65">
        <f>'SDA (pensioners)'!$W9</f>
        <v>10.351332483528992</v>
      </c>
      <c r="AF9" s="65">
        <f>SP!$W9</f>
        <v>7535.9055046875601</v>
      </c>
      <c r="AG9" s="65"/>
      <c r="AH9" s="65"/>
      <c r="AI9" s="65"/>
      <c r="AJ9" s="65"/>
      <c r="AK9" s="65"/>
      <c r="AL9" s="65">
        <f>SMP!$W9</f>
        <v>190.04666503999999</v>
      </c>
      <c r="AM9" s="65">
        <f>UC!$W9</f>
        <v>122.07193088527129</v>
      </c>
      <c r="AN9" s="64">
        <f>WFP!$W9</f>
        <v>174.66895839631906</v>
      </c>
    </row>
    <row r="10" spans="1:40" s="48" customFormat="1" x14ac:dyDescent="0.4">
      <c r="A10" s="68" t="s">
        <v>48</v>
      </c>
      <c r="B10" s="67" t="s">
        <v>47</v>
      </c>
      <c r="C10" s="66">
        <f t="shared" si="0"/>
        <v>12322.956746596281</v>
      </c>
      <c r="D10" s="65">
        <f>AA!$W10</f>
        <v>404.5885129170187</v>
      </c>
      <c r="E10" s="65">
        <f>BBWB!$W10</f>
        <v>41.38255040018197</v>
      </c>
      <c r="F10" s="65">
        <f>CA!$W10</f>
        <v>199.93392289480587</v>
      </c>
      <c r="G10" s="65">
        <f>CWP!$W10</f>
        <v>0</v>
      </c>
      <c r="H10" s="65"/>
      <c r="I10" s="65">
        <f>DLA!$W10</f>
        <v>794.96322278928756</v>
      </c>
      <c r="J10" s="65">
        <f>'DLA (children)'!$W10</f>
        <v>146.48068894876783</v>
      </c>
      <c r="K10" s="65">
        <f>'DLA (working age)'!$W10</f>
        <v>322.00215404638971</v>
      </c>
      <c r="L10" s="65">
        <f>'DLA (pensioners)'!$W10</f>
        <v>327.58827452075866</v>
      </c>
      <c r="M10" s="65">
        <f>DHP!$W10</f>
        <v>6.8700300000000007</v>
      </c>
      <c r="N10" s="65">
        <f>ESA!$W10</f>
        <v>1044.5004498352364</v>
      </c>
      <c r="O10" s="65">
        <f>HB!$W10</f>
        <v>1232.435095</v>
      </c>
      <c r="P10" s="65">
        <f>IB!$W10</f>
        <v>0.77871149097071179</v>
      </c>
      <c r="Q10" s="65">
        <f>IS!$W10</f>
        <v>156.0822351722648</v>
      </c>
      <c r="R10" s="65"/>
      <c r="S10" s="65">
        <f>'IS (incapacity)'!$W10</f>
        <v>5.0174100681702045</v>
      </c>
      <c r="T10" s="65">
        <f>'IS (lone parent)'!$W10</f>
        <v>99.0418250762513</v>
      </c>
      <c r="U10" s="65">
        <f>'IS (carer)'!$W10</f>
        <v>45.191653841953979</v>
      </c>
      <c r="V10" s="65">
        <f>'IS (others)'!$W10</f>
        <v>7.0673629763991981</v>
      </c>
      <c r="W10" s="65">
        <f>IIDB!$W10</f>
        <v>87.788557979838771</v>
      </c>
      <c r="X10" s="65">
        <f>JSA!$W10</f>
        <v>120.09207435213628</v>
      </c>
      <c r="Y10" s="65">
        <f>MA!$W10</f>
        <v>34.340785056357049</v>
      </c>
      <c r="Z10" s="65">
        <f>O75TVL!$W10</f>
        <v>46.219231826588825</v>
      </c>
      <c r="AA10" s="65">
        <f>PC!$W10</f>
        <v>379.42921577102766</v>
      </c>
      <c r="AB10" s="65">
        <f>PIP!$W10</f>
        <v>428.07915840544638</v>
      </c>
      <c r="AC10" s="65">
        <f>SDA!$W10</f>
        <v>17.099634537435044</v>
      </c>
      <c r="AD10" s="65">
        <f>'SDA (working age)'!$W10</f>
        <v>8.2438857207728287</v>
      </c>
      <c r="AE10" s="65">
        <f>'SDA (pensioners)'!$W10</f>
        <v>8.8557488166622189</v>
      </c>
      <c r="AF10" s="65">
        <f>SP!$W10</f>
        <v>6920.1929374658675</v>
      </c>
      <c r="AG10" s="65"/>
      <c r="AH10" s="65"/>
      <c r="AI10" s="65"/>
      <c r="AJ10" s="65"/>
      <c r="AK10" s="65"/>
      <c r="AL10" s="65">
        <f>SMP!$W10</f>
        <v>173.809799013</v>
      </c>
      <c r="AM10" s="65">
        <f>UC!$W10</f>
        <v>77.868923504495996</v>
      </c>
      <c r="AN10" s="64">
        <f>WFP!$W10</f>
        <v>156.50169818431866</v>
      </c>
    </row>
    <row r="11" spans="1:40" s="48" customFormat="1" x14ac:dyDescent="0.4">
      <c r="A11" s="68" t="s">
        <v>46</v>
      </c>
      <c r="B11" s="67" t="s">
        <v>45</v>
      </c>
      <c r="C11" s="66">
        <f t="shared" si="0"/>
        <v>15697.693726021938</v>
      </c>
      <c r="D11" s="65">
        <f>AA!$W11</f>
        <v>548.2214459491297</v>
      </c>
      <c r="E11" s="65">
        <f>BBWB!$W11</f>
        <v>51.250605145937854</v>
      </c>
      <c r="F11" s="65">
        <f>CA!$W11</f>
        <v>279.49719457742003</v>
      </c>
      <c r="G11" s="65">
        <f>CWP!$W11</f>
        <v>0</v>
      </c>
      <c r="H11" s="65"/>
      <c r="I11" s="65">
        <f>DLA!$W11</f>
        <v>1046.3393526615316</v>
      </c>
      <c r="J11" s="65">
        <f>'DLA (children)'!$W11</f>
        <v>191.19449479467511</v>
      </c>
      <c r="K11" s="65">
        <f>'DLA (working age)'!$W11</f>
        <v>418.62653621410919</v>
      </c>
      <c r="L11" s="65">
        <f>'DLA (pensioners)'!$W11</f>
        <v>438.02162710743488</v>
      </c>
      <c r="M11" s="65">
        <f>DHP!$W11</f>
        <v>12.102671000000001</v>
      </c>
      <c r="N11" s="65">
        <f>ESA!$W11</f>
        <v>1329.9530490518341</v>
      </c>
      <c r="O11" s="65">
        <f>HB!$W11</f>
        <v>1940.3988069999998</v>
      </c>
      <c r="P11" s="65">
        <f>IB!$W11</f>
        <v>2.0095792373971713</v>
      </c>
      <c r="Q11" s="65">
        <f>IS!$W11</f>
        <v>246.4362968942421</v>
      </c>
      <c r="R11" s="65"/>
      <c r="S11" s="65">
        <f>'IS (incapacity)'!$W11</f>
        <v>12.22651981407734</v>
      </c>
      <c r="T11" s="65">
        <f>'IS (lone parent)'!$W11</f>
        <v>152.22510319212486</v>
      </c>
      <c r="U11" s="65">
        <f>'IS (carer)'!$W11</f>
        <v>70.218264758469886</v>
      </c>
      <c r="V11" s="65">
        <f>'IS (others)'!$W11</f>
        <v>11.48109936797707</v>
      </c>
      <c r="W11" s="65">
        <f>IIDB!$W11</f>
        <v>80.210491407158315</v>
      </c>
      <c r="X11" s="65">
        <f>JSA!$W11</f>
        <v>227.17966525637632</v>
      </c>
      <c r="Y11" s="65">
        <f>MA!$W11</f>
        <v>38.696807946406615</v>
      </c>
      <c r="Z11" s="65">
        <f>O75TVL!$W11</f>
        <v>57.680315964352459</v>
      </c>
      <c r="AA11" s="65">
        <f>PC!$W11</f>
        <v>547.75435570843695</v>
      </c>
      <c r="AB11" s="65">
        <f>PIP!$W11</f>
        <v>512.72788613100454</v>
      </c>
      <c r="AC11" s="65">
        <f>SDA!$W11</f>
        <v>31.482648757531059</v>
      </c>
      <c r="AD11" s="65">
        <f>'SDA (working age)'!$W11</f>
        <v>21.014721107354404</v>
      </c>
      <c r="AE11" s="65">
        <f>'SDA (pensioners)'!$W11</f>
        <v>10.467927650176657</v>
      </c>
      <c r="AF11" s="65">
        <f>SP!$W11</f>
        <v>8203.5969699329089</v>
      </c>
      <c r="AG11" s="65"/>
      <c r="AH11" s="65"/>
      <c r="AI11" s="65"/>
      <c r="AJ11" s="65"/>
      <c r="AK11" s="65"/>
      <c r="AL11" s="65">
        <f>SMP!$W11</f>
        <v>208.82612001300001</v>
      </c>
      <c r="AM11" s="65">
        <f>UC!$W11</f>
        <v>144.56340165085939</v>
      </c>
      <c r="AN11" s="64">
        <f>WFP!$W11</f>
        <v>188.76606173641176</v>
      </c>
    </row>
    <row r="12" spans="1:40" s="48" customFormat="1" x14ac:dyDescent="0.4">
      <c r="A12" s="68" t="s">
        <v>44</v>
      </c>
      <c r="B12" s="67" t="s">
        <v>43</v>
      </c>
      <c r="C12" s="66">
        <f t="shared" si="0"/>
        <v>15580.271520590439</v>
      </c>
      <c r="D12" s="65">
        <f>AA!$W12</f>
        <v>531.28712758398478</v>
      </c>
      <c r="E12" s="65">
        <f>BBWB!$W12</f>
        <v>50.266346623837705</v>
      </c>
      <c r="F12" s="65">
        <f>CA!$W12</f>
        <v>211.83235382699053</v>
      </c>
      <c r="G12" s="65">
        <f>CWP!$W12</f>
        <v>0</v>
      </c>
      <c r="H12" s="65"/>
      <c r="I12" s="65">
        <f>DLA!$W12</f>
        <v>864.3676433033994</v>
      </c>
      <c r="J12" s="65">
        <f>'DLA (children)'!$W12</f>
        <v>179.66595554956743</v>
      </c>
      <c r="K12" s="65">
        <f>'DLA (working age)'!$W12</f>
        <v>385.39990742231828</v>
      </c>
      <c r="L12" s="65">
        <f>'DLA (pensioners)'!$W12</f>
        <v>299.12820604533204</v>
      </c>
      <c r="M12" s="65">
        <f>DHP!$W12</f>
        <v>9.5164569999999991</v>
      </c>
      <c r="N12" s="65">
        <f>ESA!$W12</f>
        <v>1082.4747361972072</v>
      </c>
      <c r="O12" s="65">
        <f>HB!$W12</f>
        <v>1810.38948</v>
      </c>
      <c r="P12" s="65">
        <f>IB!$W12</f>
        <v>1.2129136814032735</v>
      </c>
      <c r="Q12" s="65">
        <f>IS!$W12</f>
        <v>171.25366033910365</v>
      </c>
      <c r="R12" s="65"/>
      <c r="S12" s="65">
        <f>'IS (incapacity)'!$W12</f>
        <v>6.2511730635614446</v>
      </c>
      <c r="T12" s="65">
        <f>'IS (lone parent)'!$W12</f>
        <v>114.40475354267898</v>
      </c>
      <c r="U12" s="65">
        <f>'IS (carer)'!$W12</f>
        <v>42.681214485256596</v>
      </c>
      <c r="V12" s="65">
        <f>'IS (others)'!$W12</f>
        <v>8.0726538481610319</v>
      </c>
      <c r="W12" s="65">
        <f>IIDB!$W12</f>
        <v>54.328050796790102</v>
      </c>
      <c r="X12" s="65">
        <f>JSA!$W12</f>
        <v>122.26324981289449</v>
      </c>
      <c r="Y12" s="65">
        <f>MA!$W12</f>
        <v>43.307037668055933</v>
      </c>
      <c r="Z12" s="65">
        <f>O75TVL!$W12</f>
        <v>63.059590611200008</v>
      </c>
      <c r="AA12" s="65">
        <f>PC!$W12</f>
        <v>434.91581722867983</v>
      </c>
      <c r="AB12" s="65">
        <f>PIP!$W12</f>
        <v>405.77033543795551</v>
      </c>
      <c r="AC12" s="65">
        <f>SDA!$W12</f>
        <v>19.024187693876506</v>
      </c>
      <c r="AD12" s="65">
        <f>'SDA (working age)'!$W12</f>
        <v>9.8585643997796648</v>
      </c>
      <c r="AE12" s="65">
        <f>'SDA (pensioners)'!$W12</f>
        <v>9.1656232940968394</v>
      </c>
      <c r="AF12" s="65">
        <f>SP!$W12</f>
        <v>9173.9305982613623</v>
      </c>
      <c r="AG12" s="65"/>
      <c r="AH12" s="65"/>
      <c r="AI12" s="65"/>
      <c r="AJ12" s="65"/>
      <c r="AK12" s="65"/>
      <c r="AL12" s="65">
        <f>SMP!$W12</f>
        <v>230.95098206700001</v>
      </c>
      <c r="AM12" s="65">
        <f>UC!$W12</f>
        <v>93.73999824853577</v>
      </c>
      <c r="AN12" s="64">
        <f>WFP!$W12</f>
        <v>206.38095420816421</v>
      </c>
    </row>
    <row r="13" spans="1:40" s="48" customFormat="1" x14ac:dyDescent="0.4">
      <c r="A13" s="68" t="s">
        <v>42</v>
      </c>
      <c r="B13" s="67" t="s">
        <v>41</v>
      </c>
      <c r="C13" s="66">
        <f t="shared" si="0"/>
        <v>20270.759519160307</v>
      </c>
      <c r="D13" s="65">
        <f>AA!$W13</f>
        <v>490.78178133930624</v>
      </c>
      <c r="E13" s="65">
        <f>BBWB!$W13</f>
        <v>53.656532695763488</v>
      </c>
      <c r="F13" s="65">
        <f>CA!$W13</f>
        <v>314.89637399779633</v>
      </c>
      <c r="G13" s="65">
        <f>CWP!$W13</f>
        <v>0</v>
      </c>
      <c r="H13" s="65"/>
      <c r="I13" s="65">
        <f>DLA!$W13</f>
        <v>1252.7846488290475</v>
      </c>
      <c r="J13" s="65">
        <f>'DLA (children)'!$W13</f>
        <v>229.05433916042944</v>
      </c>
      <c r="K13" s="65">
        <f>'DLA (working age)'!$W13</f>
        <v>657.17217079754982</v>
      </c>
      <c r="L13" s="65">
        <f>'DLA (pensioners)'!$W13</f>
        <v>362.88355203745351</v>
      </c>
      <c r="M13" s="65">
        <f>DHP!$W13</f>
        <v>39.882220000000004</v>
      </c>
      <c r="N13" s="65">
        <f>ESA!$W13</f>
        <v>1775.2857936023793</v>
      </c>
      <c r="O13" s="65">
        <f>HB!$W13</f>
        <v>6101.7306619999999</v>
      </c>
      <c r="P13" s="65">
        <f>IB!$W13</f>
        <v>2.243141315689321</v>
      </c>
      <c r="Q13" s="65">
        <f>IS!$W13</f>
        <v>306.00453223239344</v>
      </c>
      <c r="R13" s="65"/>
      <c r="S13" s="65">
        <f>'IS (incapacity)'!$W13</f>
        <v>12.376486883291889</v>
      </c>
      <c r="T13" s="65">
        <f>'IS (lone parent)'!$W13</f>
        <v>208.49721760037005</v>
      </c>
      <c r="U13" s="65">
        <f>'IS (carer)'!$W13</f>
        <v>68.786561827044721</v>
      </c>
      <c r="V13" s="65">
        <f>'IS (others)'!$W13</f>
        <v>16.417571142235605</v>
      </c>
      <c r="W13" s="65">
        <f>IIDB!$W13</f>
        <v>30.488716370232808</v>
      </c>
      <c r="X13" s="65">
        <f>JSA!$W13</f>
        <v>293.54560665100894</v>
      </c>
      <c r="Y13" s="65">
        <f>MA!$W13</f>
        <v>84.101628662280319</v>
      </c>
      <c r="Z13" s="65">
        <f>O75TVL!$W13</f>
        <v>57.445612619585155</v>
      </c>
      <c r="AA13" s="65">
        <f>PC!$W13</f>
        <v>1000.4456947339324</v>
      </c>
      <c r="AB13" s="65">
        <f>PIP!$W13</f>
        <v>470.58519947030925</v>
      </c>
      <c r="AC13" s="65">
        <f>SDA!$W13</f>
        <v>23.890434120684155</v>
      </c>
      <c r="AD13" s="65">
        <f>'SDA (working age)'!$W13</f>
        <v>14.06604963062308</v>
      </c>
      <c r="AE13" s="65">
        <f>'SDA (pensioners)'!$W13</f>
        <v>9.8243844900610764</v>
      </c>
      <c r="AF13" s="65">
        <f>SP!$W13</f>
        <v>7127.3578585117593</v>
      </c>
      <c r="AG13" s="65"/>
      <c r="AH13" s="65"/>
      <c r="AI13" s="65"/>
      <c r="AJ13" s="65"/>
      <c r="AK13" s="65"/>
      <c r="AL13" s="65">
        <f>SMP!$W13</f>
        <v>431.897902386</v>
      </c>
      <c r="AM13" s="65">
        <f>UC!$W13</f>
        <v>224.00708987922101</v>
      </c>
      <c r="AN13" s="64">
        <f>WFP!$W13</f>
        <v>189.72808974291388</v>
      </c>
    </row>
    <row r="14" spans="1:40" s="48" customFormat="1" x14ac:dyDescent="0.4">
      <c r="A14" s="68" t="s">
        <v>40</v>
      </c>
      <c r="B14" s="67" t="s">
        <v>39</v>
      </c>
      <c r="C14" s="66">
        <f t="shared" si="0"/>
        <v>22239.639749548114</v>
      </c>
      <c r="D14" s="65">
        <f>AA!$W14</f>
        <v>697.73444454484286</v>
      </c>
      <c r="E14" s="65">
        <f>BBWB!$W14</f>
        <v>74.458936574950258</v>
      </c>
      <c r="F14" s="65">
        <f>CA!$W14</f>
        <v>276.20062961261624</v>
      </c>
      <c r="G14" s="65">
        <f>CWP!$W14</f>
        <v>1.5314719588393513</v>
      </c>
      <c r="H14" s="65"/>
      <c r="I14" s="65">
        <f>DLA!$W14</f>
        <v>1246.6525723953525</v>
      </c>
      <c r="J14" s="65">
        <f>'DLA (children)'!$W14</f>
        <v>252.58265661416203</v>
      </c>
      <c r="K14" s="65">
        <f>'DLA (working age)'!$W14</f>
        <v>611.52043397533873</v>
      </c>
      <c r="L14" s="65">
        <f>'DLA (pensioners)'!$W14</f>
        <v>380.18529375245572</v>
      </c>
      <c r="M14" s="65">
        <f>DHP!$W14</f>
        <v>13.736227000000001</v>
      </c>
      <c r="N14" s="65">
        <f>ESA!$W14</f>
        <v>1478.6638995642622</v>
      </c>
      <c r="O14" s="65">
        <f>HB!$W14</f>
        <v>2806.2261570000001</v>
      </c>
      <c r="P14" s="65">
        <f>IB!$W14</f>
        <v>0.60192688024277385</v>
      </c>
      <c r="Q14" s="65">
        <f>IS!$W14</f>
        <v>230.53459181121138</v>
      </c>
      <c r="R14" s="65"/>
      <c r="S14" s="65">
        <f>'IS (incapacity)'!$W14</f>
        <v>7.3399132409491115</v>
      </c>
      <c r="T14" s="65">
        <f>'IS (lone parent)'!$W14</f>
        <v>157.19649307248847</v>
      </c>
      <c r="U14" s="65">
        <f>'IS (carer)'!$W14</f>
        <v>55.729380435653454</v>
      </c>
      <c r="V14" s="65">
        <f>'IS (others)'!$W14</f>
        <v>10.476331394467865</v>
      </c>
      <c r="W14" s="65">
        <f>IIDB!$W14</f>
        <v>66.688843208846109</v>
      </c>
      <c r="X14" s="65">
        <f>JSA!$W14</f>
        <v>164.89381847532934</v>
      </c>
      <c r="Y14" s="65">
        <f>MA!$W14</f>
        <v>59.513921825734073</v>
      </c>
      <c r="Z14" s="65">
        <f>O75TVL!$W14</f>
        <v>91.498075083875179</v>
      </c>
      <c r="AA14" s="65">
        <f>PC!$W14</f>
        <v>599.48965676884768</v>
      </c>
      <c r="AB14" s="65">
        <f>PIP!$W14</f>
        <v>478.90210259220299</v>
      </c>
      <c r="AC14" s="65">
        <f>SDA!$W14</f>
        <v>26.399899173641721</v>
      </c>
      <c r="AD14" s="65">
        <f>'SDA (working age)'!$W14</f>
        <v>12.538768295831549</v>
      </c>
      <c r="AE14" s="65">
        <f>'SDA (pensioners)'!$W14</f>
        <v>13.861130877810174</v>
      </c>
      <c r="AF14" s="65">
        <f>SP!$W14</f>
        <v>13145.345637424136</v>
      </c>
      <c r="AG14" s="65"/>
      <c r="AH14" s="65"/>
      <c r="AI14" s="65"/>
      <c r="AJ14" s="65"/>
      <c r="AK14" s="65"/>
      <c r="AL14" s="65">
        <f>SMP!$W14</f>
        <v>380.689973173</v>
      </c>
      <c r="AM14" s="65">
        <f>UC!$W14</f>
        <v>100.9956203107245</v>
      </c>
      <c r="AN14" s="64">
        <f>WFP!$W14</f>
        <v>298.88134416945479</v>
      </c>
    </row>
    <row r="15" spans="1:40" s="48" customFormat="1" x14ac:dyDescent="0.4">
      <c r="A15" s="68" t="s">
        <v>38</v>
      </c>
      <c r="B15" s="67" t="s">
        <v>37</v>
      </c>
      <c r="C15" s="66">
        <f t="shared" si="0"/>
        <v>15176.757998594634</v>
      </c>
      <c r="D15" s="65">
        <f>AA!$W15</f>
        <v>517.32635812180047</v>
      </c>
      <c r="E15" s="65">
        <f>BBWB!$W15</f>
        <v>45.392888163024054</v>
      </c>
      <c r="F15" s="65">
        <f>CA!$W15</f>
        <v>185.56634445512844</v>
      </c>
      <c r="G15" s="65">
        <f>CWP!$W15</f>
        <v>0.90194327158880216</v>
      </c>
      <c r="H15" s="65"/>
      <c r="I15" s="65">
        <f>DLA!$W15</f>
        <v>902.71251255179527</v>
      </c>
      <c r="J15" s="65">
        <f>'DLA (children)'!$W15</f>
        <v>150.31479806574794</v>
      </c>
      <c r="K15" s="65">
        <f>'DLA (working age)'!$W15</f>
        <v>433.00139266505482</v>
      </c>
      <c r="L15" s="65">
        <f>'DLA (pensioners)'!$W15</f>
        <v>318.29499200200371</v>
      </c>
      <c r="M15" s="65">
        <f>DHP!$W15</f>
        <v>8.0477369999999997</v>
      </c>
      <c r="N15" s="65">
        <f>ESA!$W15</f>
        <v>1122.4928547169884</v>
      </c>
      <c r="O15" s="65">
        <f>HB!$W15</f>
        <v>1649.4999399999999</v>
      </c>
      <c r="P15" s="65">
        <f>IB!$W15</f>
        <v>1.6877562754902509</v>
      </c>
      <c r="Q15" s="65">
        <f>IS!$W15</f>
        <v>148.40167009653496</v>
      </c>
      <c r="R15" s="65"/>
      <c r="S15" s="65">
        <f>'IS (incapacity)'!$W15</f>
        <v>6.8837249265884992</v>
      </c>
      <c r="T15" s="65">
        <f>'IS (lone parent)'!$W15</f>
        <v>95.406999246826757</v>
      </c>
      <c r="U15" s="65">
        <f>'IS (carer)'!$W15</f>
        <v>38.23730074721712</v>
      </c>
      <c r="V15" s="65">
        <f>'IS (others)'!$W15</f>
        <v>7.7529132002465664</v>
      </c>
      <c r="W15" s="65">
        <f>IIDB!$W15</f>
        <v>56.928367758003986</v>
      </c>
      <c r="X15" s="65">
        <f>JSA!$W15</f>
        <v>100.35003734816604</v>
      </c>
      <c r="Y15" s="65">
        <f>MA!$W15</f>
        <v>39.271113525647912</v>
      </c>
      <c r="Z15" s="65">
        <f>O75TVL!$W15</f>
        <v>63.273816482933896</v>
      </c>
      <c r="AA15" s="65">
        <f>PC!$W15</f>
        <v>428.26858825067541</v>
      </c>
      <c r="AB15" s="65">
        <f>PIP!$W15</f>
        <v>356.4156367638937</v>
      </c>
      <c r="AC15" s="65">
        <f>SDA!$W15</f>
        <v>18.768259464392298</v>
      </c>
      <c r="AD15" s="65">
        <f>'SDA (working age)'!$W15</f>
        <v>8.906621837904245</v>
      </c>
      <c r="AE15" s="65">
        <f>'SDA (pensioners)'!$W15</f>
        <v>9.8616376264880525</v>
      </c>
      <c r="AF15" s="65">
        <f>SP!$W15</f>
        <v>9015.8940540945841</v>
      </c>
      <c r="AG15" s="65"/>
      <c r="AH15" s="65"/>
      <c r="AI15" s="65"/>
      <c r="AJ15" s="65"/>
      <c r="AK15" s="65"/>
      <c r="AL15" s="65">
        <f>SMP!$W15</f>
        <v>211.85593402699999</v>
      </c>
      <c r="AM15" s="65">
        <f>UC!$W15</f>
        <v>95.123237533012272</v>
      </c>
      <c r="AN15" s="64">
        <f>WFP!$W15</f>
        <v>208.57894869397441</v>
      </c>
    </row>
    <row r="16" spans="1:40" s="48" customFormat="1" x14ac:dyDescent="0.4">
      <c r="A16" s="63">
        <v>924</v>
      </c>
      <c r="B16" s="62" t="s">
        <v>36</v>
      </c>
      <c r="C16" s="61">
        <f t="shared" si="0"/>
        <v>9517.1114153568014</v>
      </c>
      <c r="D16" s="60">
        <f>AA!$W$16</f>
        <v>379.91311391133661</v>
      </c>
      <c r="E16" s="60">
        <f>BBWB!$W$16</f>
        <v>29.403201502030008</v>
      </c>
      <c r="F16" s="60">
        <f>CA!$W$16</f>
        <v>166.52559677159755</v>
      </c>
      <c r="G16" s="60">
        <f>CWP!$W$16</f>
        <v>0</v>
      </c>
      <c r="H16" s="60"/>
      <c r="I16" s="60">
        <f>DLA!$W$16</f>
        <v>766.93059704293307</v>
      </c>
      <c r="J16" s="60">
        <f>'DLA (children)'!$W$16</f>
        <v>101.83757113109874</v>
      </c>
      <c r="K16" s="60">
        <f>'DLA (working age)'!$W$16</f>
        <v>262.32098714244194</v>
      </c>
      <c r="L16" s="60">
        <f>'DLA (pensioners)'!$W$16</f>
        <v>405.74114000735347</v>
      </c>
      <c r="M16" s="60">
        <f>DHP!$W$16</f>
        <v>7.891589999999999</v>
      </c>
      <c r="N16" s="60">
        <f>ESA!$W$16</f>
        <v>952.5629876105786</v>
      </c>
      <c r="O16" s="60">
        <f>HB!$W$16</f>
        <v>1008.719562</v>
      </c>
      <c r="P16" s="60">
        <f>IB!$W$16</f>
        <v>1.9016912517196338</v>
      </c>
      <c r="Q16" s="60">
        <f>IS!$W$16</f>
        <v>137.76396238315837</v>
      </c>
      <c r="R16" s="60"/>
      <c r="S16" s="60">
        <f>'IS (incapacity)'!$W$16</f>
        <v>8.837425772460012</v>
      </c>
      <c r="T16" s="60">
        <f>'IS (lone parent)'!$W$16</f>
        <v>80.270762966582041</v>
      </c>
      <c r="U16" s="60">
        <f>'IS (carer)'!$W$16</f>
        <v>41.934568827971518</v>
      </c>
      <c r="V16" s="60">
        <f>'IS (others)'!$W$16</f>
        <v>6.3170946032470345</v>
      </c>
      <c r="W16" s="60">
        <f>IIDB!$W$16</f>
        <v>56.965515143164183</v>
      </c>
      <c r="X16" s="60">
        <f>JSA!$W$16</f>
        <v>111.0528772795389</v>
      </c>
      <c r="Y16" s="60">
        <f>MA!$W$16</f>
        <v>17.246999409001138</v>
      </c>
      <c r="Z16" s="60">
        <f>O75TVL!$W$16</f>
        <v>33.171931123854336</v>
      </c>
      <c r="AA16" s="60">
        <f>PC!$W$16</f>
        <v>325.69010905198695</v>
      </c>
      <c r="AB16" s="60">
        <f>PIP!$W$16</f>
        <v>445.67016795156133</v>
      </c>
      <c r="AC16" s="60">
        <f>SDA!$W$16</f>
        <v>20.579914608107163</v>
      </c>
      <c r="AD16" s="60">
        <f>'SDA (working age)'!$W$16</f>
        <v>11.225242400684104</v>
      </c>
      <c r="AE16" s="60">
        <f>'SDA (pensioners)'!$W$16</f>
        <v>9.3546722074230608</v>
      </c>
      <c r="AF16" s="60">
        <f>SP!$W$16</f>
        <v>4764.8743376823813</v>
      </c>
      <c r="AG16" s="60"/>
      <c r="AH16" s="60"/>
      <c r="AI16" s="60"/>
      <c r="AJ16" s="60"/>
      <c r="AK16" s="60"/>
      <c r="AL16" s="60">
        <f>SMP!$W$16</f>
        <v>101.075918</v>
      </c>
      <c r="AM16" s="60">
        <f>UC!$W$16</f>
        <v>77.315627790705392</v>
      </c>
      <c r="AN16" s="59">
        <f>WFP!$W$16</f>
        <v>111.8557148431466</v>
      </c>
    </row>
    <row r="17" spans="1:40" s="48" customFormat="1" x14ac:dyDescent="0.4">
      <c r="A17" s="63">
        <v>923</v>
      </c>
      <c r="B17" s="62" t="s">
        <v>35</v>
      </c>
      <c r="C17" s="61">
        <f t="shared" si="0"/>
        <v>15344.956102863955</v>
      </c>
      <c r="D17" s="60">
        <f>AA!$W$17</f>
        <v>486.54269343157512</v>
      </c>
      <c r="E17" s="60">
        <f>BBWB!$W$17</f>
        <v>53.215537714560064</v>
      </c>
      <c r="F17" s="60">
        <f>CA!$W$17</f>
        <v>234.47653208565691</v>
      </c>
      <c r="G17" s="60">
        <f>CWP!$W$17</f>
        <v>0.7444641895718469</v>
      </c>
      <c r="H17" s="60"/>
      <c r="I17" s="60">
        <f>DLA!$W$17</f>
        <v>1218.7676627197543</v>
      </c>
      <c r="J17" s="60">
        <f>'DLA (children)'!$W$17</f>
        <v>151.58034769134554</v>
      </c>
      <c r="K17" s="60">
        <f>'DLA (working age)'!$W$17</f>
        <v>573.39298655042614</v>
      </c>
      <c r="L17" s="60">
        <f>'DLA (pensioners)'!$W$17</f>
        <v>493.14220981515393</v>
      </c>
      <c r="M17" s="60">
        <f>DHP!$W$17</f>
        <v>51.734445999999991</v>
      </c>
      <c r="N17" s="60">
        <f>ESA!$W$17</f>
        <v>1663.9163015284951</v>
      </c>
      <c r="O17" s="60">
        <f>HB!$W$17</f>
        <v>1733.1241800000003</v>
      </c>
      <c r="P17" s="60">
        <f>IB!$W$17</f>
        <v>1.4173143096535115</v>
      </c>
      <c r="Q17" s="60">
        <f>IS!$W$17</f>
        <v>192.84911693136206</v>
      </c>
      <c r="R17" s="60"/>
      <c r="S17" s="60">
        <f>'IS (incapacity)'!$W$17</f>
        <v>10.445350248169145</v>
      </c>
      <c r="T17" s="60">
        <f>'IS (lone parent)'!$W$17</f>
        <v>111.25462508110338</v>
      </c>
      <c r="U17" s="60">
        <f>'IS (carer)'!$W$17</f>
        <v>62.01169529699137</v>
      </c>
      <c r="V17" s="60">
        <f>'IS (others)'!$W$17</f>
        <v>8.6837798534990824</v>
      </c>
      <c r="W17" s="60">
        <f>IIDB!$W$17</f>
        <v>83.953090462048294</v>
      </c>
      <c r="X17" s="60">
        <f>JSA!$W$17</f>
        <v>195.64411584200559</v>
      </c>
      <c r="Y17" s="60">
        <f>MA!$W$17</f>
        <v>27.087840354670838</v>
      </c>
      <c r="Z17" s="60">
        <f>O75TVL!$W$17</f>
        <v>50.24384287276613</v>
      </c>
      <c r="AA17" s="60">
        <f>PC!$W$17</f>
        <v>488.49360195543039</v>
      </c>
      <c r="AB17" s="60">
        <f>PIP!$W$17</f>
        <v>552.05469746368908</v>
      </c>
      <c r="AC17" s="60">
        <f>SDA!$W$17</f>
        <v>21.56061579740593</v>
      </c>
      <c r="AD17" s="60">
        <f>'SDA (working age)'!$W$17</f>
        <v>9.7968817955992513</v>
      </c>
      <c r="AE17" s="60">
        <f>'SDA (pensioners)'!$W$17</f>
        <v>11.76373400180668</v>
      </c>
      <c r="AF17" s="60">
        <f>SP!$W$17</f>
        <v>7744.2674417300914</v>
      </c>
      <c r="AG17" s="60"/>
      <c r="AH17" s="60"/>
      <c r="AI17" s="60"/>
      <c r="AJ17" s="60"/>
      <c r="AK17" s="60"/>
      <c r="AL17" s="60">
        <f>SMP!$W$17</f>
        <v>203.110435053</v>
      </c>
      <c r="AM17" s="60">
        <f>UC!$W$17</f>
        <v>163.31693425770447</v>
      </c>
      <c r="AN17" s="59">
        <f>WFP!$W$17</f>
        <v>178.43523816451315</v>
      </c>
    </row>
    <row r="18" spans="1:40" s="53" customFormat="1" ht="30" customHeight="1" x14ac:dyDescent="0.4">
      <c r="A18" s="58">
        <v>922</v>
      </c>
      <c r="B18" s="57" t="s">
        <v>34</v>
      </c>
      <c r="C18" s="56">
        <f t="shared" si="0"/>
        <v>15.265105160315516</v>
      </c>
      <c r="D18" s="55"/>
      <c r="E18" s="55"/>
      <c r="F18" s="55"/>
      <c r="G18" s="55"/>
      <c r="H18" s="55"/>
      <c r="I18" s="55"/>
      <c r="J18" s="55"/>
      <c r="K18" s="55"/>
      <c r="L18" s="55"/>
      <c r="M18" s="55"/>
      <c r="N18" s="55"/>
      <c r="O18" s="55"/>
      <c r="P18" s="55"/>
      <c r="Q18" s="55"/>
      <c r="R18" s="55"/>
      <c r="S18" s="55"/>
      <c r="T18" s="55"/>
      <c r="U18" s="55"/>
      <c r="V18" s="55"/>
      <c r="W18" s="55"/>
      <c r="X18" s="55"/>
      <c r="Y18" s="55"/>
      <c r="Z18" s="78">
        <f>O75TVL!$W$18</f>
        <v>15.265105160315516</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6"/>
  <sheetViews>
    <sheetView zoomScale="70" zoomScaleNormal="70" workbookViewId="0">
      <pane xSplit="3" topLeftCell="D1" activePane="topRight" state="frozen"/>
      <selection sqref="A1:B1"/>
      <selection pane="topRight"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33203125" style="45" customWidth="1"/>
    <col min="8" max="8" width="12.77734375" style="45" hidden="1" customWidth="1"/>
    <col min="9" max="17" width="12.77734375" style="45" customWidth="1"/>
    <col min="18" max="18" width="12.77734375" style="45" hidden="1" customWidth="1"/>
    <col min="19" max="20" width="12.77734375" style="45" customWidth="1"/>
    <col min="21" max="21" width="11.109375" style="45" customWidth="1"/>
    <col min="22" max="22" width="11.44140625" style="45" customWidth="1"/>
    <col min="23" max="26" width="12.77734375" style="45" customWidth="1"/>
    <col min="27" max="27" width="11.5546875" style="45" customWidth="1"/>
    <col min="28" max="28" width="13.44140625" style="45" customWidth="1"/>
    <col min="29" max="31" width="12.77734375" style="45" customWidth="1"/>
    <col min="32" max="32" width="11.44140625" style="45" customWidth="1"/>
    <col min="33" max="37" width="12.77734375" style="45" hidden="1" customWidth="1"/>
    <col min="38" max="38" width="10.77734375" style="45" customWidth="1"/>
    <col min="39" max="39" width="11" style="45" customWidth="1"/>
    <col min="40" max="40" width="11.109375" style="45" customWidth="1"/>
    <col min="41" max="16384" width="8.88671875" style="45"/>
  </cols>
  <sheetData>
    <row r="1" spans="1:40" s="75" customFormat="1" ht="60" customHeight="1" x14ac:dyDescent="0.4">
      <c r="A1" s="189" t="s">
        <v>108</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t="s">
        <v>103</v>
      </c>
      <c r="AC2" s="71" t="s">
        <v>63</v>
      </c>
      <c r="AD2" s="176" t="s">
        <v>62</v>
      </c>
      <c r="AE2" s="176" t="s">
        <v>61</v>
      </c>
      <c r="AF2" s="71" t="s">
        <v>60</v>
      </c>
      <c r="AG2" s="71"/>
      <c r="AH2" s="71"/>
      <c r="AI2" s="71"/>
      <c r="AJ2" s="71"/>
      <c r="AK2" s="71"/>
      <c r="AL2" s="71" t="s">
        <v>88</v>
      </c>
      <c r="AM2" s="71" t="s">
        <v>102</v>
      </c>
      <c r="AN2" s="91" t="s">
        <v>59</v>
      </c>
    </row>
    <row r="3" spans="1:40" s="48" customFormat="1" ht="30" customHeight="1" x14ac:dyDescent="0.4">
      <c r="A3" s="69">
        <v>925</v>
      </c>
      <c r="B3" s="51" t="s">
        <v>58</v>
      </c>
      <c r="C3" s="61">
        <f t="shared" ref="C3:C18" si="0">SUM(D3:I3,M3:Q3,W3:AC3,AF3,AL3:AN3)</f>
        <v>177527.55682433728</v>
      </c>
      <c r="D3" s="60">
        <f>SUM(D6,D16:D17,D4)</f>
        <v>5529.3185711499973</v>
      </c>
      <c r="E3" s="60">
        <f>SUM(E6,E16:E17,E4)</f>
        <v>502.55170413000047</v>
      </c>
      <c r="F3" s="60">
        <f>SUM(F6,F16:F17,F4)</f>
        <v>2830.0153530399994</v>
      </c>
      <c r="G3" s="60">
        <f>SUM(G6,G16:G17,G4)</f>
        <v>114.2644971</v>
      </c>
      <c r="H3" s="60"/>
      <c r="I3" s="60">
        <f t="shared" ref="I3:AF3" si="1">SUM(I6,I16:I17,I4)</f>
        <v>9379.5932932400228</v>
      </c>
      <c r="J3" s="60">
        <f t="shared" si="1"/>
        <v>1965.0820231168195</v>
      </c>
      <c r="K3" s="60">
        <f t="shared" si="1"/>
        <v>3571.959318536381</v>
      </c>
      <c r="L3" s="60">
        <f t="shared" si="1"/>
        <v>3842.5519515868132</v>
      </c>
      <c r="M3" s="60">
        <f t="shared" si="1"/>
        <v>164.25627313000001</v>
      </c>
      <c r="N3" s="60">
        <f t="shared" si="1"/>
        <v>15352.892355200007</v>
      </c>
      <c r="O3" s="60">
        <f t="shared" si="1"/>
        <v>22301.220214000004</v>
      </c>
      <c r="P3" s="60">
        <f t="shared" si="1"/>
        <v>8.9284635499999947</v>
      </c>
      <c r="Q3" s="60">
        <f t="shared" si="1"/>
        <v>2138.7000446999996</v>
      </c>
      <c r="R3" s="60"/>
      <c r="S3" s="60">
        <f t="shared" si="1"/>
        <v>19.737945281754385</v>
      </c>
      <c r="T3" s="60">
        <f t="shared" si="1"/>
        <v>1350.2161462646229</v>
      </c>
      <c r="U3" s="60">
        <f t="shared" si="1"/>
        <v>677.44579633632486</v>
      </c>
      <c r="V3" s="60">
        <f t="shared" si="1"/>
        <v>91.300156817299253</v>
      </c>
      <c r="W3" s="60">
        <f t="shared" si="1"/>
        <v>816.60900749085613</v>
      </c>
      <c r="X3" s="60">
        <f t="shared" si="1"/>
        <v>1666.9844684100003</v>
      </c>
      <c r="Y3" s="60">
        <f t="shared" si="1"/>
        <v>427.42290979000001</v>
      </c>
      <c r="Z3" s="60">
        <f t="shared" si="1"/>
        <v>638.82611139248331</v>
      </c>
      <c r="AA3" s="60">
        <f t="shared" si="1"/>
        <v>5367.6480182399964</v>
      </c>
      <c r="AB3" s="60">
        <f t="shared" si="1"/>
        <v>8649.7824964016072</v>
      </c>
      <c r="AC3" s="60">
        <f t="shared" si="1"/>
        <v>119.58597665000003</v>
      </c>
      <c r="AD3" s="60">
        <f t="shared" si="1"/>
        <v>15.111409630934746</v>
      </c>
      <c r="AE3" s="60">
        <f t="shared" si="1"/>
        <v>104.47456701906529</v>
      </c>
      <c r="AF3" s="60">
        <f t="shared" si="1"/>
        <v>93800.446975290019</v>
      </c>
      <c r="AG3" s="60"/>
      <c r="AH3" s="60"/>
      <c r="AI3" s="60"/>
      <c r="AJ3" s="60"/>
      <c r="AK3" s="60"/>
      <c r="AL3" s="60">
        <f>SUM(AL6,AL16:AL17,AL4)</f>
        <v>2374.1831888023089</v>
      </c>
      <c r="AM3" s="60">
        <f>SUM(AM6,AM16:AM17,AM4)</f>
        <v>3321.8002079199982</v>
      </c>
      <c r="AN3" s="59">
        <f>SUM(AN6,AN16:AN17,AN4)</f>
        <v>2022.5266947100015</v>
      </c>
    </row>
    <row r="4" spans="1:40" s="48" customFormat="1" x14ac:dyDescent="0.4">
      <c r="A4" s="68"/>
      <c r="B4" s="70" t="s">
        <v>57</v>
      </c>
      <c r="C4" s="66">
        <f t="shared" si="0"/>
        <v>4053.6337050346924</v>
      </c>
      <c r="D4" s="65">
        <f>AA!$X$4</f>
        <v>10.657510277960277</v>
      </c>
      <c r="E4" s="65">
        <f>BBWB!$X$4</f>
        <v>19.514535151236295</v>
      </c>
      <c r="F4" s="65">
        <f>CA!$X$4</f>
        <v>1.4516961340471757</v>
      </c>
      <c r="G4" s="65">
        <f>CWP!$X$4</f>
        <v>0</v>
      </c>
      <c r="H4" s="65"/>
      <c r="I4" s="65">
        <f>DLA!$X$4</f>
        <v>12.298237833973038</v>
      </c>
      <c r="J4" s="65">
        <f>'DLA (children)'!$X$4</f>
        <v>0.9806798561024147</v>
      </c>
      <c r="K4" s="65">
        <f>'DLA (working age)'!$X$4</f>
        <v>3.855414200969832</v>
      </c>
      <c r="L4" s="65">
        <f>'DLA (pensioners)'!$X$4</f>
        <v>7.441164401133193</v>
      </c>
      <c r="M4" s="65">
        <f>DHP!$X$4</f>
        <v>0</v>
      </c>
      <c r="N4" s="65">
        <f>ESA!$X$4</f>
        <v>25.311649098445738</v>
      </c>
      <c r="O4" s="65">
        <f>HB!$X$4</f>
        <v>0</v>
      </c>
      <c r="P4" s="65">
        <f>IB!$X$4</f>
        <v>0.28438039616775046</v>
      </c>
      <c r="Q4" s="65">
        <f>IS!$X$4</f>
        <v>6.9725973217741946E-2</v>
      </c>
      <c r="R4" s="65"/>
      <c r="S4" s="65">
        <f>'IS (incapacity)'!$X$4</f>
        <v>0</v>
      </c>
      <c r="T4" s="65">
        <f>'IS (lone parent)'!$X$4</f>
        <v>3.8235041354401311E-2</v>
      </c>
      <c r="U4" s="65">
        <f>'IS (carer)'!$X$4</f>
        <v>0</v>
      </c>
      <c r="V4" s="65">
        <f>'IS (others)'!$X$4</f>
        <v>0</v>
      </c>
      <c r="W4" s="65">
        <f>IIDB!$X$4</f>
        <v>16.401214742169415</v>
      </c>
      <c r="X4" s="65">
        <f>JSA!$X$4</f>
        <v>0.24206278006431969</v>
      </c>
      <c r="Y4" s="65">
        <f>MA!$X$4</f>
        <v>0.88219896953160726</v>
      </c>
      <c r="Z4" s="65">
        <f>O75TVL!$X$4</f>
        <v>0</v>
      </c>
      <c r="AA4" s="65">
        <f>PC!$X$4</f>
        <v>1.0437361935300133</v>
      </c>
      <c r="AB4" s="65">
        <f>PIP!$X$4</f>
        <v>3.1101102670015264</v>
      </c>
      <c r="AC4" s="65">
        <f>SDA!$X$4</f>
        <v>0.2812700115292453</v>
      </c>
      <c r="AD4" s="65">
        <f>'SDA (working age)'!$X$4</f>
        <v>5.0554414018701803E-2</v>
      </c>
      <c r="AE4" s="65">
        <f>'SDA (pensioners)'!$X$4</f>
        <v>0.23071559751054352</v>
      </c>
      <c r="AF4" s="65">
        <f>SP!$X$4</f>
        <v>3948.7800422798869</v>
      </c>
      <c r="AG4" s="65"/>
      <c r="AH4" s="65"/>
      <c r="AI4" s="65"/>
      <c r="AJ4" s="65"/>
      <c r="AK4" s="65"/>
      <c r="AL4" s="65">
        <f>SMP!$X$4</f>
        <v>5.1757849259309339</v>
      </c>
      <c r="AM4" s="65">
        <f>UC!$X$4</f>
        <v>0</v>
      </c>
      <c r="AN4" s="64">
        <f>WFP!$X$4</f>
        <v>8.1295500000000001</v>
      </c>
    </row>
    <row r="5" spans="1:40" s="48" customFormat="1" ht="25.5" customHeight="1" x14ac:dyDescent="0.4">
      <c r="A5" s="69">
        <v>941</v>
      </c>
      <c r="B5" s="51" t="s">
        <v>56</v>
      </c>
      <c r="C5" s="61">
        <f t="shared" si="0"/>
        <v>157721.58326773683</v>
      </c>
      <c r="D5" s="60">
        <f>SUM(D6,D16)</f>
        <v>5026.9376957185468</v>
      </c>
      <c r="E5" s="60">
        <f>SUM(E6,E16)</f>
        <v>435.78044867842169</v>
      </c>
      <c r="F5" s="60">
        <f>SUM(F6,F16)</f>
        <v>2579.3515487798786</v>
      </c>
      <c r="G5" s="60">
        <f>SUM(G6,G16)</f>
        <v>92.745051901233595</v>
      </c>
      <c r="H5" s="60"/>
      <c r="I5" s="60">
        <f t="shared" ref="I5:AF5" si="2">SUM(I6,I16)</f>
        <v>8368.3837983966496</v>
      </c>
      <c r="J5" s="60">
        <f t="shared" si="2"/>
        <v>1807.1301150029599</v>
      </c>
      <c r="K5" s="60">
        <f t="shared" si="2"/>
        <v>3149.4552105283547</v>
      </c>
      <c r="L5" s="60">
        <f t="shared" si="2"/>
        <v>3411.7613215088868</v>
      </c>
      <c r="M5" s="60">
        <f t="shared" si="2"/>
        <v>164.25627313000001</v>
      </c>
      <c r="N5" s="60">
        <f t="shared" si="2"/>
        <v>13595.636707745494</v>
      </c>
      <c r="O5" s="60">
        <f t="shared" si="2"/>
        <v>20629.763425000005</v>
      </c>
      <c r="P5" s="60">
        <f t="shared" si="2"/>
        <v>7.42620530258686</v>
      </c>
      <c r="Q5" s="60">
        <f t="shared" si="2"/>
        <v>1949.4490201126969</v>
      </c>
      <c r="R5" s="60"/>
      <c r="S5" s="60">
        <f t="shared" si="2"/>
        <v>16.503419490370337</v>
      </c>
      <c r="T5" s="60">
        <f t="shared" si="2"/>
        <v>1240.1761203604738</v>
      </c>
      <c r="U5" s="60">
        <f t="shared" si="2"/>
        <v>609.57821215761919</v>
      </c>
      <c r="V5" s="60">
        <f t="shared" si="2"/>
        <v>83.646811448262099</v>
      </c>
      <c r="W5" s="60">
        <f t="shared" si="2"/>
        <v>718.13352098941868</v>
      </c>
      <c r="X5" s="60">
        <f t="shared" si="2"/>
        <v>1494.3844030401096</v>
      </c>
      <c r="Y5" s="60">
        <f t="shared" si="2"/>
        <v>398.73745979365782</v>
      </c>
      <c r="Z5" s="60">
        <f t="shared" si="2"/>
        <v>586.40439298554838</v>
      </c>
      <c r="AA5" s="60">
        <f t="shared" si="2"/>
        <v>4908.2157963397422</v>
      </c>
      <c r="AB5" s="60">
        <f t="shared" si="2"/>
        <v>7715.7216004219827</v>
      </c>
      <c r="AC5" s="60">
        <f t="shared" si="2"/>
        <v>107.20894748376544</v>
      </c>
      <c r="AD5" s="60">
        <f t="shared" si="2"/>
        <v>13.271546409661841</v>
      </c>
      <c r="AE5" s="60">
        <f t="shared" si="2"/>
        <v>93.937401074103619</v>
      </c>
      <c r="AF5" s="60">
        <f t="shared" si="2"/>
        <v>81930.178292250959</v>
      </c>
      <c r="AG5" s="60"/>
      <c r="AH5" s="60"/>
      <c r="AI5" s="60"/>
      <c r="AJ5" s="60"/>
      <c r="AK5" s="60"/>
      <c r="AL5" s="60">
        <f>SUM(AL6,AL16)</f>
        <v>2175.2745051571378</v>
      </c>
      <c r="AM5" s="60">
        <f>SUM(AM6,AM16)</f>
        <v>2998.9603777772541</v>
      </c>
      <c r="AN5" s="59">
        <f>SUM(AN6,AN16)</f>
        <v>1838.6337967317365</v>
      </c>
    </row>
    <row r="6" spans="1:40" s="48" customFormat="1" ht="25.5" customHeight="1" x14ac:dyDescent="0.4">
      <c r="A6" s="69">
        <v>921</v>
      </c>
      <c r="B6" s="52" t="s">
        <v>55</v>
      </c>
      <c r="C6" s="61">
        <f t="shared" si="0"/>
        <v>147931.2814736515</v>
      </c>
      <c r="D6" s="60">
        <f>SUM(D7:D15)</f>
        <v>4646.604842026094</v>
      </c>
      <c r="E6" s="60">
        <f>SUM(E7:E15)</f>
        <v>409.86519400176849</v>
      </c>
      <c r="F6" s="60">
        <f>SUM(F7:F15)</f>
        <v>2402.3818477836926</v>
      </c>
      <c r="G6" s="60">
        <f>SUM(G7:G15)</f>
        <v>84.451448821947281</v>
      </c>
      <c r="H6" s="60"/>
      <c r="I6" s="60">
        <f t="shared" ref="I6:AF6" si="3">SUM(I7:I15)</f>
        <v>7752.4396221608295</v>
      </c>
      <c r="J6" s="60">
        <f t="shared" si="3"/>
        <v>1703.4766909984</v>
      </c>
      <c r="K6" s="60">
        <f t="shared" si="3"/>
        <v>2992.0314372861108</v>
      </c>
      <c r="L6" s="60">
        <f t="shared" si="3"/>
        <v>3057.8997037804438</v>
      </c>
      <c r="M6" s="60">
        <f t="shared" si="3"/>
        <v>154.34636313000001</v>
      </c>
      <c r="N6" s="60">
        <f t="shared" si="3"/>
        <v>12576.542312978316</v>
      </c>
      <c r="O6" s="60">
        <f t="shared" si="3"/>
        <v>19638.175262000004</v>
      </c>
      <c r="P6" s="60">
        <f t="shared" si="3"/>
        <v>5.7202067987277871</v>
      </c>
      <c r="Q6" s="60">
        <f t="shared" si="3"/>
        <v>1818.8798947641542</v>
      </c>
      <c r="R6" s="60"/>
      <c r="S6" s="60">
        <f t="shared" si="3"/>
        <v>14.482994914484008</v>
      </c>
      <c r="T6" s="60">
        <f t="shared" si="3"/>
        <v>1162.319720706909</v>
      </c>
      <c r="U6" s="60">
        <f t="shared" si="3"/>
        <v>564.56872213589611</v>
      </c>
      <c r="V6" s="60">
        <f t="shared" si="3"/>
        <v>78.450899555271036</v>
      </c>
      <c r="W6" s="60">
        <f t="shared" si="3"/>
        <v>662.55743399697951</v>
      </c>
      <c r="X6" s="60">
        <f t="shared" si="3"/>
        <v>1404.2435014579999</v>
      </c>
      <c r="Y6" s="60">
        <f t="shared" si="3"/>
        <v>381.58480836215762</v>
      </c>
      <c r="Z6" s="60">
        <f t="shared" si="3"/>
        <v>551.79458742603993</v>
      </c>
      <c r="AA6" s="60">
        <f t="shared" si="3"/>
        <v>4601.422748109876</v>
      </c>
      <c r="AB6" s="60">
        <f t="shared" si="3"/>
        <v>7024.4919150709975</v>
      </c>
      <c r="AC6" s="60">
        <f t="shared" si="3"/>
        <v>96.812685897629905</v>
      </c>
      <c r="AD6" s="60">
        <f t="shared" si="3"/>
        <v>11.202832645100473</v>
      </c>
      <c r="AE6" s="60">
        <f t="shared" si="3"/>
        <v>85.609853252529447</v>
      </c>
      <c r="AF6" s="60">
        <f t="shared" si="3"/>
        <v>77048.142335251323</v>
      </c>
      <c r="AG6" s="60"/>
      <c r="AH6" s="60"/>
      <c r="AI6" s="60"/>
      <c r="AJ6" s="60"/>
      <c r="AK6" s="60"/>
      <c r="AL6" s="60">
        <f>SUM(AL7:AL15)</f>
        <v>2078.8652262358528</v>
      </c>
      <c r="AM6" s="60">
        <f>SUM(AM7:AM15)</f>
        <v>2863.6415699579111</v>
      </c>
      <c r="AN6" s="59">
        <f>SUM(AN7:AN15)</f>
        <v>1728.3176674191839</v>
      </c>
    </row>
    <row r="7" spans="1:40" s="48" customFormat="1" x14ac:dyDescent="0.4">
      <c r="A7" s="68" t="s">
        <v>54</v>
      </c>
      <c r="B7" s="67" t="s">
        <v>53</v>
      </c>
      <c r="C7" s="66">
        <f t="shared" si="0"/>
        <v>8320.3140971302819</v>
      </c>
      <c r="D7" s="65">
        <f>AA!$X7</f>
        <v>268.41950441303288</v>
      </c>
      <c r="E7" s="65">
        <f>BBWB!$X7</f>
        <v>22.595005966545827</v>
      </c>
      <c r="F7" s="65">
        <f>CA!$X7</f>
        <v>172.35934391581736</v>
      </c>
      <c r="G7" s="65">
        <f>CWP!$X7</f>
        <v>8.8803105390624921</v>
      </c>
      <c r="H7" s="65"/>
      <c r="I7" s="65">
        <f>DLA!$X7</f>
        <v>495.36011755442235</v>
      </c>
      <c r="J7" s="65">
        <f>'DLA (children)'!$X7</f>
        <v>94.926343627545805</v>
      </c>
      <c r="K7" s="65">
        <f>'DLA (working age)'!$X7</f>
        <v>167.57237318891549</v>
      </c>
      <c r="L7" s="65">
        <f>'DLA (pensioners)'!$X7</f>
        <v>232.59404949399749</v>
      </c>
      <c r="M7" s="65">
        <f>DHP!$X7</f>
        <v>8.1663150000000009</v>
      </c>
      <c r="N7" s="65">
        <f>ESA!$X7</f>
        <v>813.99046776997238</v>
      </c>
      <c r="O7" s="65">
        <f>HB!$X7</f>
        <v>988.46288600000003</v>
      </c>
      <c r="P7" s="65">
        <f>IB!$X7</f>
        <v>0.50887286554431166</v>
      </c>
      <c r="Q7" s="65">
        <f>IS!$X7</f>
        <v>136.30749303507815</v>
      </c>
      <c r="R7" s="65"/>
      <c r="S7" s="65">
        <f>'IS (incapacity)'!$X7</f>
        <v>1.21597458791104</v>
      </c>
      <c r="T7" s="65">
        <f>'IS (lone parent)'!$X7</f>
        <v>78.571730321991609</v>
      </c>
      <c r="U7" s="65">
        <f>'IS (carer)'!$X7</f>
        <v>51.559165423806405</v>
      </c>
      <c r="V7" s="65">
        <f>'IS (others)'!$X7</f>
        <v>5.0813765049365891</v>
      </c>
      <c r="W7" s="65">
        <f>IIDB!$X7</f>
        <v>86.018622366535041</v>
      </c>
      <c r="X7" s="65">
        <f>JSA!$X7</f>
        <v>119.20205440326592</v>
      </c>
      <c r="Y7" s="65">
        <f>MA!$X7</f>
        <v>12.624380347350051</v>
      </c>
      <c r="Z7" s="65">
        <f>O75TVL!$X7</f>
        <v>28.275877517989617</v>
      </c>
      <c r="AA7" s="65">
        <f>PC!$X7</f>
        <v>257.46945273622384</v>
      </c>
      <c r="AB7" s="65">
        <f>PIP!$X7</f>
        <v>522.78695733276777</v>
      </c>
      <c r="AC7" s="65">
        <f>SDA!$X7</f>
        <v>6.2371009410147646</v>
      </c>
      <c r="AD7" s="65">
        <f>'SDA (working age)'!$X7</f>
        <v>0.49479982496781749</v>
      </c>
      <c r="AE7" s="65">
        <f>'SDA (pensioners)'!$X7</f>
        <v>5.7423011160469475</v>
      </c>
      <c r="AF7" s="65">
        <f>SP!$X7</f>
        <v>4000.7634205032605</v>
      </c>
      <c r="AG7" s="65"/>
      <c r="AH7" s="65"/>
      <c r="AI7" s="65"/>
      <c r="AJ7" s="65"/>
      <c r="AK7" s="65"/>
      <c r="AL7" s="65">
        <f>SMP!$X7</f>
        <v>76.226423167264002</v>
      </c>
      <c r="AM7" s="65">
        <f>UC!$X7</f>
        <v>206.36503360427793</v>
      </c>
      <c r="AN7" s="64">
        <f>WFP!$X7</f>
        <v>89.29445715085609</v>
      </c>
    </row>
    <row r="8" spans="1:40" s="48" customFormat="1" x14ac:dyDescent="0.4">
      <c r="A8" s="68" t="s">
        <v>52</v>
      </c>
      <c r="B8" s="67" t="s">
        <v>51</v>
      </c>
      <c r="C8" s="66">
        <f t="shared" si="0"/>
        <v>21329.498541078443</v>
      </c>
      <c r="D8" s="65">
        <f>AA!$X8</f>
        <v>710.28443300446622</v>
      </c>
      <c r="E8" s="65">
        <f>BBWB!$X8</f>
        <v>59.325386512128709</v>
      </c>
      <c r="F8" s="65">
        <f>CA!$X8</f>
        <v>395.43313560673721</v>
      </c>
      <c r="G8" s="65">
        <f>CWP!$X8</f>
        <v>14.425491175495631</v>
      </c>
      <c r="H8" s="65"/>
      <c r="I8" s="65">
        <f>DLA!$X8</f>
        <v>1343.4105443947572</v>
      </c>
      <c r="J8" s="65">
        <f>'DLA (children)'!$X8</f>
        <v>249.10503788339759</v>
      </c>
      <c r="K8" s="65">
        <f>'DLA (working age)'!$X8</f>
        <v>474.72673326979907</v>
      </c>
      <c r="L8" s="65">
        <f>'DLA (pensioners)'!$X8</f>
        <v>619.00949687098193</v>
      </c>
      <c r="M8" s="65">
        <f>DHP!$X8</f>
        <v>20.251486999999997</v>
      </c>
      <c r="N8" s="65">
        <f>ESA!$X8</f>
        <v>2236.5143189055016</v>
      </c>
      <c r="O8" s="65">
        <f>HB!$X8</f>
        <v>2325.16788</v>
      </c>
      <c r="P8" s="65">
        <f>IB!$X8</f>
        <v>0.72846348166472352</v>
      </c>
      <c r="Q8" s="65">
        <f>IS!$X8</f>
        <v>262.94020250398728</v>
      </c>
      <c r="R8" s="65"/>
      <c r="S8" s="65">
        <f>'IS (incapacity)'!$X8</f>
        <v>2.5227957119396986</v>
      </c>
      <c r="T8" s="65">
        <f>'IS (lone parent)'!$X8</f>
        <v>153.36208729297746</v>
      </c>
      <c r="U8" s="65">
        <f>'IS (carer)'!$X8</f>
        <v>95.780834828553907</v>
      </c>
      <c r="V8" s="65">
        <f>'IS (others)'!$X8</f>
        <v>11.316520115222648</v>
      </c>
      <c r="W8" s="65">
        <f>IIDB!$X8</f>
        <v>121.40561620329495</v>
      </c>
      <c r="X8" s="65">
        <f>JSA!$X8</f>
        <v>178.83625087587805</v>
      </c>
      <c r="Y8" s="65">
        <f>MA!$X8</f>
        <v>46.867221686964641</v>
      </c>
      <c r="Z8" s="65">
        <f>O75TVL!$X8</f>
        <v>73.186944355194058</v>
      </c>
      <c r="AA8" s="65">
        <f>PC!$X8</f>
        <v>678.72283582155353</v>
      </c>
      <c r="AB8" s="65">
        <f>PIP!$X8</f>
        <v>1274.8638770601622</v>
      </c>
      <c r="AC8" s="65">
        <f>SDA!$X8</f>
        <v>16.480627192054783</v>
      </c>
      <c r="AD8" s="65">
        <f>'SDA (working age)'!$X8</f>
        <v>1.3839662885678699</v>
      </c>
      <c r="AE8" s="65">
        <f>'SDA (pensioners)'!$X8</f>
        <v>15.096660903486914</v>
      </c>
      <c r="AF8" s="65">
        <f>SP!$X8</f>
        <v>10397.711048234416</v>
      </c>
      <c r="AG8" s="65"/>
      <c r="AH8" s="65"/>
      <c r="AI8" s="65"/>
      <c r="AJ8" s="65"/>
      <c r="AK8" s="65"/>
      <c r="AL8" s="65">
        <f>SMP!$X8</f>
        <v>258.96310768303067</v>
      </c>
      <c r="AM8" s="65">
        <f>UC!$X8</f>
        <v>681.27980677355038</v>
      </c>
      <c r="AN8" s="64">
        <f>WFP!$X8</f>
        <v>232.69986260760697</v>
      </c>
    </row>
    <row r="9" spans="1:40" s="48" customFormat="1" x14ac:dyDescent="0.4">
      <c r="A9" s="68" t="s">
        <v>50</v>
      </c>
      <c r="B9" s="67" t="s">
        <v>49</v>
      </c>
      <c r="C9" s="66">
        <f t="shared" si="0"/>
        <v>14773.99315204786</v>
      </c>
      <c r="D9" s="65">
        <f>AA!$X9</f>
        <v>451.28807636811092</v>
      </c>
      <c r="E9" s="65">
        <f>BBWB!$X9</f>
        <v>41.230319141985831</v>
      </c>
      <c r="F9" s="65">
        <f>CA!$X9</f>
        <v>279.81637195995557</v>
      </c>
      <c r="G9" s="65">
        <f>CWP!$X9</f>
        <v>11.70179007080044</v>
      </c>
      <c r="H9" s="65"/>
      <c r="I9" s="65">
        <f>DLA!$X9</f>
        <v>863.75682220961664</v>
      </c>
      <c r="J9" s="65">
        <f>'DLA (children)'!$X9</f>
        <v>168.10905202853704</v>
      </c>
      <c r="K9" s="65">
        <f>'DLA (working age)'!$X9</f>
        <v>319.71663455821363</v>
      </c>
      <c r="L9" s="65">
        <f>'DLA (pensioners)'!$X9</f>
        <v>375.71146277528419</v>
      </c>
      <c r="M9" s="65">
        <f>DHP!$X9</f>
        <v>13.508562</v>
      </c>
      <c r="N9" s="65">
        <f>ESA!$X9</f>
        <v>1425.3163462346881</v>
      </c>
      <c r="O9" s="65">
        <f>HB!$X9</f>
        <v>1549.1565029999999</v>
      </c>
      <c r="P9" s="65">
        <f>IB!$X9</f>
        <v>0.6972886256872447</v>
      </c>
      <c r="Q9" s="65">
        <f>IS!$X9</f>
        <v>219.0043438929294</v>
      </c>
      <c r="R9" s="65"/>
      <c r="S9" s="65">
        <f>'IS (incapacity)'!$X9</f>
        <v>0.93144913751289704</v>
      </c>
      <c r="T9" s="65">
        <f>'IS (lone parent)'!$X9</f>
        <v>135.82613639773334</v>
      </c>
      <c r="U9" s="65">
        <f>'IS (carer)'!$X9</f>
        <v>72.779650782229382</v>
      </c>
      <c r="V9" s="65">
        <f>'IS (others)'!$X9</f>
        <v>9.9908650505779413</v>
      </c>
      <c r="W9" s="65">
        <f>IIDB!$X9</f>
        <v>87.271093886378083</v>
      </c>
      <c r="X9" s="65">
        <f>JSA!$X9</f>
        <v>182.19218937692668</v>
      </c>
      <c r="Y9" s="65">
        <f>MA!$X9</f>
        <v>33.261768050899136</v>
      </c>
      <c r="Z9" s="65">
        <f>O75TVL!$X9</f>
        <v>54.719287530454189</v>
      </c>
      <c r="AA9" s="65">
        <f>PC!$X9</f>
        <v>434.75405259405204</v>
      </c>
      <c r="AB9" s="65">
        <f>PIP!$X9</f>
        <v>772.68636627086653</v>
      </c>
      <c r="AC9" s="65">
        <f>SDA!$X9</f>
        <v>9.7533061783035286</v>
      </c>
      <c r="AD9" s="65">
        <f>'SDA (working age)'!$X9</f>
        <v>0.58374563677221802</v>
      </c>
      <c r="AE9" s="65">
        <f>'SDA (pensioners)'!$X9</f>
        <v>9.1695605415313111</v>
      </c>
      <c r="AF9" s="65">
        <f>SP!$X9</f>
        <v>7715.4673910352358</v>
      </c>
      <c r="AG9" s="65"/>
      <c r="AH9" s="65"/>
      <c r="AI9" s="65"/>
      <c r="AJ9" s="65"/>
      <c r="AK9" s="65"/>
      <c r="AL9" s="65">
        <f>SMP!$X9</f>
        <v>181.27227830769112</v>
      </c>
      <c r="AM9" s="65">
        <f>UC!$X9</f>
        <v>274.86383807283823</v>
      </c>
      <c r="AN9" s="64">
        <f>WFP!$X9</f>
        <v>172.27515724043684</v>
      </c>
    </row>
    <row r="10" spans="1:40" s="48" customFormat="1" x14ac:dyDescent="0.4">
      <c r="A10" s="68" t="s">
        <v>48</v>
      </c>
      <c r="B10" s="67" t="s">
        <v>47</v>
      </c>
      <c r="C10" s="66">
        <f t="shared" si="0"/>
        <v>12659.47379037005</v>
      </c>
      <c r="D10" s="65">
        <f>AA!$X10</f>
        <v>411.95578344634384</v>
      </c>
      <c r="E10" s="65">
        <f>BBWB!$X10</f>
        <v>37.048197258917035</v>
      </c>
      <c r="F10" s="65">
        <f>CA!$X10</f>
        <v>212.5659459479127</v>
      </c>
      <c r="G10" s="65">
        <f>CWP!$X10</f>
        <v>6.6157990662718724</v>
      </c>
      <c r="H10" s="65"/>
      <c r="I10" s="65">
        <f>DLA!$X10</f>
        <v>682.1239767507318</v>
      </c>
      <c r="J10" s="65">
        <f>'DLA (children)'!$X10</f>
        <v>151.69780690493963</v>
      </c>
      <c r="K10" s="65">
        <f>'DLA (working age)'!$X10</f>
        <v>241.21199177968089</v>
      </c>
      <c r="L10" s="65">
        <f>'DLA (pensioners)'!$X10</f>
        <v>289.04741436007862</v>
      </c>
      <c r="M10" s="65">
        <f>DHP!$X10</f>
        <v>9.0701790000000013</v>
      </c>
      <c r="N10" s="65">
        <f>ESA!$X10</f>
        <v>1085.5348785529404</v>
      </c>
      <c r="O10" s="65">
        <f>HB!$X10</f>
        <v>1171.0893450000001</v>
      </c>
      <c r="P10" s="65">
        <f>IB!$X10</f>
        <v>0.15495595801155906</v>
      </c>
      <c r="Q10" s="65">
        <f>IS!$X10</f>
        <v>152.36229023130127</v>
      </c>
      <c r="R10" s="65"/>
      <c r="S10" s="65">
        <f>'IS (incapacity)'!$X10</f>
        <v>0.84226663357220888</v>
      </c>
      <c r="T10" s="65">
        <f>'IS (lone parent)'!$X10</f>
        <v>96.279299019757616</v>
      </c>
      <c r="U10" s="65">
        <f>'IS (carer)'!$X10</f>
        <v>49.319145933670285</v>
      </c>
      <c r="V10" s="65">
        <f>'IS (others)'!$X10</f>
        <v>6.084153764339316</v>
      </c>
      <c r="W10" s="65">
        <f>IIDB!$X10</f>
        <v>86.514002893040114</v>
      </c>
      <c r="X10" s="65">
        <f>JSA!$X10</f>
        <v>112.32198467937718</v>
      </c>
      <c r="Y10" s="65">
        <f>MA!$X10</f>
        <v>30.332176811287624</v>
      </c>
      <c r="Z10" s="65">
        <f>O75TVL!$X10</f>
        <v>48.222656096068086</v>
      </c>
      <c r="AA10" s="65">
        <f>PC!$X10</f>
        <v>359.03411540664462</v>
      </c>
      <c r="AB10" s="65">
        <f>PIP!$X10</f>
        <v>654.04052159575178</v>
      </c>
      <c r="AC10" s="65">
        <f>SDA!$X10</f>
        <v>8.8127255925774257</v>
      </c>
      <c r="AD10" s="65">
        <f>'SDA (working age)'!$X10</f>
        <v>0.87534438791702429</v>
      </c>
      <c r="AE10" s="65">
        <f>'SDA (pensioners)'!$X10</f>
        <v>7.9373812046604</v>
      </c>
      <c r="AF10" s="65">
        <f>SP!$X10</f>
        <v>7105.1456736571563</v>
      </c>
      <c r="AG10" s="65"/>
      <c r="AH10" s="65"/>
      <c r="AI10" s="65"/>
      <c r="AJ10" s="65"/>
      <c r="AK10" s="65"/>
      <c r="AL10" s="65">
        <f>SMP!$X10</f>
        <v>165.7850625932162</v>
      </c>
      <c r="AM10" s="65">
        <f>UC!$X10</f>
        <v>166.03794631070176</v>
      </c>
      <c r="AN10" s="64">
        <f>WFP!$X10</f>
        <v>154.70557352179833</v>
      </c>
    </row>
    <row r="11" spans="1:40" s="48" customFormat="1" x14ac:dyDescent="0.4">
      <c r="A11" s="68" t="s">
        <v>46</v>
      </c>
      <c r="B11" s="67" t="s">
        <v>45</v>
      </c>
      <c r="C11" s="66">
        <f t="shared" si="0"/>
        <v>16075.542620504822</v>
      </c>
      <c r="D11" s="65">
        <f>AA!$X11</f>
        <v>548.78546727070523</v>
      </c>
      <c r="E11" s="65">
        <f>BBWB!$X11</f>
        <v>46.016386328708599</v>
      </c>
      <c r="F11" s="65">
        <f>CA!$X11</f>
        <v>294.27783447328801</v>
      </c>
      <c r="G11" s="65">
        <f>CWP!$X11</f>
        <v>10.46734665376554</v>
      </c>
      <c r="H11" s="65"/>
      <c r="I11" s="65">
        <f>DLA!$X11</f>
        <v>845.16144895131038</v>
      </c>
      <c r="J11" s="65">
        <f>'DLA (children)'!$X11</f>
        <v>197.24085496888446</v>
      </c>
      <c r="K11" s="65">
        <f>'DLA (working age)'!$X11</f>
        <v>272.49008028364779</v>
      </c>
      <c r="L11" s="65">
        <f>'DLA (pensioners)'!$X11</f>
        <v>374.97422858732619</v>
      </c>
      <c r="M11" s="65">
        <f>DHP!$X11</f>
        <v>15.406518999999999</v>
      </c>
      <c r="N11" s="65">
        <f>ESA!$X11</f>
        <v>1403.3183043864024</v>
      </c>
      <c r="O11" s="65">
        <f>HB!$X11</f>
        <v>1857.2958029999998</v>
      </c>
      <c r="P11" s="65">
        <f>IB!$X11</f>
        <v>0.60560845760340332</v>
      </c>
      <c r="Q11" s="65">
        <f>IS!$X11</f>
        <v>235.38760154446058</v>
      </c>
      <c r="R11" s="65"/>
      <c r="S11" s="65">
        <f>'IS (incapacity)'!$X11</f>
        <v>2.0760164345766476</v>
      </c>
      <c r="T11" s="65">
        <f>'IS (lone parent)'!$X11</f>
        <v>148.7872220255453</v>
      </c>
      <c r="U11" s="65">
        <f>'IS (carer)'!$X11</f>
        <v>74.604674119107088</v>
      </c>
      <c r="V11" s="65">
        <f>'IS (others)'!$X11</f>
        <v>10.018851327196339</v>
      </c>
      <c r="W11" s="65">
        <f>IIDB!$X11</f>
        <v>78.232735978256898</v>
      </c>
      <c r="X11" s="65">
        <f>JSA!$X11</f>
        <v>212.92631208001916</v>
      </c>
      <c r="Y11" s="65">
        <f>MA!$X11</f>
        <v>36.899097214928382</v>
      </c>
      <c r="Z11" s="65">
        <f>O75TVL!$X11</f>
        <v>60.180533737503282</v>
      </c>
      <c r="AA11" s="65">
        <f>PC!$X11</f>
        <v>513.45281351058918</v>
      </c>
      <c r="AB11" s="65">
        <f>PIP!$X11</f>
        <v>857.17874743328798</v>
      </c>
      <c r="AC11" s="65">
        <f>SDA!$X11</f>
        <v>11.768748022102395</v>
      </c>
      <c r="AD11" s="65">
        <f>'SDA (working age)'!$X11</f>
        <v>2.4008070498088219</v>
      </c>
      <c r="AE11" s="65">
        <f>'SDA (pensioners)'!$X11</f>
        <v>9.3679409722935727</v>
      </c>
      <c r="AF11" s="65">
        <f>SP!$X11</f>
        <v>8397.6895504712211</v>
      </c>
      <c r="AG11" s="65"/>
      <c r="AH11" s="65"/>
      <c r="AI11" s="65"/>
      <c r="AJ11" s="65"/>
      <c r="AK11" s="65"/>
      <c r="AL11" s="65">
        <f>SMP!$X11</f>
        <v>199.1846925435101</v>
      </c>
      <c r="AM11" s="65">
        <f>UC!$X11</f>
        <v>265.1483078698771</v>
      </c>
      <c r="AN11" s="64">
        <f>WFP!$X11</f>
        <v>186.15876157728641</v>
      </c>
    </row>
    <row r="12" spans="1:40" s="48" customFormat="1" x14ac:dyDescent="0.4">
      <c r="A12" s="68" t="s">
        <v>44</v>
      </c>
      <c r="B12" s="67" t="s">
        <v>43</v>
      </c>
      <c r="C12" s="66">
        <f t="shared" si="0"/>
        <v>15933.234222726776</v>
      </c>
      <c r="D12" s="65">
        <f>AA!$X12</f>
        <v>536.98725833328172</v>
      </c>
      <c r="E12" s="65">
        <f>BBWB!$X12</f>
        <v>44.893445145819555</v>
      </c>
      <c r="F12" s="65">
        <f>CA!$X12</f>
        <v>224.50365099244141</v>
      </c>
      <c r="G12" s="65">
        <f>CWP!$X12</f>
        <v>6.8088099915023115</v>
      </c>
      <c r="H12" s="65"/>
      <c r="I12" s="65">
        <f>DLA!$X12</f>
        <v>720.06329234184238</v>
      </c>
      <c r="J12" s="65">
        <f>'DLA (children)'!$X12</f>
        <v>185.72004663140623</v>
      </c>
      <c r="K12" s="65">
        <f>'DLA (working age)'!$X12</f>
        <v>277.27302573621739</v>
      </c>
      <c r="L12" s="65">
        <f>'DLA (pensioners)'!$X12</f>
        <v>257.35905499102131</v>
      </c>
      <c r="M12" s="65">
        <f>DHP!$X12</f>
        <v>13.846817</v>
      </c>
      <c r="N12" s="65">
        <f>ESA!$X12</f>
        <v>1114.9561925507076</v>
      </c>
      <c r="O12" s="65">
        <f>HB!$X12</f>
        <v>1719.7062129999999</v>
      </c>
      <c r="P12" s="65">
        <f>IB!$X12</f>
        <v>0.5523861205089462</v>
      </c>
      <c r="Q12" s="65">
        <f>IS!$X12</f>
        <v>164.6784483079137</v>
      </c>
      <c r="R12" s="65"/>
      <c r="S12" s="65">
        <f>'IS (incapacity)'!$X12</f>
        <v>1.244237301442876</v>
      </c>
      <c r="T12" s="65">
        <f>'IS (lone parent)'!$X12</f>
        <v>111.20152235372461</v>
      </c>
      <c r="U12" s="65">
        <f>'IS (carer)'!$X12</f>
        <v>45.886123762803173</v>
      </c>
      <c r="V12" s="65">
        <f>'IS (others)'!$X12</f>
        <v>6.6486824921139807</v>
      </c>
      <c r="W12" s="65">
        <f>IIDB!$X12</f>
        <v>52.987022731271018</v>
      </c>
      <c r="X12" s="65">
        <f>JSA!$X12</f>
        <v>107.55770276906813</v>
      </c>
      <c r="Y12" s="65">
        <f>MA!$X12</f>
        <v>46.242530246723121</v>
      </c>
      <c r="Z12" s="65">
        <f>O75TVL!$X12</f>
        <v>65.792979057115872</v>
      </c>
      <c r="AA12" s="65">
        <f>PC!$X12</f>
        <v>409.8715039958775</v>
      </c>
      <c r="AB12" s="65">
        <f>PIP!$X12</f>
        <v>656.17733604360478</v>
      </c>
      <c r="AC12" s="65">
        <f>SDA!$X12</f>
        <v>8.9517308543273657</v>
      </c>
      <c r="AD12" s="65">
        <f>'SDA (working age)'!$X12</f>
        <v>0.76076229704915954</v>
      </c>
      <c r="AE12" s="65">
        <f>'SDA (pensioners)'!$X12</f>
        <v>8.1909685572782038</v>
      </c>
      <c r="AF12" s="65">
        <f>SP!$X12</f>
        <v>9401.6981506329248</v>
      </c>
      <c r="AG12" s="65"/>
      <c r="AH12" s="65"/>
      <c r="AI12" s="65"/>
      <c r="AJ12" s="65"/>
      <c r="AK12" s="65"/>
      <c r="AL12" s="65">
        <f>SMP!$X12</f>
        <v>220.28805760875775</v>
      </c>
      <c r="AM12" s="65">
        <f>UC!$X12</f>
        <v>212.5888168621147</v>
      </c>
      <c r="AN12" s="64">
        <f>WFP!$X12</f>
        <v>204.08187814097508</v>
      </c>
    </row>
    <row r="13" spans="1:40" s="48" customFormat="1" x14ac:dyDescent="0.4">
      <c r="A13" s="68" t="s">
        <v>42</v>
      </c>
      <c r="B13" s="67" t="s">
        <v>41</v>
      </c>
      <c r="C13" s="66">
        <f t="shared" si="0"/>
        <v>20536.105890316994</v>
      </c>
      <c r="D13" s="65">
        <f>AA!$X13</f>
        <v>494.17920276839772</v>
      </c>
      <c r="E13" s="65">
        <f>BBWB!$X13</f>
        <v>50.914805968761002</v>
      </c>
      <c r="F13" s="65">
        <f>CA!$X13</f>
        <v>332.44414797497308</v>
      </c>
      <c r="G13" s="65">
        <f>CWP!$X13</f>
        <v>10.951331418867369</v>
      </c>
      <c r="H13" s="65"/>
      <c r="I13" s="65">
        <f>DLA!$X13</f>
        <v>1033.1914028998531</v>
      </c>
      <c r="J13" s="65">
        <f>'DLA (children)'!$X13</f>
        <v>237.51117617850923</v>
      </c>
      <c r="K13" s="65">
        <f>'DLA (working age)'!$X13</f>
        <v>486.06101572168427</v>
      </c>
      <c r="L13" s="65">
        <f>'DLA (pensioners)'!$X13</f>
        <v>310.76310320575345</v>
      </c>
      <c r="M13" s="65">
        <f>DHP!$X13</f>
        <v>42.942805000000007</v>
      </c>
      <c r="N13" s="65">
        <f>ESA!$X13</f>
        <v>1813.6468066429193</v>
      </c>
      <c r="O13" s="65">
        <f>HB!$X13</f>
        <v>5821.8480010000003</v>
      </c>
      <c r="P13" s="65">
        <f>IB!$X13</f>
        <v>1.8568390768426064</v>
      </c>
      <c r="Q13" s="65">
        <f>IS!$X13</f>
        <v>286.99837300843916</v>
      </c>
      <c r="R13" s="65"/>
      <c r="S13" s="65">
        <f>'IS (incapacity)'!$X13</f>
        <v>3.3040882157225457</v>
      </c>
      <c r="T13" s="65">
        <f>'IS (lone parent)'!$X13</f>
        <v>195.78192812399499</v>
      </c>
      <c r="U13" s="65">
        <f>'IS (carer)'!$X13</f>
        <v>73.284151483353355</v>
      </c>
      <c r="V13" s="65">
        <f>'IS (others)'!$X13</f>
        <v>14.096711713533391</v>
      </c>
      <c r="W13" s="65">
        <f>IIDB!$X13</f>
        <v>29.190063854252841</v>
      </c>
      <c r="X13" s="65">
        <f>JSA!$X13</f>
        <v>257.99874989027239</v>
      </c>
      <c r="Y13" s="65">
        <f>MA!$X13</f>
        <v>78.552875450335577</v>
      </c>
      <c r="Z13" s="65">
        <f>O75TVL!$X13</f>
        <v>59.935656913894988</v>
      </c>
      <c r="AA13" s="65">
        <f>PC!$X13</f>
        <v>974.40102083747047</v>
      </c>
      <c r="AB13" s="65">
        <f>PIP!$X13</f>
        <v>823.24117014884052</v>
      </c>
      <c r="AC13" s="65">
        <f>SDA!$X13</f>
        <v>10.850623175937645</v>
      </c>
      <c r="AD13" s="65">
        <f>'SDA (working age)'!$X13</f>
        <v>1.9507256187802005</v>
      </c>
      <c r="AE13" s="65">
        <f>'SDA (pensioners)'!$X13</f>
        <v>8.8998975571574448</v>
      </c>
      <c r="AF13" s="65">
        <f>SP!$X13</f>
        <v>7267.5456983730492</v>
      </c>
      <c r="AG13" s="65"/>
      <c r="AH13" s="65"/>
      <c r="AI13" s="65"/>
      <c r="AJ13" s="65"/>
      <c r="AK13" s="65"/>
      <c r="AL13" s="65">
        <f>SMP!$X13</f>
        <v>411.95733029750733</v>
      </c>
      <c r="AM13" s="65">
        <f>UC!$X13</f>
        <v>546.88407393589671</v>
      </c>
      <c r="AN13" s="64">
        <f>WFP!$X13</f>
        <v>186.57491168048526</v>
      </c>
    </row>
    <row r="14" spans="1:40" s="48" customFormat="1" x14ac:dyDescent="0.4">
      <c r="A14" s="68" t="s">
        <v>40</v>
      </c>
      <c r="B14" s="67" t="s">
        <v>39</v>
      </c>
      <c r="C14" s="66">
        <f t="shared" si="0"/>
        <v>22736.246901097271</v>
      </c>
      <c r="D14" s="65">
        <f>AA!$X14</f>
        <v>708.69425471602233</v>
      </c>
      <c r="E14" s="65">
        <f>BBWB!$X14</f>
        <v>67.287124238592199</v>
      </c>
      <c r="F14" s="65">
        <f>CA!$X14</f>
        <v>294.29014336926656</v>
      </c>
      <c r="G14" s="65">
        <f>CWP!$X14</f>
        <v>9.0207056012880358</v>
      </c>
      <c r="H14" s="65"/>
      <c r="I14" s="65">
        <f>DLA!$X14</f>
        <v>1038.4839735547835</v>
      </c>
      <c r="J14" s="65">
        <f>'DLA (children)'!$X14</f>
        <v>263.19742540188787</v>
      </c>
      <c r="K14" s="65">
        <f>'DLA (working age)'!$X14</f>
        <v>449.88061465960692</v>
      </c>
      <c r="L14" s="65">
        <f>'DLA (pensioners)'!$X14</f>
        <v>326.34494410465373</v>
      </c>
      <c r="M14" s="65">
        <f>DHP!$X14</f>
        <v>20.459309130000005</v>
      </c>
      <c r="N14" s="65">
        <f>ESA!$X14</f>
        <v>1521.0716994156569</v>
      </c>
      <c r="O14" s="65">
        <f>HB!$X14</f>
        <v>2667.4722129999996</v>
      </c>
      <c r="P14" s="65">
        <f>IB!$X14</f>
        <v>0.15763646510859264</v>
      </c>
      <c r="Q14" s="65">
        <f>IS!$X14</f>
        <v>223.86773692785439</v>
      </c>
      <c r="R14" s="65"/>
      <c r="S14" s="65">
        <f>'IS (incapacity)'!$X14</f>
        <v>1.259431839366806</v>
      </c>
      <c r="T14" s="65">
        <f>'IS (lone parent)'!$X14</f>
        <v>153.29049978893016</v>
      </c>
      <c r="U14" s="65">
        <f>'IS (carer)'!$X14</f>
        <v>60.526478824416856</v>
      </c>
      <c r="V14" s="65">
        <f>'IS (others)'!$X14</f>
        <v>9.0650744769732245</v>
      </c>
      <c r="W14" s="65">
        <f>IIDB!$X14</f>
        <v>65.22198705570807</v>
      </c>
      <c r="X14" s="65">
        <f>JSA!$X14</f>
        <v>152.26460361629256</v>
      </c>
      <c r="Y14" s="65">
        <f>MA!$X14</f>
        <v>58.99208535284</v>
      </c>
      <c r="Z14" s="65">
        <f>O75TVL!$X14</f>
        <v>95.46416142908825</v>
      </c>
      <c r="AA14" s="65">
        <f>PC!$X14</f>
        <v>572.23812263274658</v>
      </c>
      <c r="AB14" s="65">
        <f>PIP!$X14</f>
        <v>830.27449529229398</v>
      </c>
      <c r="AC14" s="65">
        <f>SDA!$X14</f>
        <v>13.894671260589595</v>
      </c>
      <c r="AD14" s="65">
        <f>'SDA (working age)'!$X14</f>
        <v>1.6110537147906261</v>
      </c>
      <c r="AE14" s="65">
        <f>'SDA (pensioners)'!$X14</f>
        <v>12.28361754579897</v>
      </c>
      <c r="AF14" s="65">
        <f>SP!$X14</f>
        <v>13489.815636289517</v>
      </c>
      <c r="AG14" s="65"/>
      <c r="AH14" s="65"/>
      <c r="AI14" s="65"/>
      <c r="AJ14" s="65"/>
      <c r="AK14" s="65"/>
      <c r="AL14" s="65">
        <f>SMP!$X14</f>
        <v>363.11365290961032</v>
      </c>
      <c r="AM14" s="65">
        <f>UC!$X14</f>
        <v>248.31646723253922</v>
      </c>
      <c r="AN14" s="64">
        <f>WFP!$X14</f>
        <v>295.84622160746886</v>
      </c>
    </row>
    <row r="15" spans="1:40" s="48" customFormat="1" x14ac:dyDescent="0.4">
      <c r="A15" s="68" t="s">
        <v>38</v>
      </c>
      <c r="B15" s="67" t="s">
        <v>37</v>
      </c>
      <c r="C15" s="66">
        <f t="shared" si="0"/>
        <v>15566.872258378977</v>
      </c>
      <c r="D15" s="65">
        <f>AA!$X15</f>
        <v>516.01086170573342</v>
      </c>
      <c r="E15" s="65">
        <f>BBWB!$X15</f>
        <v>40.554523440309779</v>
      </c>
      <c r="F15" s="65">
        <f>CA!$X15</f>
        <v>196.69127354330064</v>
      </c>
      <c r="G15" s="65">
        <f>CWP!$X15</f>
        <v>5.5798643048935883</v>
      </c>
      <c r="H15" s="65"/>
      <c r="I15" s="65">
        <f>DLA!$X15</f>
        <v>730.88804350351177</v>
      </c>
      <c r="J15" s="65">
        <f>'DLA (children)'!$X15</f>
        <v>155.96894737329228</v>
      </c>
      <c r="K15" s="65">
        <f>'DLA (working age)'!$X15</f>
        <v>303.09896808834543</v>
      </c>
      <c r="L15" s="65">
        <f>'DLA (pensioners)'!$X15</f>
        <v>272.09594939134684</v>
      </c>
      <c r="M15" s="65">
        <f>DHP!$X15</f>
        <v>10.694370000000001</v>
      </c>
      <c r="N15" s="65">
        <f>ESA!$X15</f>
        <v>1162.1932985195267</v>
      </c>
      <c r="O15" s="65">
        <f>HB!$X15</f>
        <v>1537.9764180000002</v>
      </c>
      <c r="P15" s="65">
        <f>IB!$X15</f>
        <v>0.45815574775639945</v>
      </c>
      <c r="Q15" s="65">
        <f>IS!$X15</f>
        <v>137.33340531219025</v>
      </c>
      <c r="R15" s="65"/>
      <c r="S15" s="65">
        <f>'IS (incapacity)'!$X15</f>
        <v>1.0867350524392883</v>
      </c>
      <c r="T15" s="65">
        <f>'IS (lone parent)'!$X15</f>
        <v>89.219295382253833</v>
      </c>
      <c r="U15" s="65">
        <f>'IS (carer)'!$X15</f>
        <v>40.828496977955673</v>
      </c>
      <c r="V15" s="65">
        <f>'IS (others)'!$X15</f>
        <v>6.148664110377613</v>
      </c>
      <c r="W15" s="65">
        <f>IIDB!$X15</f>
        <v>55.716289028242457</v>
      </c>
      <c r="X15" s="65">
        <f>JSA!$X15</f>
        <v>80.943653766899828</v>
      </c>
      <c r="Y15" s="65">
        <f>MA!$X15</f>
        <v>37.812673200829053</v>
      </c>
      <c r="Z15" s="65">
        <f>O75TVL!$X15</f>
        <v>66.016490788731474</v>
      </c>
      <c r="AA15" s="65">
        <f>PC!$X15</f>
        <v>401.47883057471802</v>
      </c>
      <c r="AB15" s="65">
        <f>PIP!$X15</f>
        <v>633.24244389342198</v>
      </c>
      <c r="AC15" s="65">
        <f>SDA!$X15</f>
        <v>10.063152680722414</v>
      </c>
      <c r="AD15" s="65">
        <f>'SDA (working age)'!$X15</f>
        <v>1.141627826446737</v>
      </c>
      <c r="AE15" s="65">
        <f>'SDA (pensioners)'!$X15</f>
        <v>8.921524854275674</v>
      </c>
      <c r="AF15" s="65">
        <f>SP!$X15</f>
        <v>9272.3057660545383</v>
      </c>
      <c r="AG15" s="65"/>
      <c r="AH15" s="65"/>
      <c r="AI15" s="65"/>
      <c r="AJ15" s="65"/>
      <c r="AK15" s="65"/>
      <c r="AL15" s="65">
        <f>SMP!$X15</f>
        <v>202.07462112526525</v>
      </c>
      <c r="AM15" s="65">
        <f>UC!$X15</f>
        <v>262.15727929611518</v>
      </c>
      <c r="AN15" s="64">
        <f>WFP!$X15</f>
        <v>206.68084389227019</v>
      </c>
    </row>
    <row r="16" spans="1:40" s="48" customFormat="1" x14ac:dyDescent="0.4">
      <c r="A16" s="63">
        <v>924</v>
      </c>
      <c r="B16" s="62" t="s">
        <v>36</v>
      </c>
      <c r="C16" s="61">
        <f t="shared" si="0"/>
        <v>9790.301794085346</v>
      </c>
      <c r="D16" s="60">
        <f>AA!$X$16</f>
        <v>380.33285369245294</v>
      </c>
      <c r="E16" s="60">
        <f>BBWB!$X$16</f>
        <v>25.915254676653213</v>
      </c>
      <c r="F16" s="60">
        <f>CA!$X$16</f>
        <v>176.96970099618594</v>
      </c>
      <c r="G16" s="60">
        <f>CWP!$X$16</f>
        <v>8.29360307928631</v>
      </c>
      <c r="H16" s="60"/>
      <c r="I16" s="60">
        <f>DLA!$X$16</f>
        <v>615.94417623582012</v>
      </c>
      <c r="J16" s="60">
        <f>'DLA (children)'!$X$16</f>
        <v>103.65342400455985</v>
      </c>
      <c r="K16" s="60">
        <f>'DLA (working age)'!$X$16</f>
        <v>157.42377324224407</v>
      </c>
      <c r="L16" s="60">
        <f>'DLA (pensioners)'!$X$16</f>
        <v>353.86161772844315</v>
      </c>
      <c r="M16" s="60">
        <f>DHP!$X$16</f>
        <v>9.9099100000000018</v>
      </c>
      <c r="N16" s="60">
        <f>ESA!$X$16</f>
        <v>1019.0943947671783</v>
      </c>
      <c r="O16" s="60">
        <f>HB!$X$16</f>
        <v>991.58816300000001</v>
      </c>
      <c r="P16" s="60">
        <f>IB!$X$16</f>
        <v>1.7059985038590733</v>
      </c>
      <c r="Q16" s="60">
        <f>IS!$X$16</f>
        <v>130.56912534854263</v>
      </c>
      <c r="R16" s="60"/>
      <c r="S16" s="60">
        <f>'IS (incapacity)'!$X$16</f>
        <v>2.0204245758863286</v>
      </c>
      <c r="T16" s="60">
        <f>'IS (lone parent)'!$X$16</f>
        <v>77.856399653564694</v>
      </c>
      <c r="U16" s="60">
        <f>'IS (carer)'!$X$16</f>
        <v>45.009490021723053</v>
      </c>
      <c r="V16" s="60">
        <f>'IS (others)'!$X$16</f>
        <v>5.1959118929910684</v>
      </c>
      <c r="W16" s="60">
        <f>IIDB!$X$16</f>
        <v>55.576086992439137</v>
      </c>
      <c r="X16" s="60">
        <f>JSA!$X$16</f>
        <v>90.140901582109706</v>
      </c>
      <c r="Y16" s="60">
        <f>MA!$X$16</f>
        <v>17.152651431500178</v>
      </c>
      <c r="Z16" s="60">
        <f>O75TVL!$X$16</f>
        <v>34.609805559508473</v>
      </c>
      <c r="AA16" s="60">
        <f>PC!$X$16</f>
        <v>306.79304822986637</v>
      </c>
      <c r="AB16" s="60">
        <f>PIP!$X$16</f>
        <v>691.22968535098471</v>
      </c>
      <c r="AC16" s="60">
        <f>SDA!$X$16</f>
        <v>10.396261586135543</v>
      </c>
      <c r="AD16" s="60">
        <f>'SDA (working age)'!$X$16</f>
        <v>2.0687137645613678</v>
      </c>
      <c r="AE16" s="60">
        <f>'SDA (pensioners)'!$X$16</f>
        <v>8.3275478215741732</v>
      </c>
      <c r="AF16" s="60">
        <f>SP!$X$16</f>
        <v>4882.0359569996426</v>
      </c>
      <c r="AG16" s="60"/>
      <c r="AH16" s="60"/>
      <c r="AI16" s="60"/>
      <c r="AJ16" s="60"/>
      <c r="AK16" s="60"/>
      <c r="AL16" s="60">
        <f>SMP!$X$16</f>
        <v>96.409278921284923</v>
      </c>
      <c r="AM16" s="60">
        <f>UC!$X$16</f>
        <v>135.31880781934311</v>
      </c>
      <c r="AN16" s="59">
        <f>WFP!$X$16</f>
        <v>110.3161293125527</v>
      </c>
    </row>
    <row r="17" spans="1:40" s="48" customFormat="1" x14ac:dyDescent="0.4">
      <c r="A17" s="63">
        <v>923</v>
      </c>
      <c r="B17" s="62" t="s">
        <v>35</v>
      </c>
      <c r="C17" s="61">
        <f t="shared" si="0"/>
        <v>15752.339851565775</v>
      </c>
      <c r="D17" s="60">
        <f>AA!$X$17</f>
        <v>491.72336515348945</v>
      </c>
      <c r="E17" s="60">
        <f>BBWB!$X$17</f>
        <v>47.256720300342437</v>
      </c>
      <c r="F17" s="60">
        <f>CA!$X$17</f>
        <v>249.21210812607322</v>
      </c>
      <c r="G17" s="60">
        <f>CWP!$X$17</f>
        <v>21.519445198766409</v>
      </c>
      <c r="H17" s="60"/>
      <c r="I17" s="60">
        <f>DLA!$X$17</f>
        <v>998.91125700939949</v>
      </c>
      <c r="J17" s="60">
        <f>'DLA (children)'!$X$17</f>
        <v>156.9712282577573</v>
      </c>
      <c r="K17" s="60">
        <f>'DLA (working age)'!$X$17</f>
        <v>418.64869380705647</v>
      </c>
      <c r="L17" s="60">
        <f>'DLA (pensioners)'!$X$17</f>
        <v>423.34946567679287</v>
      </c>
      <c r="M17" s="60">
        <f>DHP!$X$17</f>
        <v>0</v>
      </c>
      <c r="N17" s="60">
        <f>ESA!$X$17</f>
        <v>1731.9439983560683</v>
      </c>
      <c r="O17" s="60">
        <f>HB!$X$17</f>
        <v>1671.4567889999998</v>
      </c>
      <c r="P17" s="60">
        <f>IB!$X$17</f>
        <v>1.2178778512453843</v>
      </c>
      <c r="Q17" s="60">
        <f>IS!$X$17</f>
        <v>189.18129861408499</v>
      </c>
      <c r="R17" s="60"/>
      <c r="S17" s="60">
        <f>'IS (incapacity)'!$X$17</f>
        <v>3.2345257913840473</v>
      </c>
      <c r="T17" s="60">
        <f>'IS (lone parent)'!$X$17</f>
        <v>110.00179086279462</v>
      </c>
      <c r="U17" s="60">
        <f>'IS (carer)'!$X$17</f>
        <v>67.86758417870567</v>
      </c>
      <c r="V17" s="60">
        <f>'IS (others)'!$X$17</f>
        <v>7.6533453690371607</v>
      </c>
      <c r="W17" s="60">
        <f>IIDB!$X$17</f>
        <v>82.074271759268072</v>
      </c>
      <c r="X17" s="60">
        <f>JSA!$X$17</f>
        <v>172.35800258982624</v>
      </c>
      <c r="Y17" s="60">
        <f>MA!$X$17</f>
        <v>27.803251026810564</v>
      </c>
      <c r="Z17" s="60">
        <f>O75TVL!$X$17</f>
        <v>52.4217184069349</v>
      </c>
      <c r="AA17" s="60">
        <f>PC!$X$17</f>
        <v>458.38848570672411</v>
      </c>
      <c r="AB17" s="60">
        <f>PIP!$X$17</f>
        <v>930.95078571262252</v>
      </c>
      <c r="AC17" s="60">
        <f>SDA!$X$17</f>
        <v>12.095759154705348</v>
      </c>
      <c r="AD17" s="60">
        <f>'SDA (working age)'!$X$17</f>
        <v>1.7893088072542025</v>
      </c>
      <c r="AE17" s="60">
        <f>'SDA (pensioners)'!$X$17</f>
        <v>10.30645034745114</v>
      </c>
      <c r="AF17" s="60">
        <f>SP!$X$17</f>
        <v>7921.4886407591657</v>
      </c>
      <c r="AG17" s="60"/>
      <c r="AH17" s="60"/>
      <c r="AI17" s="60"/>
      <c r="AJ17" s="60"/>
      <c r="AK17" s="60"/>
      <c r="AL17" s="60">
        <f>SMP!$X$17</f>
        <v>193.73289871923996</v>
      </c>
      <c r="AM17" s="60">
        <f>UC!$X$17</f>
        <v>322.83983014274435</v>
      </c>
      <c r="AN17" s="59">
        <f>WFP!$X$17</f>
        <v>175.76334797826485</v>
      </c>
    </row>
    <row r="18" spans="1:40" s="53" customFormat="1" ht="30" customHeight="1" x14ac:dyDescent="0.4">
      <c r="A18" s="58">
        <v>922</v>
      </c>
      <c r="B18" s="57" t="s">
        <v>34</v>
      </c>
      <c r="C18" s="56">
        <f t="shared" si="0"/>
        <v>15.926788207517001</v>
      </c>
      <c r="D18" s="55"/>
      <c r="E18" s="55"/>
      <c r="F18" s="55"/>
      <c r="G18" s="55"/>
      <c r="H18" s="55"/>
      <c r="I18" s="55"/>
      <c r="J18" s="55"/>
      <c r="K18" s="55"/>
      <c r="L18" s="55"/>
      <c r="M18" s="55"/>
      <c r="N18" s="55"/>
      <c r="O18" s="55"/>
      <c r="P18" s="55"/>
      <c r="Q18" s="55"/>
      <c r="R18" s="55"/>
      <c r="S18" s="55"/>
      <c r="T18" s="55"/>
      <c r="U18" s="55"/>
      <c r="V18" s="55"/>
      <c r="W18" s="55"/>
      <c r="X18" s="55"/>
      <c r="Y18" s="55"/>
      <c r="Z18" s="78">
        <f>O75TVL!$X$18</f>
        <v>15.926788207517001</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0866141732283472" right="0.70866141732283472" top="0.74803149606299213" bottom="0.74803149606299213" header="0.31496062992125984" footer="0.31496062992125984"/>
  <pageSetup paperSize="9" scale="72" fitToWidth="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
  <sheetViews>
    <sheetView zoomScale="90" zoomScaleNormal="90" workbookViewId="0"/>
  </sheetViews>
  <sheetFormatPr defaultColWidth="8.88671875" defaultRowHeight="12.75" x14ac:dyDescent="0.35"/>
  <cols>
    <col min="1" max="1" width="71" style="12" customWidth="1"/>
    <col min="2" max="22" width="10" style="12" customWidth="1"/>
    <col min="23" max="16384" width="8.88671875" style="12"/>
  </cols>
  <sheetData>
    <row r="1" spans="1:24" ht="291" customHeight="1" x14ac:dyDescent="0.35">
      <c r="A1" s="44" t="s">
        <v>219</v>
      </c>
      <c r="B1" s="43"/>
      <c r="C1" s="43"/>
      <c r="D1" s="43"/>
      <c r="E1" s="43"/>
      <c r="F1" s="42"/>
      <c r="G1" s="42"/>
      <c r="H1" s="42"/>
      <c r="I1" s="42"/>
      <c r="J1" s="42"/>
      <c r="K1" s="42"/>
      <c r="L1" s="42"/>
      <c r="M1" s="42"/>
      <c r="N1" s="42"/>
      <c r="O1" s="41"/>
      <c r="P1" s="41"/>
      <c r="Q1" s="40"/>
      <c r="R1" s="40"/>
      <c r="S1" s="39"/>
    </row>
    <row r="2" spans="1:24" ht="15" x14ac:dyDescent="0.4">
      <c r="A2" s="38"/>
      <c r="B2" s="36" t="s">
        <v>33</v>
      </c>
      <c r="C2" s="36" t="s">
        <v>32</v>
      </c>
      <c r="D2" s="36" t="s">
        <v>31</v>
      </c>
      <c r="E2" s="36" t="s">
        <v>30</v>
      </c>
      <c r="F2" s="36" t="s">
        <v>29</v>
      </c>
      <c r="G2" s="36" t="s">
        <v>28</v>
      </c>
      <c r="H2" s="36" t="s">
        <v>27</v>
      </c>
      <c r="I2" s="36" t="s">
        <v>26</v>
      </c>
      <c r="J2" s="36" t="s">
        <v>25</v>
      </c>
      <c r="K2" s="36" t="s">
        <v>24</v>
      </c>
      <c r="L2" s="36" t="s">
        <v>23</v>
      </c>
      <c r="M2" s="36" t="s">
        <v>22</v>
      </c>
      <c r="N2" s="36" t="s">
        <v>21</v>
      </c>
      <c r="O2" s="37" t="s">
        <v>20</v>
      </c>
      <c r="P2" s="37" t="s">
        <v>19</v>
      </c>
      <c r="Q2" s="36" t="s">
        <v>18</v>
      </c>
      <c r="R2" s="36" t="s">
        <v>17</v>
      </c>
      <c r="S2" s="36" t="s">
        <v>16</v>
      </c>
      <c r="T2" s="36" t="s">
        <v>15</v>
      </c>
      <c r="U2" s="36" t="s">
        <v>14</v>
      </c>
      <c r="V2" s="36" t="s">
        <v>13</v>
      </c>
      <c r="W2" s="35" t="s">
        <v>12</v>
      </c>
      <c r="X2" s="34" t="s">
        <v>11</v>
      </c>
    </row>
    <row r="3" spans="1:24" ht="15" x14ac:dyDescent="0.4">
      <c r="A3" s="33" t="s">
        <v>10</v>
      </c>
      <c r="B3" s="32">
        <v>81693.328756999996</v>
      </c>
      <c r="C3" s="31">
        <v>82469.936757000018</v>
      </c>
      <c r="D3" s="31">
        <v>84382.778560038409</v>
      </c>
      <c r="E3" s="31">
        <v>87420.617242467735</v>
      </c>
      <c r="F3" s="31">
        <v>91178.793785114889</v>
      </c>
      <c r="G3" s="31">
        <v>96523.362605769275</v>
      </c>
      <c r="H3" s="31">
        <v>101187.36522377751</v>
      </c>
      <c r="I3" s="31">
        <v>105601.37166789704</v>
      </c>
      <c r="J3" s="31">
        <v>110883.16713748041</v>
      </c>
      <c r="K3" s="31">
        <v>115571.88612291667</v>
      </c>
      <c r="L3" s="31">
        <v>118954.5807401949</v>
      </c>
      <c r="M3" s="31">
        <v>125945.96786285737</v>
      </c>
      <c r="N3" s="31">
        <v>135432.20442445364</v>
      </c>
      <c r="O3" s="31">
        <v>147662.90969052215</v>
      </c>
      <c r="P3" s="31">
        <v>153011.71916980349</v>
      </c>
      <c r="Q3" s="31">
        <v>158634.46887856637</v>
      </c>
      <c r="R3" s="31">
        <v>166248.66293256197</v>
      </c>
      <c r="S3" s="31">
        <v>163846.60598876674</v>
      </c>
      <c r="T3" s="31">
        <v>168015.60503787507</v>
      </c>
      <c r="U3" s="31">
        <v>171803.1474829411</v>
      </c>
      <c r="V3" s="31">
        <v>173920.97810721004</v>
      </c>
      <c r="W3" s="31">
        <v>178276.68269419926</v>
      </c>
      <c r="X3" s="30">
        <v>183399.85549677999</v>
      </c>
    </row>
    <row r="4" spans="1:24" ht="30" customHeight="1" x14ac:dyDescent="0.4">
      <c r="A4" s="22" t="s">
        <v>9</v>
      </c>
      <c r="B4" s="29">
        <v>78797.360757000002</v>
      </c>
      <c r="C4" s="19">
        <v>79924.455657000013</v>
      </c>
      <c r="D4" s="19">
        <v>81712.472834999993</v>
      </c>
      <c r="E4" s="19">
        <v>84282.232005508151</v>
      </c>
      <c r="F4" s="19">
        <v>88936.127790641825</v>
      </c>
      <c r="G4" s="19">
        <v>94984.624249270055</v>
      </c>
      <c r="H4" s="19">
        <v>99386.716844796028</v>
      </c>
      <c r="I4" s="19">
        <v>101085.46673288281</v>
      </c>
      <c r="J4" s="19">
        <v>110194.30170267812</v>
      </c>
      <c r="K4" s="19">
        <v>114802.50366269192</v>
      </c>
      <c r="L4" s="19">
        <v>118093.71011766206</v>
      </c>
      <c r="M4" s="19">
        <v>125085.72560509277</v>
      </c>
      <c r="N4" s="19">
        <v>133281.32466080226</v>
      </c>
      <c r="O4" s="19">
        <v>146530.01590182071</v>
      </c>
      <c r="P4" s="19">
        <v>151837.62063232268</v>
      </c>
      <c r="Q4" s="19">
        <v>157763.15347331928</v>
      </c>
      <c r="R4" s="19">
        <v>165415.84980147783</v>
      </c>
      <c r="S4" s="19">
        <v>163096.7511350284</v>
      </c>
      <c r="T4" s="19">
        <v>167397.72919860465</v>
      </c>
      <c r="U4" s="19">
        <v>171232.15588830828</v>
      </c>
      <c r="V4" s="19">
        <v>173448.97797849547</v>
      </c>
      <c r="W4" s="19">
        <v>177527.55682433728</v>
      </c>
      <c r="X4" s="18">
        <v>183315.40786509641</v>
      </c>
    </row>
    <row r="5" spans="1:24" ht="15" x14ac:dyDescent="0.4">
      <c r="A5" s="22" t="s">
        <v>8</v>
      </c>
      <c r="B5" s="28">
        <v>0.96455074062884416</v>
      </c>
      <c r="C5" s="27">
        <v>0.96913443613397765</v>
      </c>
      <c r="D5" s="27">
        <v>0.96835484952491235</v>
      </c>
      <c r="E5" s="27">
        <v>0.96410017069251486</v>
      </c>
      <c r="F5" s="27">
        <v>0.97540364484576914</v>
      </c>
      <c r="G5" s="27">
        <v>0.98405838426098047</v>
      </c>
      <c r="H5" s="27">
        <v>0.98220481010648597</v>
      </c>
      <c r="I5" s="27">
        <v>0.95723630419104611</v>
      </c>
      <c r="J5" s="27">
        <v>0.99378746609980761</v>
      </c>
      <c r="K5" s="27">
        <v>0.9933428233627124</v>
      </c>
      <c r="L5" s="27">
        <v>0.99276303092175122</v>
      </c>
      <c r="M5" s="27">
        <v>0.99316975150247511</v>
      </c>
      <c r="N5" s="27">
        <v>0.98411840246718296</v>
      </c>
      <c r="O5" s="27">
        <v>0.99232783783635437</v>
      </c>
      <c r="P5" s="27">
        <v>0.99232674108982555</v>
      </c>
      <c r="Q5" s="27">
        <v>0.99450740175570496</v>
      </c>
      <c r="R5" s="27">
        <v>0.99499055741926801</v>
      </c>
      <c r="S5" s="27">
        <v>0.99542343370976061</v>
      </c>
      <c r="T5" s="27">
        <v>0.9963225092149558</v>
      </c>
      <c r="U5" s="27">
        <v>0.99667647768391721</v>
      </c>
      <c r="V5" s="27">
        <v>0.99728612307812792</v>
      </c>
      <c r="W5" s="27">
        <v>0.99579795933747006</v>
      </c>
      <c r="X5" s="26">
        <v>0.9995395436302017</v>
      </c>
    </row>
    <row r="6" spans="1:24" ht="30" customHeight="1" x14ac:dyDescent="0.4">
      <c r="A6" s="22" t="s">
        <v>7</v>
      </c>
      <c r="B6" s="21"/>
      <c r="C6" s="20"/>
      <c r="D6" s="20"/>
      <c r="E6" s="20"/>
      <c r="F6" s="19">
        <v>81153.925790641806</v>
      </c>
      <c r="G6" s="19">
        <v>85590.236095073822</v>
      </c>
      <c r="H6" s="19">
        <v>97592.151827313442</v>
      </c>
      <c r="I6" s="19">
        <v>100221.29100773415</v>
      </c>
      <c r="J6" s="19">
        <v>107578.06870769883</v>
      </c>
      <c r="K6" s="19">
        <v>112259.95368753647</v>
      </c>
      <c r="L6" s="19">
        <v>115378.99911730002</v>
      </c>
      <c r="M6" s="19">
        <v>121962.44153477861</v>
      </c>
      <c r="N6" s="19">
        <v>129717.19852028422</v>
      </c>
      <c r="O6" s="19">
        <v>142517.70174793006</v>
      </c>
      <c r="P6" s="19">
        <v>147505.80651806528</v>
      </c>
      <c r="Q6" s="19">
        <v>153646.28581219999</v>
      </c>
      <c r="R6" s="19">
        <v>161178.75220453003</v>
      </c>
      <c r="S6" s="19">
        <v>158995.85841014673</v>
      </c>
      <c r="T6" s="19">
        <v>163165.26350582001</v>
      </c>
      <c r="U6" s="19">
        <v>166424.78462628002</v>
      </c>
      <c r="V6" s="19">
        <v>167487.08173220014</v>
      </c>
      <c r="W6" s="19">
        <v>169834.45090184166</v>
      </c>
      <c r="X6" s="18">
        <v>170870.46821101999</v>
      </c>
    </row>
    <row r="7" spans="1:24" ht="15" x14ac:dyDescent="0.4">
      <c r="A7" s="25" t="s">
        <v>6</v>
      </c>
      <c r="B7" s="21"/>
      <c r="C7" s="20"/>
      <c r="D7" s="20"/>
      <c r="E7" s="20"/>
      <c r="F7" s="24">
        <v>0.89005263638276311</v>
      </c>
      <c r="G7" s="24">
        <v>0.88673077464831329</v>
      </c>
      <c r="H7" s="24">
        <v>0.96446973998667529</v>
      </c>
      <c r="I7" s="24">
        <v>0.94905292824147625</v>
      </c>
      <c r="J7" s="24">
        <v>0.97019296512622422</v>
      </c>
      <c r="K7" s="24">
        <v>0.97134309608949554</v>
      </c>
      <c r="L7" s="24">
        <v>0.96994162309138643</v>
      </c>
      <c r="M7" s="24">
        <v>0.96837114839264704</v>
      </c>
      <c r="N7" s="24">
        <v>0.95780172132280883</v>
      </c>
      <c r="O7" s="24">
        <v>0.9651557188370754</v>
      </c>
      <c r="P7" s="24">
        <v>0.96401639899471969</v>
      </c>
      <c r="Q7" s="24">
        <v>0.96855549048306266</v>
      </c>
      <c r="R7" s="24">
        <v>0.96950405110873861</v>
      </c>
      <c r="S7" s="24">
        <v>0.9703945800442606</v>
      </c>
      <c r="T7" s="24">
        <v>0.97113160095479423</v>
      </c>
      <c r="U7" s="24">
        <v>0.96869461977001836</v>
      </c>
      <c r="V7" s="24">
        <v>0.96300678362650505</v>
      </c>
      <c r="W7" s="24">
        <v>0.95264533945340069</v>
      </c>
      <c r="X7" s="23">
        <v>0.9316826763476922</v>
      </c>
    </row>
    <row r="8" spans="1:24" ht="29.25" customHeight="1" x14ac:dyDescent="0.4">
      <c r="A8" s="22" t="s">
        <v>5</v>
      </c>
      <c r="B8" s="21"/>
      <c r="C8" s="20"/>
      <c r="D8" s="20"/>
      <c r="E8" s="20"/>
      <c r="F8" s="19">
        <v>67331.909364781808</v>
      </c>
      <c r="G8" s="19">
        <v>71275.027014073828</v>
      </c>
      <c r="H8" s="19">
        <v>82070.055043713437</v>
      </c>
      <c r="I8" s="19">
        <v>84615.700431544159</v>
      </c>
      <c r="J8" s="19">
        <v>90841.594203126762</v>
      </c>
      <c r="K8" s="19">
        <v>94539.965413236467</v>
      </c>
      <c r="L8" s="19">
        <v>96577.926795460022</v>
      </c>
      <c r="M8" s="19">
        <v>102183.44605777861</v>
      </c>
      <c r="N8" s="19">
        <v>108358.13321635421</v>
      </c>
      <c r="O8" s="19">
        <v>117808.99366298006</v>
      </c>
      <c r="P8" s="19">
        <v>121132.68023294528</v>
      </c>
      <c r="Q8" s="19">
        <v>148705.56716593998</v>
      </c>
      <c r="R8" s="19">
        <v>156210.23154253003</v>
      </c>
      <c r="S8" s="19">
        <v>158819.46452114673</v>
      </c>
      <c r="T8" s="19">
        <v>162965.47989382001</v>
      </c>
      <c r="U8" s="19">
        <v>166261.41650228002</v>
      </c>
      <c r="V8" s="19">
        <v>167303.34933220013</v>
      </c>
      <c r="W8" s="19">
        <v>169670.19462871164</v>
      </c>
      <c r="X8" s="18">
        <v>170716.96413302</v>
      </c>
    </row>
    <row r="9" spans="1:24" ht="27" customHeight="1" x14ac:dyDescent="0.35">
      <c r="A9" s="17" t="s">
        <v>4</v>
      </c>
      <c r="B9" s="16"/>
      <c r="C9" s="15"/>
      <c r="D9" s="15"/>
      <c r="E9" s="15"/>
      <c r="F9" s="14">
        <v>0.73846018980538286</v>
      </c>
      <c r="G9" s="14">
        <v>0.73842254444846356</v>
      </c>
      <c r="H9" s="14">
        <v>0.81107018511860818</v>
      </c>
      <c r="I9" s="14">
        <v>0.80127463398534104</v>
      </c>
      <c r="J9" s="14">
        <v>0.81925504608373279</v>
      </c>
      <c r="K9" s="14">
        <v>0.81801871185772923</v>
      </c>
      <c r="L9" s="14">
        <v>0.81188909409376131</v>
      </c>
      <c r="M9" s="14">
        <v>0.81132764940157687</v>
      </c>
      <c r="N9" s="14">
        <v>0.80009133482574446</v>
      </c>
      <c r="O9" s="14">
        <v>0.79782386727912158</v>
      </c>
      <c r="P9" s="14">
        <v>0.79165622666143165</v>
      </c>
      <c r="Q9" s="14">
        <v>0.93741018718808899</v>
      </c>
      <c r="R9" s="14">
        <v>0.93961797218120191</v>
      </c>
      <c r="S9" s="14">
        <v>0.96931800059401496</v>
      </c>
      <c r="T9" s="14">
        <v>0.96994252323814434</v>
      </c>
      <c r="U9" s="14">
        <v>0.96774371679534366</v>
      </c>
      <c r="V9" s="14">
        <v>0.96195037052441934</v>
      </c>
      <c r="W9" s="14">
        <v>0.95172398355509868</v>
      </c>
      <c r="X9" s="13">
        <v>0.93084568507752907</v>
      </c>
    </row>
    <row r="13" spans="1:24" x14ac:dyDescent="0.35">
      <c r="B13" s="188"/>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1.33203125" style="45" customWidth="1"/>
    <col min="8" max="8" width="12.77734375" style="45" hidden="1" customWidth="1"/>
    <col min="9" max="17" width="12.77734375" style="45" customWidth="1"/>
    <col min="18" max="18" width="12.77734375" style="45" hidden="1" customWidth="1"/>
    <col min="19" max="20" width="12.77734375" style="45" customWidth="1"/>
    <col min="21" max="21" width="11.109375" style="45" customWidth="1"/>
    <col min="22" max="22" width="11.44140625" style="45" customWidth="1"/>
    <col min="23" max="26" width="12.77734375" style="45" customWidth="1"/>
    <col min="27" max="27" width="11.5546875" style="45" customWidth="1"/>
    <col min="28" max="28" width="13.44140625" style="45" customWidth="1"/>
    <col min="29" max="31" width="12.77734375" style="45" customWidth="1"/>
    <col min="32" max="32" width="11.44140625" style="45" customWidth="1"/>
    <col min="33" max="37" width="12.77734375" style="45" hidden="1" customWidth="1"/>
    <col min="38" max="38" width="10.77734375" style="45" customWidth="1"/>
    <col min="39" max="39" width="11" style="45" customWidth="1"/>
    <col min="40" max="40" width="11.109375" style="45" customWidth="1"/>
    <col min="41" max="16384" width="8.88671875" style="45"/>
  </cols>
  <sheetData>
    <row r="1" spans="1:40" s="75" customFormat="1" ht="60" customHeight="1" x14ac:dyDescent="0.4">
      <c r="A1" s="189" t="s">
        <v>109</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t="s">
        <v>97</v>
      </c>
      <c r="H2" s="71"/>
      <c r="I2" s="71" t="s">
        <v>76</v>
      </c>
      <c r="J2" s="176" t="s">
        <v>75</v>
      </c>
      <c r="K2" s="176" t="s">
        <v>62</v>
      </c>
      <c r="L2" s="176" t="s">
        <v>61</v>
      </c>
      <c r="M2" s="71" t="s">
        <v>85</v>
      </c>
      <c r="N2" s="71" t="s">
        <v>95</v>
      </c>
      <c r="O2" s="71" t="s">
        <v>74</v>
      </c>
      <c r="P2" s="71" t="s">
        <v>73</v>
      </c>
      <c r="Q2" s="71" t="s">
        <v>72</v>
      </c>
      <c r="R2" s="82"/>
      <c r="S2" s="176" t="s">
        <v>70</v>
      </c>
      <c r="T2" s="176" t="s">
        <v>69</v>
      </c>
      <c r="U2" s="176" t="s">
        <v>68</v>
      </c>
      <c r="V2" s="176" t="s">
        <v>67</v>
      </c>
      <c r="W2" s="71" t="s">
        <v>66</v>
      </c>
      <c r="X2" s="71" t="s">
        <v>65</v>
      </c>
      <c r="Y2" s="71" t="s">
        <v>64</v>
      </c>
      <c r="Z2" s="71" t="s">
        <v>90</v>
      </c>
      <c r="AA2" s="71" t="s">
        <v>89</v>
      </c>
      <c r="AB2" s="71" t="s">
        <v>103</v>
      </c>
      <c r="AC2" s="71" t="s">
        <v>63</v>
      </c>
      <c r="AD2" s="176" t="s">
        <v>62</v>
      </c>
      <c r="AE2" s="176" t="s">
        <v>61</v>
      </c>
      <c r="AF2" s="71" t="s">
        <v>60</v>
      </c>
      <c r="AG2" s="71"/>
      <c r="AH2" s="71"/>
      <c r="AI2" s="71"/>
      <c r="AJ2" s="71"/>
      <c r="AK2" s="71"/>
      <c r="AL2" s="71" t="s">
        <v>88</v>
      </c>
      <c r="AM2" s="71" t="s">
        <v>102</v>
      </c>
      <c r="AN2" s="91" t="s">
        <v>59</v>
      </c>
    </row>
    <row r="3" spans="1:40" s="48" customFormat="1" ht="30" customHeight="1" x14ac:dyDescent="0.4">
      <c r="A3" s="69">
        <v>925</v>
      </c>
      <c r="B3" s="51" t="s">
        <v>58</v>
      </c>
      <c r="C3" s="61">
        <f t="shared" ref="C3:C18" si="0">SUM(D3:I3,M3:Q3,W3:AC3,AF3,AL3:AN3)</f>
        <v>183315.40786509638</v>
      </c>
      <c r="D3" s="60">
        <f>SUM(D6,D16:D17,D4)</f>
        <v>5675.5506973499987</v>
      </c>
      <c r="E3" s="60">
        <f>SUM(E6,E16:E17,E4)</f>
        <v>463.25929202999976</v>
      </c>
      <c r="F3" s="60">
        <f>SUM(F6,F16:F17,F4)</f>
        <v>2885.0112320200001</v>
      </c>
      <c r="G3" s="60">
        <f>SUM(G6,G16:G17,G4)</f>
        <v>26.955252090000002</v>
      </c>
      <c r="H3" s="60"/>
      <c r="I3" s="60">
        <f t="shared" ref="I3:O3" si="1">SUM(I6,I16:I17,I4)</f>
        <v>8126.2264717899952</v>
      </c>
      <c r="J3" s="60">
        <f t="shared" si="1"/>
        <v>2114.1283288049021</v>
      </c>
      <c r="K3" s="60">
        <f t="shared" si="1"/>
        <v>2486.5791498461995</v>
      </c>
      <c r="L3" s="60">
        <f t="shared" si="1"/>
        <v>3525.5189931388959</v>
      </c>
      <c r="M3" s="60">
        <f t="shared" si="1"/>
        <v>153.50407799999999</v>
      </c>
      <c r="N3" s="60">
        <f t="shared" si="1"/>
        <v>15097.919433949999</v>
      </c>
      <c r="O3" s="60">
        <f t="shared" si="1"/>
        <v>20729.821951000002</v>
      </c>
      <c r="P3" s="60">
        <f>IB!Y3</f>
        <v>-1.2863196299999986</v>
      </c>
      <c r="Q3" s="60">
        <f>SUM(Q6,Q16:Q17,Q4)</f>
        <v>1839.3617420700004</v>
      </c>
      <c r="R3" s="60"/>
      <c r="S3" s="60">
        <f>'IS (incapacity)'!Y3</f>
        <v>3.9458946524339318</v>
      </c>
      <c r="T3" s="60">
        <f t="shared" ref="T3:AF3" si="2">SUM(T6,T16:T17,T4)</f>
        <v>1117.5163373683274</v>
      </c>
      <c r="U3" s="60">
        <f t="shared" si="2"/>
        <v>650.61469901292162</v>
      </c>
      <c r="V3" s="60">
        <f t="shared" si="2"/>
        <v>67.28481103631789</v>
      </c>
      <c r="W3" s="60">
        <f t="shared" si="2"/>
        <v>815.68804592674951</v>
      </c>
      <c r="X3" s="60">
        <f t="shared" si="2"/>
        <v>1299.8946281299989</v>
      </c>
      <c r="Y3" s="60">
        <f t="shared" si="2"/>
        <v>427.64452364000005</v>
      </c>
      <c r="Z3" s="60">
        <f t="shared" si="2"/>
        <v>457.04299468139516</v>
      </c>
      <c r="AA3" s="60">
        <f t="shared" si="2"/>
        <v>5139.8772267199965</v>
      </c>
      <c r="AB3" s="60">
        <f t="shared" si="2"/>
        <v>10625.416195339998</v>
      </c>
      <c r="AC3" s="60">
        <f t="shared" si="2"/>
        <v>97.159200740000017</v>
      </c>
      <c r="AD3" s="60">
        <f t="shared" si="2"/>
        <v>1.422174473888604</v>
      </c>
      <c r="AE3" s="60">
        <f t="shared" si="2"/>
        <v>95.737026266111414</v>
      </c>
      <c r="AF3" s="60">
        <f t="shared" si="2"/>
        <v>96743.369584550004</v>
      </c>
      <c r="AG3" s="60"/>
      <c r="AH3" s="60"/>
      <c r="AI3" s="60"/>
      <c r="AJ3" s="60"/>
      <c r="AK3" s="60"/>
      <c r="AL3" s="60">
        <f>SUM(AL6,AL16:AL17,AL4)</f>
        <v>2586.9999999982324</v>
      </c>
      <c r="AM3" s="60">
        <f>SUM(AM6,AM16:AM17,AM4)</f>
        <v>8130.6088377400001</v>
      </c>
      <c r="AN3" s="59">
        <f>SUM(AN6,AN16:AN17,AN4)</f>
        <v>1995.3827969600006</v>
      </c>
    </row>
    <row r="4" spans="1:40" s="48" customFormat="1" x14ac:dyDescent="0.4">
      <c r="A4" s="68"/>
      <c r="B4" s="70" t="s">
        <v>57</v>
      </c>
      <c r="C4" s="66">
        <f t="shared" si="0"/>
        <v>4223.6975456882892</v>
      </c>
      <c r="D4" s="65">
        <f>AA!$Y$4</f>
        <v>12.174503362925876</v>
      </c>
      <c r="E4" s="65">
        <f>BBWB!$Y$4</f>
        <v>20.379099709656291</v>
      </c>
      <c r="F4" s="65">
        <f>CA!$Y$4</f>
        <v>1.8271069846567793</v>
      </c>
      <c r="G4" s="65">
        <f>CWP!$Y$4</f>
        <v>0</v>
      </c>
      <c r="H4" s="65"/>
      <c r="I4" s="65">
        <f>DLA!$Y$4</f>
        <v>13.033386567892965</v>
      </c>
      <c r="J4" s="65">
        <f>'DLA (children)'!$Y$4</f>
        <v>2.1151404199671395</v>
      </c>
      <c r="K4" s="65">
        <f>'DLA (working age)'!$Y$4</f>
        <v>3.415574656073848</v>
      </c>
      <c r="L4" s="65">
        <f>'DLA (pensioners)'!$Y$4</f>
        <v>7.4608354117274693</v>
      </c>
      <c r="M4" s="65">
        <f>DHP!$Y$4</f>
        <v>0</v>
      </c>
      <c r="N4" s="65">
        <f>ESA!$Y$4</f>
        <v>26.484469604690393</v>
      </c>
      <c r="O4" s="65">
        <f>HB!$Y$4</f>
        <v>0</v>
      </c>
      <c r="P4" s="65">
        <f>IB!$Y$4</f>
        <v>0</v>
      </c>
      <c r="Q4" s="65">
        <f>IS!$Y$4</f>
        <v>0.19251123600655842</v>
      </c>
      <c r="R4" s="65"/>
      <c r="S4" s="65">
        <f>'IS (incapacity)'!$Y$4</f>
        <v>0</v>
      </c>
      <c r="T4" s="65">
        <f>'IS (lone parent)'!$Y$4</f>
        <v>0.15295800966456258</v>
      </c>
      <c r="U4" s="65">
        <f>'IS (carer)'!$Y$4</f>
        <v>4.944776724845857E-2</v>
      </c>
      <c r="V4" s="65">
        <f>'IS (others)'!$Y$4</f>
        <v>5.6323218377085666E-3</v>
      </c>
      <c r="W4" s="65">
        <f>IIDB!$Y$4</f>
        <v>18.632630242235628</v>
      </c>
      <c r="X4" s="65">
        <f>JSA!$Y$4</f>
        <v>0.53818239986270999</v>
      </c>
      <c r="Y4" s="65">
        <f>MA!$Y$4</f>
        <v>0.43126195244728421</v>
      </c>
      <c r="Z4" s="65">
        <f>O75TVL!$Y$4</f>
        <v>0</v>
      </c>
      <c r="AA4" s="65">
        <f>PC!$Y$4</f>
        <v>2.2525644900457165</v>
      </c>
      <c r="AB4" s="65">
        <f>PIP!$Y$4</f>
        <v>4.6386792238388459</v>
      </c>
      <c r="AC4" s="65">
        <f>SDA!$Y$4</f>
        <v>0.28815866814699831</v>
      </c>
      <c r="AD4" s="65">
        <f>'SDA (working age)'!$Y$4</f>
        <v>6.2702529886820124E-2</v>
      </c>
      <c r="AE4" s="65">
        <f>'SDA (pensioners)'!$Y$4</f>
        <v>0.22545613826017818</v>
      </c>
      <c r="AF4" s="65">
        <f>SP!$Y$4</f>
        <v>4109.086771977536</v>
      </c>
      <c r="AG4" s="65"/>
      <c r="AH4" s="65"/>
      <c r="AI4" s="65"/>
      <c r="AJ4" s="65"/>
      <c r="AK4" s="65"/>
      <c r="AL4" s="65">
        <f>SMP!$Y$4</f>
        <v>5.6397314522847912</v>
      </c>
      <c r="AM4" s="65">
        <f>UC!$Y$4</f>
        <v>0</v>
      </c>
      <c r="AN4" s="64">
        <f>WFP!$Y$4</f>
        <v>8.0984878160629687</v>
      </c>
    </row>
    <row r="5" spans="1:40" s="48" customFormat="1" ht="25.5" customHeight="1" x14ac:dyDescent="0.4">
      <c r="A5" s="69">
        <v>941</v>
      </c>
      <c r="B5" s="51" t="s">
        <v>56</v>
      </c>
      <c r="C5" s="61">
        <f t="shared" si="0"/>
        <v>162882.12474553438</v>
      </c>
      <c r="D5" s="60">
        <f>SUM(D6,D16)</f>
        <v>5158.201825714068</v>
      </c>
      <c r="E5" s="60">
        <f>SUM(E6,E16)</f>
        <v>399.82705149735494</v>
      </c>
      <c r="F5" s="60">
        <f>SUM(F6,F16)</f>
        <v>2773.2369405974864</v>
      </c>
      <c r="G5" s="60">
        <f>SUM(G6,G16)</f>
        <v>16.726551369194567</v>
      </c>
      <c r="H5" s="60"/>
      <c r="I5" s="60">
        <f t="shared" ref="I5:Q5" si="3">SUM(I6,I16)</f>
        <v>7218.2473758087453</v>
      </c>
      <c r="J5" s="60">
        <f t="shared" si="3"/>
        <v>1942.7938196826497</v>
      </c>
      <c r="K5" s="60">
        <f t="shared" si="3"/>
        <v>2151.5557178859472</v>
      </c>
      <c r="L5" s="60">
        <f t="shared" si="3"/>
        <v>3124.5728282680443</v>
      </c>
      <c r="M5" s="60">
        <f t="shared" si="3"/>
        <v>153.50407799999999</v>
      </c>
      <c r="N5" s="60">
        <f t="shared" si="3"/>
        <v>13344.974908358492</v>
      </c>
      <c r="O5" s="60">
        <f t="shared" si="3"/>
        <v>19142.123993000001</v>
      </c>
      <c r="P5" s="60">
        <f t="shared" si="3"/>
        <v>0</v>
      </c>
      <c r="Q5" s="60">
        <f t="shared" si="3"/>
        <v>1677.645295074798</v>
      </c>
      <c r="R5" s="60"/>
      <c r="S5" s="60">
        <f t="shared" ref="S5:AF5" si="4">SUM(S6,S16)</f>
        <v>0</v>
      </c>
      <c r="T5" s="60">
        <f t="shared" si="4"/>
        <v>1027.5544923349123</v>
      </c>
      <c r="U5" s="60">
        <f t="shared" si="4"/>
        <v>584.75904346860239</v>
      </c>
      <c r="V5" s="60">
        <f t="shared" si="4"/>
        <v>61.556987782993261</v>
      </c>
      <c r="W5" s="60">
        <f t="shared" si="4"/>
        <v>715.38384884575407</v>
      </c>
      <c r="X5" s="60">
        <f t="shared" si="4"/>
        <v>1165.9868052756133</v>
      </c>
      <c r="Y5" s="60">
        <f t="shared" si="4"/>
        <v>397.42608373135431</v>
      </c>
      <c r="Z5" s="60">
        <f t="shared" si="4"/>
        <v>419.53829858369545</v>
      </c>
      <c r="AA5" s="60">
        <f t="shared" si="4"/>
        <v>4702.5290609271597</v>
      </c>
      <c r="AB5" s="60">
        <f t="shared" si="4"/>
        <v>9503.4720797541122</v>
      </c>
      <c r="AC5" s="60">
        <f t="shared" si="4"/>
        <v>87.410823330548666</v>
      </c>
      <c r="AD5" s="60">
        <f t="shared" si="4"/>
        <v>1.207445047218465</v>
      </c>
      <c r="AE5" s="60">
        <f t="shared" si="4"/>
        <v>86.203378283330196</v>
      </c>
      <c r="AF5" s="60">
        <f t="shared" si="4"/>
        <v>84477.548468206121</v>
      </c>
      <c r="AG5" s="60"/>
      <c r="AH5" s="60"/>
      <c r="AI5" s="60"/>
      <c r="AJ5" s="60"/>
      <c r="AK5" s="60"/>
      <c r="AL5" s="60">
        <f>SUM(AL6,AL16)</f>
        <v>2370.2615583241968</v>
      </c>
      <c r="AM5" s="60">
        <f>SUM(AM6,AM16)</f>
        <v>7343.8346332467399</v>
      </c>
      <c r="AN5" s="59">
        <f>SUM(AN6,AN16)</f>
        <v>1814.2450658889829</v>
      </c>
    </row>
    <row r="6" spans="1:40" s="48" customFormat="1" ht="25.5" customHeight="1" x14ac:dyDescent="0.4">
      <c r="A6" s="69">
        <v>921</v>
      </c>
      <c r="B6" s="52" t="s">
        <v>55</v>
      </c>
      <c r="C6" s="61">
        <f t="shared" si="0"/>
        <v>152736.33581449371</v>
      </c>
      <c r="D6" s="60">
        <f>SUM(D7:D15)</f>
        <v>4770.6225260713627</v>
      </c>
      <c r="E6" s="60">
        <f>SUM(E7:E15)</f>
        <v>376.90381498522078</v>
      </c>
      <c r="F6" s="60">
        <f>SUM(F7:F15)</f>
        <v>2582.2425751272863</v>
      </c>
      <c r="G6" s="60">
        <f>SUM(G7:G15)</f>
        <v>15.116375293410872</v>
      </c>
      <c r="H6" s="60"/>
      <c r="I6" s="60">
        <f t="shared" ref="I6:Q6" si="5">SUM(I7:I15)</f>
        <v>6665.2095683450652</v>
      </c>
      <c r="J6" s="60">
        <f t="shared" si="5"/>
        <v>1832.6492829571359</v>
      </c>
      <c r="K6" s="60">
        <f t="shared" si="5"/>
        <v>2041.1796617389573</v>
      </c>
      <c r="L6" s="60">
        <f t="shared" si="5"/>
        <v>2792.4367295119073</v>
      </c>
      <c r="M6" s="60">
        <f t="shared" si="5"/>
        <v>143.85815199999999</v>
      </c>
      <c r="N6" s="60">
        <f t="shared" si="5"/>
        <v>12323.348055362727</v>
      </c>
      <c r="O6" s="60">
        <f t="shared" si="5"/>
        <v>18197.171685000001</v>
      </c>
      <c r="P6" s="60">
        <f t="shared" si="5"/>
        <v>0</v>
      </c>
      <c r="Q6" s="60">
        <f t="shared" si="5"/>
        <v>1565.8055715849828</v>
      </c>
      <c r="R6" s="60"/>
      <c r="S6" s="60">
        <f t="shared" ref="S6:AF6" si="6">SUM(S7:S15)</f>
        <v>0</v>
      </c>
      <c r="T6" s="60">
        <f t="shared" si="6"/>
        <v>963.43146810072858</v>
      </c>
      <c r="U6" s="60">
        <f t="shared" si="6"/>
        <v>541.0286048591355</v>
      </c>
      <c r="V6" s="60">
        <f t="shared" si="6"/>
        <v>57.800841960550414</v>
      </c>
      <c r="W6" s="60">
        <f t="shared" si="6"/>
        <v>660.05702062912599</v>
      </c>
      <c r="X6" s="60">
        <f t="shared" si="6"/>
        <v>1099.884636269217</v>
      </c>
      <c r="Y6" s="60">
        <f t="shared" si="6"/>
        <v>380.53351583701925</v>
      </c>
      <c r="Z6" s="60">
        <f t="shared" si="6"/>
        <v>394.77699203068238</v>
      </c>
      <c r="AA6" s="60">
        <f t="shared" si="6"/>
        <v>4410.8178349792906</v>
      </c>
      <c r="AB6" s="60">
        <f t="shared" si="6"/>
        <v>8693.6991806062615</v>
      </c>
      <c r="AC6" s="60">
        <f t="shared" si="6"/>
        <v>79.369468069165364</v>
      </c>
      <c r="AD6" s="60">
        <f t="shared" si="6"/>
        <v>0.88278227780242891</v>
      </c>
      <c r="AE6" s="60">
        <f t="shared" si="6"/>
        <v>78.48668579136293</v>
      </c>
      <c r="AF6" s="60">
        <f t="shared" si="6"/>
        <v>79450.08675174923</v>
      </c>
      <c r="AG6" s="60"/>
      <c r="AH6" s="60"/>
      <c r="AI6" s="60"/>
      <c r="AJ6" s="60"/>
      <c r="AK6" s="60"/>
      <c r="AL6" s="60">
        <f>SUM(AL7:AL15)</f>
        <v>2265.2103534527596</v>
      </c>
      <c r="AM6" s="60">
        <f>SUM(AM7:AM15)</f>
        <v>6955.9843689272348</v>
      </c>
      <c r="AN6" s="59">
        <f>SUM(AN7:AN15)</f>
        <v>1705.6373681736511</v>
      </c>
    </row>
    <row r="7" spans="1:40" s="48" customFormat="1" x14ac:dyDescent="0.4">
      <c r="A7" s="68" t="s">
        <v>54</v>
      </c>
      <c r="B7" s="67" t="s">
        <v>53</v>
      </c>
      <c r="C7" s="66">
        <f t="shared" si="0"/>
        <v>8593.3140746160789</v>
      </c>
      <c r="D7" s="65">
        <f>AA!$Y7</f>
        <v>278.64864578760887</v>
      </c>
      <c r="E7" s="65">
        <f>BBWB!$Y7</f>
        <v>19.901707275898055</v>
      </c>
      <c r="F7" s="65">
        <f>CA!$Y7</f>
        <v>186.21700352551508</v>
      </c>
      <c r="G7" s="65">
        <f>CWP!$Y7</f>
        <v>6.891439028761007</v>
      </c>
      <c r="H7" s="65"/>
      <c r="I7" s="65">
        <f>DLA!$Y7</f>
        <v>382.90556424489137</v>
      </c>
      <c r="J7" s="65">
        <f>'DLA (children)'!$Y7</f>
        <v>102.43257554807627</v>
      </c>
      <c r="K7" s="65">
        <f>'DLA (working age)'!$Y7</f>
        <v>73.845778156849732</v>
      </c>
      <c r="L7" s="65">
        <f>'DLA (pensioners)'!$Y7</f>
        <v>206.65715107649069</v>
      </c>
      <c r="M7" s="65">
        <f>DHP!$Y7</f>
        <v>7.9450839999999996</v>
      </c>
      <c r="N7" s="65">
        <f>ESA!$Y7</f>
        <v>790.90394158085121</v>
      </c>
      <c r="O7" s="65">
        <f>HB!$Y7</f>
        <v>890.94542100000001</v>
      </c>
      <c r="P7" s="65">
        <f>IB!$Y7</f>
        <v>0</v>
      </c>
      <c r="Q7" s="65">
        <f>IS!$Y7</f>
        <v>118.29478506948533</v>
      </c>
      <c r="R7" s="65"/>
      <c r="S7" s="65">
        <f>'IS (incapacity)'!$Y7</f>
        <v>0</v>
      </c>
      <c r="T7" s="65">
        <f>'IS (lone parent)'!$Y7</f>
        <v>65.290165603003288</v>
      </c>
      <c r="U7" s="65">
        <f>'IS (carer)'!$Y7</f>
        <v>49.247211443414727</v>
      </c>
      <c r="V7" s="65">
        <f>'IS (others)'!$Y7</f>
        <v>3.6227356707273826</v>
      </c>
      <c r="W7" s="65">
        <f>IIDB!$Y7</f>
        <v>85.133689387936826</v>
      </c>
      <c r="X7" s="65">
        <f>JSA!$Y7</f>
        <v>95.009451829858193</v>
      </c>
      <c r="Y7" s="65">
        <f>MA!$Y7</f>
        <v>10.574406885237341</v>
      </c>
      <c r="Z7" s="65">
        <f>O75TVL!$Y7</f>
        <v>20.229748765116575</v>
      </c>
      <c r="AA7" s="65">
        <f>PC!$Y7</f>
        <v>243.16881805642913</v>
      </c>
      <c r="AB7" s="65">
        <f>PIP!$Y7</f>
        <v>663.82338412638478</v>
      </c>
      <c r="AC7" s="65">
        <f>SDA!$Y7</f>
        <v>5.3833611719948182</v>
      </c>
      <c r="AD7" s="65">
        <f>'SDA (working age)'!$Y7</f>
        <v>5.7575261158961596E-2</v>
      </c>
      <c r="AE7" s="65">
        <f>'SDA (pensioners)'!$Y7</f>
        <v>5.3257859108358572</v>
      </c>
      <c r="AF7" s="65">
        <f>SP!$Y7</f>
        <v>4124.7000215108928</v>
      </c>
      <c r="AG7" s="65"/>
      <c r="AH7" s="65"/>
      <c r="AI7" s="65"/>
      <c r="AJ7" s="65"/>
      <c r="AK7" s="65"/>
      <c r="AL7" s="65">
        <f>SMP!$Y7</f>
        <v>83.059200176148408</v>
      </c>
      <c r="AM7" s="65">
        <f>UC!$Y7</f>
        <v>491.59068372396558</v>
      </c>
      <c r="AN7" s="64">
        <f>WFP!$Y7</f>
        <v>87.987717469102563</v>
      </c>
    </row>
    <row r="8" spans="1:40" s="48" customFormat="1" x14ac:dyDescent="0.4">
      <c r="A8" s="68" t="s">
        <v>52</v>
      </c>
      <c r="B8" s="67" t="s">
        <v>51</v>
      </c>
      <c r="C8" s="66">
        <f t="shared" si="0"/>
        <v>22054.809176391591</v>
      </c>
      <c r="D8" s="65">
        <f>AA!$Y8</f>
        <v>722.40273757321449</v>
      </c>
      <c r="E8" s="65">
        <f>BBWB!$Y8</f>
        <v>53.755811228514901</v>
      </c>
      <c r="F8" s="65">
        <f>CA!$Y8</f>
        <v>423.10946132968417</v>
      </c>
      <c r="G8" s="65">
        <f>CWP!$Y8</f>
        <v>2.4320791428639366</v>
      </c>
      <c r="H8" s="65"/>
      <c r="I8" s="65">
        <f>DLA!$Y8</f>
        <v>1149.6438549748061</v>
      </c>
      <c r="J8" s="65">
        <f>'DLA (children)'!$Y8</f>
        <v>270.53459613294456</v>
      </c>
      <c r="K8" s="65">
        <f>'DLA (working age)'!$Y8</f>
        <v>310.08430778288448</v>
      </c>
      <c r="L8" s="65">
        <f>'DLA (pensioners)'!$Y8</f>
        <v>568.69997701778971</v>
      </c>
      <c r="M8" s="65">
        <f>DHP!$Y8</f>
        <v>20.757574000000002</v>
      </c>
      <c r="N8" s="65">
        <f>ESA!$Y8</f>
        <v>2192.1648129752748</v>
      </c>
      <c r="O8" s="65">
        <f>HB!$Y8</f>
        <v>2131.4657400000006</v>
      </c>
      <c r="P8" s="65">
        <f>IB!$Y8</f>
        <v>0</v>
      </c>
      <c r="Q8" s="65">
        <f>IS!$Y8</f>
        <v>225.56139079941633</v>
      </c>
      <c r="R8" s="65"/>
      <c r="S8" s="65">
        <f>'IS (incapacity)'!$Y8</f>
        <v>0</v>
      </c>
      <c r="T8" s="65">
        <f>'IS (lone parent)'!$Y8</f>
        <v>126.94567419139773</v>
      </c>
      <c r="U8" s="65">
        <f>'IS (carer)'!$Y8</f>
        <v>90.713979419630988</v>
      </c>
      <c r="V8" s="65">
        <f>'IS (others)'!$Y8</f>
        <v>7.9503724701020797</v>
      </c>
      <c r="W8" s="65">
        <f>IIDB!$Y8</f>
        <v>121.12633738533762</v>
      </c>
      <c r="X8" s="65">
        <f>JSA!$Y8</f>
        <v>151.57848420747348</v>
      </c>
      <c r="Y8" s="65">
        <f>MA!$Y8</f>
        <v>45.338712334949079</v>
      </c>
      <c r="Z8" s="65">
        <f>O75TVL!$Y8</f>
        <v>52.361009706955613</v>
      </c>
      <c r="AA8" s="65">
        <f>PC!$Y8</f>
        <v>643.6689521933522</v>
      </c>
      <c r="AB8" s="65">
        <f>PIP!$Y8</f>
        <v>1535.5620700173813</v>
      </c>
      <c r="AC8" s="65">
        <f>SDA!$Y8</f>
        <v>13.922805767860844</v>
      </c>
      <c r="AD8" s="65">
        <f>'SDA (working age)'!$Y8</f>
        <v>2.6370909359616241E-2</v>
      </c>
      <c r="AE8" s="65">
        <f>'SDA (pensioners)'!$Y8</f>
        <v>13.896434858501229</v>
      </c>
      <c r="AF8" s="65">
        <f>SP!$Y8</f>
        <v>10703.142358714349</v>
      </c>
      <c r="AG8" s="65"/>
      <c r="AH8" s="65"/>
      <c r="AI8" s="65"/>
      <c r="AJ8" s="65"/>
      <c r="AK8" s="65"/>
      <c r="AL8" s="65">
        <f>SMP!$Y8</f>
        <v>282.1760185714661</v>
      </c>
      <c r="AM8" s="65">
        <f>UC!$Y8</f>
        <v>1355.4859866856509</v>
      </c>
      <c r="AN8" s="64">
        <f>WFP!$Y8</f>
        <v>229.15297878303977</v>
      </c>
    </row>
    <row r="9" spans="1:40" s="48" customFormat="1" x14ac:dyDescent="0.4">
      <c r="A9" s="68" t="s">
        <v>50</v>
      </c>
      <c r="B9" s="67" t="s">
        <v>49</v>
      </c>
      <c r="C9" s="66">
        <f t="shared" si="0"/>
        <v>15269.328383084317</v>
      </c>
      <c r="D9" s="65">
        <f>AA!$Y9</f>
        <v>469.82971494876881</v>
      </c>
      <c r="E9" s="65">
        <f>BBWB!$Y9</f>
        <v>36.407668229825838</v>
      </c>
      <c r="F9" s="65">
        <f>CA!$Y9</f>
        <v>301.87654435101047</v>
      </c>
      <c r="G9" s="65">
        <f>CWP!$Y9</f>
        <v>3.2546541038549655</v>
      </c>
      <c r="H9" s="65"/>
      <c r="I9" s="65">
        <f>DLA!$Y9</f>
        <v>745.64988470746914</v>
      </c>
      <c r="J9" s="65">
        <f>'DLA (children)'!$Y9</f>
        <v>181.24829755651086</v>
      </c>
      <c r="K9" s="65">
        <f>'DLA (working age)'!$Y9</f>
        <v>219.23355292013147</v>
      </c>
      <c r="L9" s="65">
        <f>'DLA (pensioners)'!$Y9</f>
        <v>345.03874190329429</v>
      </c>
      <c r="M9" s="65">
        <f>DHP!$Y9</f>
        <v>13.027317</v>
      </c>
      <c r="N9" s="65">
        <f>ESA!$Y9</f>
        <v>1394.4330777549408</v>
      </c>
      <c r="O9" s="65">
        <f>HB!$Y9</f>
        <v>1418.3515640000001</v>
      </c>
      <c r="P9" s="65">
        <f>IB!$Y9</f>
        <v>0</v>
      </c>
      <c r="Q9" s="65">
        <f>IS!$Y9</f>
        <v>190.88030480243089</v>
      </c>
      <c r="R9" s="65"/>
      <c r="S9" s="65">
        <f>'IS (incapacity)'!$Y9</f>
        <v>0</v>
      </c>
      <c r="T9" s="65">
        <f>'IS (lone parent)'!$Y9</f>
        <v>113.15744021272</v>
      </c>
      <c r="U9" s="65">
        <f>'IS (carer)'!$Y9</f>
        <v>70.441969027619194</v>
      </c>
      <c r="V9" s="65">
        <f>'IS (others)'!$Y9</f>
        <v>7.2150188656120253</v>
      </c>
      <c r="W9" s="65">
        <f>IIDB!$Y9</f>
        <v>87.061353189556229</v>
      </c>
      <c r="X9" s="65">
        <f>JSA!$Y9</f>
        <v>148.85448090325852</v>
      </c>
      <c r="Y9" s="65">
        <f>MA!$Y9</f>
        <v>30.985240113132381</v>
      </c>
      <c r="Z9" s="65">
        <f>O75TVL!$Y9</f>
        <v>39.148473416713529</v>
      </c>
      <c r="AA9" s="65">
        <f>PC!$Y9</f>
        <v>413.15844220930893</v>
      </c>
      <c r="AB9" s="65">
        <f>PIP!$Y9</f>
        <v>949.33089715248366</v>
      </c>
      <c r="AC9" s="65">
        <f>SDA!$Y9</f>
        <v>8.4315352189425781</v>
      </c>
      <c r="AD9" s="65">
        <f>'SDA (working age)'!$Y9</f>
        <v>6.732970627228238E-2</v>
      </c>
      <c r="AE9" s="65">
        <f>'SDA (pensioners)'!$Y9</f>
        <v>8.3642055126702957</v>
      </c>
      <c r="AF9" s="65">
        <f>SP!$Y9</f>
        <v>7949.9640187310779</v>
      </c>
      <c r="AG9" s="65"/>
      <c r="AH9" s="65"/>
      <c r="AI9" s="65"/>
      <c r="AJ9" s="65"/>
      <c r="AK9" s="65"/>
      <c r="AL9" s="65">
        <f>SMP!$Y9</f>
        <v>197.52114588017366</v>
      </c>
      <c r="AM9" s="65">
        <f>UC!$Y9</f>
        <v>701.33546693996652</v>
      </c>
      <c r="AN9" s="64">
        <f>WFP!$Y9</f>
        <v>169.82659943140413</v>
      </c>
    </row>
    <row r="10" spans="1:40" s="48" customFormat="1" x14ac:dyDescent="0.4">
      <c r="A10" s="68" t="s">
        <v>48</v>
      </c>
      <c r="B10" s="67" t="s">
        <v>47</v>
      </c>
      <c r="C10" s="66">
        <f t="shared" si="0"/>
        <v>13103.964067926794</v>
      </c>
      <c r="D10" s="65">
        <f>AA!$Y10</f>
        <v>427.32331433234151</v>
      </c>
      <c r="E10" s="65">
        <f>BBWB!$Y10</f>
        <v>33.011984656711938</v>
      </c>
      <c r="F10" s="65">
        <f>CA!$Y10</f>
        <v>230.01539884998698</v>
      </c>
      <c r="G10" s="65">
        <f>CWP!$Y10</f>
        <v>0.1722170181860759</v>
      </c>
      <c r="H10" s="65"/>
      <c r="I10" s="65">
        <f>DLA!$Y10</f>
        <v>577.29481655599295</v>
      </c>
      <c r="J10" s="65">
        <f>'DLA (children)'!$Y10</f>
        <v>163.5412100380093</v>
      </c>
      <c r="K10" s="65">
        <f>'DLA (working age)'!$Y10</f>
        <v>154.86397816641781</v>
      </c>
      <c r="L10" s="65">
        <f>'DLA (pensioners)'!$Y10</f>
        <v>259.05826809820132</v>
      </c>
      <c r="M10" s="65">
        <f>DHP!$Y10</f>
        <v>8.4943210000000011</v>
      </c>
      <c r="N10" s="65">
        <f>ESA!$Y10</f>
        <v>1084.3107451136066</v>
      </c>
      <c r="O10" s="65">
        <f>HB!$Y10</f>
        <v>1092.3006539999999</v>
      </c>
      <c r="P10" s="65">
        <f>IB!$Y10</f>
        <v>0</v>
      </c>
      <c r="Q10" s="65">
        <f>IS!$Y10</f>
        <v>135.04342403721779</v>
      </c>
      <c r="R10" s="65"/>
      <c r="S10" s="65">
        <f>'IS (incapacity)'!$Y10</f>
        <v>0</v>
      </c>
      <c r="T10" s="65">
        <f>'IS (lone parent)'!$Y10</f>
        <v>81.868033094602566</v>
      </c>
      <c r="U10" s="65">
        <f>'IS (carer)'!$Y10</f>
        <v>48.380248423101868</v>
      </c>
      <c r="V10" s="65">
        <f>'IS (others)'!$Y10</f>
        <v>4.6456149275802536</v>
      </c>
      <c r="W10" s="65">
        <f>IIDB!$Y10</f>
        <v>87.109305025417399</v>
      </c>
      <c r="X10" s="65">
        <f>JSA!$Y10</f>
        <v>94.221066105676101</v>
      </c>
      <c r="Y10" s="65">
        <f>MA!$Y10</f>
        <v>33.099966058965812</v>
      </c>
      <c r="Z10" s="65">
        <f>O75TVL!$Y10</f>
        <v>34.500510797213053</v>
      </c>
      <c r="AA10" s="65">
        <f>PC!$Y10</f>
        <v>343.60523985542613</v>
      </c>
      <c r="AB10" s="65">
        <f>PIP!$Y10</f>
        <v>821.60543672952144</v>
      </c>
      <c r="AC10" s="65">
        <f>SDA!$Y10</f>
        <v>7.2351187726502637</v>
      </c>
      <c r="AD10" s="65">
        <f>'SDA (working age)'!$Y10</f>
        <v>5.1958477835079425E-2</v>
      </c>
      <c r="AE10" s="65">
        <f>'SDA (pensioners)'!$Y10</f>
        <v>7.1831602948151838</v>
      </c>
      <c r="AF10" s="65">
        <f>SP!$Y10</f>
        <v>7335.1841778258404</v>
      </c>
      <c r="AG10" s="65"/>
      <c r="AH10" s="65"/>
      <c r="AI10" s="65"/>
      <c r="AJ10" s="65"/>
      <c r="AK10" s="65"/>
      <c r="AL10" s="65">
        <f>SMP!$Y10</f>
        <v>180.64568856825036</v>
      </c>
      <c r="AM10" s="65">
        <f>UC!$Y10</f>
        <v>425.85800849736637</v>
      </c>
      <c r="AN10" s="64">
        <f>WFP!$Y10</f>
        <v>152.93267412642507</v>
      </c>
    </row>
    <row r="11" spans="1:40" s="48" customFormat="1" x14ac:dyDescent="0.4">
      <c r="A11" s="68" t="s">
        <v>46</v>
      </c>
      <c r="B11" s="67" t="s">
        <v>45</v>
      </c>
      <c r="C11" s="66">
        <f t="shared" si="0"/>
        <v>16644.784487395762</v>
      </c>
      <c r="D11" s="65">
        <f>AA!$Y11</f>
        <v>559.21321355276268</v>
      </c>
      <c r="E11" s="65">
        <f>BBWB!$Y11</f>
        <v>42.391796438401649</v>
      </c>
      <c r="F11" s="65">
        <f>CA!$Y11</f>
        <v>316.99070824356812</v>
      </c>
      <c r="G11" s="65">
        <f>CWP!$Y11</f>
        <v>0.97661548074843085</v>
      </c>
      <c r="H11" s="65"/>
      <c r="I11" s="65">
        <f>DLA!$Y11</f>
        <v>674.84425046219985</v>
      </c>
      <c r="J11" s="65">
        <f>'DLA (children)'!$Y11</f>
        <v>210.77136868703931</v>
      </c>
      <c r="K11" s="65">
        <f>'DLA (working age)'!$Y11</f>
        <v>131.37327496686981</v>
      </c>
      <c r="L11" s="65">
        <f>'DLA (pensioners)'!$Y11</f>
        <v>333.04700420000785</v>
      </c>
      <c r="M11" s="65">
        <f>DHP!$Y11</f>
        <v>14.513522999999999</v>
      </c>
      <c r="N11" s="65">
        <f>ESA!$Y11</f>
        <v>1359.0082803451965</v>
      </c>
      <c r="O11" s="65">
        <f>HB!$Y11</f>
        <v>1724.4846359999999</v>
      </c>
      <c r="P11" s="65">
        <f>IB!$Y11</f>
        <v>0</v>
      </c>
      <c r="Q11" s="65">
        <f>IS!$Y11</f>
        <v>201.01958298146363</v>
      </c>
      <c r="R11" s="65"/>
      <c r="S11" s="65">
        <f>'IS (incapacity)'!$Y11</f>
        <v>0</v>
      </c>
      <c r="T11" s="65">
        <f>'IS (lone parent)'!$Y11</f>
        <v>122.56638125523617</v>
      </c>
      <c r="U11" s="65">
        <f>'IS (carer)'!$Y11</f>
        <v>70.968803371770363</v>
      </c>
      <c r="V11" s="65">
        <f>'IS (others)'!$Y11</f>
        <v>7.1105728559894414</v>
      </c>
      <c r="W11" s="65">
        <f>IIDB!$Y11</f>
        <v>77.672383727937415</v>
      </c>
      <c r="X11" s="65">
        <f>JSA!$Y11</f>
        <v>161.26265148789776</v>
      </c>
      <c r="Y11" s="65">
        <f>MA!$Y11</f>
        <v>37.4816197157364</v>
      </c>
      <c r="Z11" s="65">
        <f>O75TVL!$Y11</f>
        <v>43.055678016915948</v>
      </c>
      <c r="AA11" s="65">
        <f>PC!$Y11</f>
        <v>486.44832480633261</v>
      </c>
      <c r="AB11" s="65">
        <f>PIP!$Y11</f>
        <v>1102.430227465376</v>
      </c>
      <c r="AC11" s="65">
        <f>SDA!$Y11</f>
        <v>8.8665924877627198</v>
      </c>
      <c r="AD11" s="65">
        <f>'SDA (working age)'!$Y11</f>
        <v>0.1408949940312475</v>
      </c>
      <c r="AE11" s="65">
        <f>'SDA (pensioners)'!$Y11</f>
        <v>8.7256974937314737</v>
      </c>
      <c r="AF11" s="65">
        <f>SP!$Y11</f>
        <v>8646.964728087185</v>
      </c>
      <c r="AG11" s="65"/>
      <c r="AH11" s="65"/>
      <c r="AI11" s="65"/>
      <c r="AJ11" s="65"/>
      <c r="AK11" s="65"/>
      <c r="AL11" s="65">
        <f>SMP!$Y11</f>
        <v>217.03919143225619</v>
      </c>
      <c r="AM11" s="65">
        <f>UC!$Y11</f>
        <v>786.600054923485</v>
      </c>
      <c r="AN11" s="64">
        <f>WFP!$Y11</f>
        <v>183.52042874053888</v>
      </c>
    </row>
    <row r="12" spans="1:40" s="48" customFormat="1" x14ac:dyDescent="0.4">
      <c r="A12" s="68" t="s">
        <v>44</v>
      </c>
      <c r="B12" s="67" t="s">
        <v>43</v>
      </c>
      <c r="C12" s="66">
        <f t="shared" si="0"/>
        <v>16448.437576446726</v>
      </c>
      <c r="D12" s="65">
        <f>AA!$Y12</f>
        <v>550.45524615238787</v>
      </c>
      <c r="E12" s="65">
        <f>BBWB!$Y12</f>
        <v>42.382041371365219</v>
      </c>
      <c r="F12" s="65">
        <f>CA!$Y12</f>
        <v>241.17093043228084</v>
      </c>
      <c r="G12" s="65">
        <f>CWP!$Y12</f>
        <v>3.5362837409871851E-5</v>
      </c>
      <c r="H12" s="65"/>
      <c r="I12" s="65">
        <f>DLA!$Y12</f>
        <v>647.20397357949992</v>
      </c>
      <c r="J12" s="65">
        <f>'DLA (children)'!$Y12</f>
        <v>200.0429132359676</v>
      </c>
      <c r="K12" s="65">
        <f>'DLA (working age)'!$Y12</f>
        <v>207.99422298148187</v>
      </c>
      <c r="L12" s="65">
        <f>'DLA (pensioners)'!$Y12</f>
        <v>239.51795639608471</v>
      </c>
      <c r="M12" s="65">
        <f>DHP!$Y12</f>
        <v>12.417891000000001</v>
      </c>
      <c r="N12" s="65">
        <f>ESA!$Y12</f>
        <v>1092.0876313534498</v>
      </c>
      <c r="O12" s="65">
        <f>HB!$Y12</f>
        <v>1580.7957779999999</v>
      </c>
      <c r="P12" s="65">
        <f>IB!$Y12</f>
        <v>0</v>
      </c>
      <c r="Q12" s="65">
        <f>IS!$Y12</f>
        <v>141.7402073472316</v>
      </c>
      <c r="R12" s="65"/>
      <c r="S12" s="65">
        <f>'IS (incapacity)'!$Y12</f>
        <v>0</v>
      </c>
      <c r="T12" s="65">
        <f>'IS (lone parent)'!$Y12</f>
        <v>92.425362938077527</v>
      </c>
      <c r="U12" s="65">
        <f>'IS (carer)'!$Y12</f>
        <v>43.819029218686467</v>
      </c>
      <c r="V12" s="65">
        <f>'IS (others)'!$Y12</f>
        <v>4.9078972722248428</v>
      </c>
      <c r="W12" s="65">
        <f>IIDB!$Y12</f>
        <v>52.468898799301847</v>
      </c>
      <c r="X12" s="65">
        <f>JSA!$Y12</f>
        <v>81.532291487351927</v>
      </c>
      <c r="Y12" s="65">
        <f>MA!$Y12</f>
        <v>43.155711512940208</v>
      </c>
      <c r="Z12" s="65">
        <f>O75TVL!$Y12</f>
        <v>47.071056804063467</v>
      </c>
      <c r="AA12" s="65">
        <f>PC!$Y12</f>
        <v>389.80430307451127</v>
      </c>
      <c r="AB12" s="65">
        <f>PIP!$Y12</f>
        <v>787.5833965890522</v>
      </c>
      <c r="AC12" s="65">
        <f>SDA!$Y12</f>
        <v>7.5063256904209288</v>
      </c>
      <c r="AD12" s="65">
        <f>'SDA (working age)'!$Y12</f>
        <v>0</v>
      </c>
      <c r="AE12" s="65">
        <f>'SDA (pensioners)'!$Y12</f>
        <v>7.5063256904209288</v>
      </c>
      <c r="AF12" s="65">
        <f>SP!$Y12</f>
        <v>9691.2833838819552</v>
      </c>
      <c r="AG12" s="65"/>
      <c r="AH12" s="65"/>
      <c r="AI12" s="65"/>
      <c r="AJ12" s="65"/>
      <c r="AK12" s="65"/>
      <c r="AL12" s="65">
        <f>SMP!$Y12</f>
        <v>240.0342179665395</v>
      </c>
      <c r="AM12" s="65">
        <f>UC!$Y12</f>
        <v>598.14465718690735</v>
      </c>
      <c r="AN12" s="64">
        <f>WFP!$Y12</f>
        <v>201.59959885462658</v>
      </c>
    </row>
    <row r="13" spans="1:40" s="48" customFormat="1" x14ac:dyDescent="0.4">
      <c r="A13" s="68" t="s">
        <v>42</v>
      </c>
      <c r="B13" s="67" t="s">
        <v>41</v>
      </c>
      <c r="C13" s="66">
        <f t="shared" si="0"/>
        <v>21024.463786940876</v>
      </c>
      <c r="D13" s="65">
        <f>AA!$Y13</f>
        <v>506.59199454519319</v>
      </c>
      <c r="E13" s="65">
        <f>BBWB!$Y13</f>
        <v>49.884517289163654</v>
      </c>
      <c r="F13" s="65">
        <f>CA!$Y13</f>
        <v>355.3344481056655</v>
      </c>
      <c r="G13" s="65">
        <f>CWP!$Y13</f>
        <v>3.5362837409871851E-5</v>
      </c>
      <c r="H13" s="65"/>
      <c r="I13" s="65">
        <f>DLA!$Y13</f>
        <v>913.23904019473389</v>
      </c>
      <c r="J13" s="65">
        <f>'DLA (children)'!$Y13</f>
        <v>249.64068968865192</v>
      </c>
      <c r="K13" s="65">
        <f>'DLA (working age)'!$Y13</f>
        <v>374.64175091698166</v>
      </c>
      <c r="L13" s="65">
        <f>'DLA (pensioners)'!$Y13</f>
        <v>289.07044281469166</v>
      </c>
      <c r="M13" s="65">
        <f>DHP!$Y13</f>
        <v>38.042130999999998</v>
      </c>
      <c r="N13" s="65">
        <f>ESA!$Y13</f>
        <v>1801.302810629642</v>
      </c>
      <c r="O13" s="65">
        <f>HB!$Y13</f>
        <v>5514.2124570000005</v>
      </c>
      <c r="P13" s="65">
        <f>IB!$Y13</f>
        <v>0</v>
      </c>
      <c r="Q13" s="65">
        <f>IS!$Y13</f>
        <v>246.53129848961197</v>
      </c>
      <c r="R13" s="65"/>
      <c r="S13" s="65">
        <f>'IS (incapacity)'!$Y13</f>
        <v>0</v>
      </c>
      <c r="T13" s="65">
        <f>'IS (lone parent)'!$Y13</f>
        <v>162.93525482893074</v>
      </c>
      <c r="U13" s="65">
        <f>'IS (carer)'!$Y13</f>
        <v>71.217312134619362</v>
      </c>
      <c r="V13" s="65">
        <f>'IS (others)'!$Y13</f>
        <v>11.211997516892646</v>
      </c>
      <c r="W13" s="65">
        <f>IIDB!$Y13</f>
        <v>28.723149680846102</v>
      </c>
      <c r="X13" s="65">
        <f>JSA!$Y13</f>
        <v>199.07488595294376</v>
      </c>
      <c r="Y13" s="65">
        <f>MA!$Y13</f>
        <v>82.900629725182441</v>
      </c>
      <c r="Z13" s="65">
        <f>O75TVL!$Y13</f>
        <v>42.880482866320037</v>
      </c>
      <c r="AA13" s="65">
        <f>PC!$Y13</f>
        <v>961.03739551919921</v>
      </c>
      <c r="AB13" s="65">
        <f>PIP!$Y13</f>
        <v>1023.9692817039006</v>
      </c>
      <c r="AC13" s="65">
        <f>SDA!$Y13</f>
        <v>8.3744390772334434</v>
      </c>
      <c r="AD13" s="65">
        <f>'SDA (working age)'!$Y13</f>
        <v>0.24490891237648907</v>
      </c>
      <c r="AE13" s="65">
        <f>'SDA (pensioners)'!$Y13</f>
        <v>8.1295301648569556</v>
      </c>
      <c r="AF13" s="65">
        <f>SP!$Y13</f>
        <v>7476.7279898786164</v>
      </c>
      <c r="AG13" s="65"/>
      <c r="AH13" s="65"/>
      <c r="AI13" s="65"/>
      <c r="AJ13" s="65"/>
      <c r="AK13" s="65"/>
      <c r="AL13" s="65">
        <f>SMP!$Y13</f>
        <v>448.88432304018988</v>
      </c>
      <c r="AM13" s="65">
        <f>UC!$Y13</f>
        <v>1143.1241668155942</v>
      </c>
      <c r="AN13" s="64">
        <f>WFP!$Y13</f>
        <v>183.62831006400495</v>
      </c>
    </row>
    <row r="14" spans="1:40" s="48" customFormat="1" x14ac:dyDescent="0.4">
      <c r="A14" s="68" t="s">
        <v>40</v>
      </c>
      <c r="B14" s="67" t="s">
        <v>39</v>
      </c>
      <c r="C14" s="66">
        <f t="shared" si="0"/>
        <v>23455.086616614379</v>
      </c>
      <c r="D14" s="65">
        <f>AA!$Y14</f>
        <v>731.01341910649978</v>
      </c>
      <c r="E14" s="65">
        <f>BBWB!$Y14</f>
        <v>62.342002521763106</v>
      </c>
      <c r="F14" s="65">
        <f>CA!$Y14</f>
        <v>316.02880203827993</v>
      </c>
      <c r="G14" s="65">
        <f>CWP!$Y14</f>
        <v>1.3642982672728559</v>
      </c>
      <c r="H14" s="65"/>
      <c r="I14" s="65">
        <f>DLA!$Y14</f>
        <v>936.95305617405154</v>
      </c>
      <c r="J14" s="65">
        <f>'DLA (children)'!$Y14</f>
        <v>285.42447973470291</v>
      </c>
      <c r="K14" s="65">
        <f>'DLA (working age)'!$Y14</f>
        <v>350.97353551646734</v>
      </c>
      <c r="L14" s="65">
        <f>'DLA (pensioners)'!$Y14</f>
        <v>301.02769878516881</v>
      </c>
      <c r="M14" s="65">
        <f>DHP!$Y14</f>
        <v>18.572568</v>
      </c>
      <c r="N14" s="65">
        <f>ESA!$Y14</f>
        <v>1485.9339483456827</v>
      </c>
      <c r="O14" s="65">
        <f>HB!$Y14</f>
        <v>2463.0103670000003</v>
      </c>
      <c r="P14" s="65">
        <f>IB!$Y14</f>
        <v>0</v>
      </c>
      <c r="Q14" s="65">
        <f>IS!$Y14</f>
        <v>194.94788452780961</v>
      </c>
      <c r="R14" s="65"/>
      <c r="S14" s="65">
        <f>'IS (incapacity)'!$Y14</f>
        <v>0</v>
      </c>
      <c r="T14" s="65">
        <f>'IS (lone parent)'!$Y14</f>
        <v>129.26722434067108</v>
      </c>
      <c r="U14" s="65">
        <f>'IS (carer)'!$Y14</f>
        <v>57.977652611241353</v>
      </c>
      <c r="V14" s="65">
        <f>'IS (others)'!$Y14</f>
        <v>6.9443464042402807</v>
      </c>
      <c r="W14" s="65">
        <f>IIDB!$Y14</f>
        <v>65.109002732308568</v>
      </c>
      <c r="X14" s="65">
        <f>JSA!$Y14</f>
        <v>115.51299079865532</v>
      </c>
      <c r="Y14" s="65">
        <f>MA!$Y14</f>
        <v>60.02433822699485</v>
      </c>
      <c r="Z14" s="65">
        <f>O75TVL!$Y14</f>
        <v>68.299065185662698</v>
      </c>
      <c r="AA14" s="65">
        <f>PC!$Y14</f>
        <v>549.53076724034429</v>
      </c>
      <c r="AB14" s="65">
        <f>PIP!$Y14</f>
        <v>1013.8888167309634</v>
      </c>
      <c r="AC14" s="65">
        <f>SDA!$Y14</f>
        <v>11.341226210114822</v>
      </c>
      <c r="AD14" s="65">
        <f>'SDA (working age)'!$Y14</f>
        <v>0.19945516090801893</v>
      </c>
      <c r="AE14" s="65">
        <f>'SDA (pensioners)'!$Y14</f>
        <v>11.141771049206804</v>
      </c>
      <c r="AF14" s="65">
        <f>SP!$Y14</f>
        <v>13933.191464254694</v>
      </c>
      <c r="AG14" s="65"/>
      <c r="AH14" s="65"/>
      <c r="AI14" s="65"/>
      <c r="AJ14" s="65"/>
      <c r="AK14" s="65"/>
      <c r="AL14" s="65">
        <f>SMP!$Y14</f>
        <v>395.66240065510772</v>
      </c>
      <c r="AM14" s="65">
        <f>UC!$Y14</f>
        <v>739.88483225685411</v>
      </c>
      <c r="AN14" s="64">
        <f>WFP!$Y14</f>
        <v>292.47536634131808</v>
      </c>
    </row>
    <row r="15" spans="1:40" s="48" customFormat="1" x14ac:dyDescent="0.4">
      <c r="A15" s="68" t="s">
        <v>38</v>
      </c>
      <c r="B15" s="67" t="s">
        <v>37</v>
      </c>
      <c r="C15" s="66">
        <f t="shared" si="0"/>
        <v>16142.147645077161</v>
      </c>
      <c r="D15" s="65">
        <f>AA!$Y15</f>
        <v>525.14424007258515</v>
      </c>
      <c r="E15" s="65">
        <f>BBWB!$Y15</f>
        <v>36.826285973576368</v>
      </c>
      <c r="F15" s="65">
        <f>CA!$Y15</f>
        <v>211.49927825129487</v>
      </c>
      <c r="G15" s="65">
        <f>CWP!$Y15</f>
        <v>2.5001526048779397E-2</v>
      </c>
      <c r="H15" s="65"/>
      <c r="I15" s="65">
        <f>DLA!$Y15</f>
        <v>637.47512745142137</v>
      </c>
      <c r="J15" s="65">
        <f>'DLA (children)'!$Y15</f>
        <v>169.01315233523323</v>
      </c>
      <c r="K15" s="65">
        <f>'DLA (working age)'!$Y15</f>
        <v>218.16926033087293</v>
      </c>
      <c r="L15" s="65">
        <f>'DLA (pensioners)'!$Y15</f>
        <v>250.3194892201781</v>
      </c>
      <c r="M15" s="65">
        <f>DHP!$Y15</f>
        <v>10.087742999999998</v>
      </c>
      <c r="N15" s="65">
        <f>ESA!$Y15</f>
        <v>1123.2028072640819</v>
      </c>
      <c r="O15" s="65">
        <f>HB!$Y15</f>
        <v>1381.6050679999998</v>
      </c>
      <c r="P15" s="65">
        <f>IB!$Y15</f>
        <v>0</v>
      </c>
      <c r="Q15" s="65">
        <f>IS!$Y15</f>
        <v>111.78669353031547</v>
      </c>
      <c r="R15" s="65"/>
      <c r="S15" s="65">
        <f>'IS (incapacity)'!$Y15</f>
        <v>0</v>
      </c>
      <c r="T15" s="65">
        <f>'IS (lone parent)'!$Y15</f>
        <v>68.97593163608957</v>
      </c>
      <c r="U15" s="65">
        <f>'IS (carer)'!$Y15</f>
        <v>38.262399209051161</v>
      </c>
      <c r="V15" s="65">
        <f>'IS (others)'!$Y15</f>
        <v>4.1922859771814727</v>
      </c>
      <c r="W15" s="65">
        <f>IIDB!$Y15</f>
        <v>55.652900700484103</v>
      </c>
      <c r="X15" s="65">
        <f>JSA!$Y15</f>
        <v>52.838333496101932</v>
      </c>
      <c r="Y15" s="65">
        <f>MA!$Y15</f>
        <v>36.972891263880761</v>
      </c>
      <c r="Z15" s="65">
        <f>O75TVL!$Y15</f>
        <v>47.230966471721452</v>
      </c>
      <c r="AA15" s="65">
        <f>PC!$Y15</f>
        <v>380.39559202438727</v>
      </c>
      <c r="AB15" s="65">
        <f>PIP!$Y15</f>
        <v>795.50567009119811</v>
      </c>
      <c r="AC15" s="65">
        <f>SDA!$Y15</f>
        <v>8.3080636721849395</v>
      </c>
      <c r="AD15" s="65">
        <f>'SDA (working age)'!$Y15</f>
        <v>9.4288855860733725E-2</v>
      </c>
      <c r="AE15" s="65">
        <f>'SDA (pensioners)'!$Y15</f>
        <v>8.2137748163242055</v>
      </c>
      <c r="AF15" s="65">
        <f>SP!$Y15</f>
        <v>9588.9286088646131</v>
      </c>
      <c r="AG15" s="65"/>
      <c r="AH15" s="65"/>
      <c r="AI15" s="65"/>
      <c r="AJ15" s="65"/>
      <c r="AK15" s="65"/>
      <c r="AL15" s="65">
        <f>SMP!$Y15</f>
        <v>220.1881671626281</v>
      </c>
      <c r="AM15" s="65">
        <f>UC!$Y15</f>
        <v>713.96051189744514</v>
      </c>
      <c r="AN15" s="64">
        <f>WFP!$Y15</f>
        <v>204.51369436319132</v>
      </c>
    </row>
    <row r="16" spans="1:40" s="48" customFormat="1" x14ac:dyDescent="0.4">
      <c r="A16" s="63">
        <v>924</v>
      </c>
      <c r="B16" s="62" t="s">
        <v>36</v>
      </c>
      <c r="C16" s="61">
        <f t="shared" si="0"/>
        <v>10145.788931040728</v>
      </c>
      <c r="D16" s="60">
        <f>AA!$Y$16</f>
        <v>387.57929964270568</v>
      </c>
      <c r="E16" s="60">
        <f>BBWB!$Y$16</f>
        <v>22.923236512134174</v>
      </c>
      <c r="F16" s="60">
        <f>CA!$Y$16</f>
        <v>190.99436547019997</v>
      </c>
      <c r="G16" s="60">
        <f>CWP!$Y$16</f>
        <v>1.6101760757836949</v>
      </c>
      <c r="H16" s="60"/>
      <c r="I16" s="60">
        <f>DLA!$Y$16</f>
        <v>553.03780746368022</v>
      </c>
      <c r="J16" s="60">
        <f>'DLA (children)'!$Y$16</f>
        <v>110.14453672551382</v>
      </c>
      <c r="K16" s="60">
        <f>'DLA (working age)'!$Y$16</f>
        <v>110.37605614698973</v>
      </c>
      <c r="L16" s="60">
        <f>'DLA (pensioners)'!$Y$16</f>
        <v>332.13609875613685</v>
      </c>
      <c r="M16" s="60">
        <f>DHP!$Y$16</f>
        <v>9.6459260000000011</v>
      </c>
      <c r="N16" s="60">
        <f>ESA!$Y$16</f>
        <v>1021.6268529957659</v>
      </c>
      <c r="O16" s="60">
        <f>HB!$Y$16</f>
        <v>944.9523079999999</v>
      </c>
      <c r="P16" s="60">
        <f>IB!$Y$16</f>
        <v>0</v>
      </c>
      <c r="Q16" s="60">
        <f>IS!$Y$16</f>
        <v>111.83972348981517</v>
      </c>
      <c r="R16" s="60"/>
      <c r="S16" s="60">
        <f>'IS (incapacity)'!$Y$16</f>
        <v>0</v>
      </c>
      <c r="T16" s="60">
        <f>'IS (lone parent)'!$Y$16</f>
        <v>64.12302423418376</v>
      </c>
      <c r="U16" s="60">
        <f>'IS (carer)'!$Y$16</f>
        <v>43.730438609466844</v>
      </c>
      <c r="V16" s="60">
        <f>'IS (others)'!$Y$16</f>
        <v>3.7561458224428472</v>
      </c>
      <c r="W16" s="60">
        <f>IIDB!$Y$16</f>
        <v>55.326828216628087</v>
      </c>
      <c r="X16" s="60">
        <f>JSA!$Y$16</f>
        <v>66.102169006396224</v>
      </c>
      <c r="Y16" s="60">
        <f>MA!$Y$16</f>
        <v>16.89256789433508</v>
      </c>
      <c r="Z16" s="60">
        <f>O75TVL!$Y$16</f>
        <v>24.761306553013071</v>
      </c>
      <c r="AA16" s="60">
        <f>PC!$Y$16</f>
        <v>291.71122594786885</v>
      </c>
      <c r="AB16" s="60">
        <f>PIP!$Y$16</f>
        <v>809.77289914785115</v>
      </c>
      <c r="AC16" s="60">
        <f>SDA!$Y$16</f>
        <v>8.0413552613832984</v>
      </c>
      <c r="AD16" s="60">
        <f>'SDA (working age)'!$Y$16</f>
        <v>0.32466276941603622</v>
      </c>
      <c r="AE16" s="60">
        <f>'SDA (pensioners)'!$Y$16</f>
        <v>7.7166924919672626</v>
      </c>
      <c r="AF16" s="60">
        <f>SP!$Y$16</f>
        <v>5027.4617164568936</v>
      </c>
      <c r="AG16" s="60"/>
      <c r="AH16" s="60"/>
      <c r="AI16" s="60"/>
      <c r="AJ16" s="60"/>
      <c r="AK16" s="60"/>
      <c r="AL16" s="60">
        <f>SMP!$Y$16</f>
        <v>105.05120487143735</v>
      </c>
      <c r="AM16" s="60">
        <f>UC!$Y$16</f>
        <v>387.85026431950513</v>
      </c>
      <c r="AN16" s="59">
        <f>WFP!$Y$16</f>
        <v>108.60769771533192</v>
      </c>
    </row>
    <row r="17" spans="1:40" s="48" customFormat="1" x14ac:dyDescent="0.4">
      <c r="A17" s="63">
        <v>923</v>
      </c>
      <c r="B17" s="62" t="s">
        <v>35</v>
      </c>
      <c r="C17" s="61">
        <f t="shared" si="0"/>
        <v>16210.871893503661</v>
      </c>
      <c r="D17" s="60">
        <f>AA!$Y$17</f>
        <v>505.17436827300509</v>
      </c>
      <c r="E17" s="60">
        <f>BBWB!$Y$17</f>
        <v>43.053140822988524</v>
      </c>
      <c r="F17" s="60">
        <f>CA!$Y$17</f>
        <v>109.94718443785658</v>
      </c>
      <c r="G17" s="60">
        <f>CWP!$Y$17</f>
        <v>10.228700720805433</v>
      </c>
      <c r="H17" s="60"/>
      <c r="I17" s="60">
        <f>DLA!$Y$17</f>
        <v>894.94570941335689</v>
      </c>
      <c r="J17" s="60">
        <f>'DLA (children)'!$Y$17</f>
        <v>169.21936870228515</v>
      </c>
      <c r="K17" s="60">
        <f>'DLA (working age)'!$Y$17</f>
        <v>331.60785730417842</v>
      </c>
      <c r="L17" s="60">
        <f>'DLA (pensioners)'!$Y$17</f>
        <v>393.48532945912399</v>
      </c>
      <c r="M17" s="60">
        <f>DHP!$Y$17</f>
        <v>0</v>
      </c>
      <c r="N17" s="60">
        <f>ESA!$Y$17</f>
        <v>1726.4600559868163</v>
      </c>
      <c r="O17" s="60">
        <f>HB!$Y$17</f>
        <v>1587.6979580000002</v>
      </c>
      <c r="P17" s="60">
        <f>IB!$Y$17</f>
        <v>0</v>
      </c>
      <c r="Q17" s="60">
        <f>IS!$Y$17</f>
        <v>161.52393575919592</v>
      </c>
      <c r="R17" s="60"/>
      <c r="S17" s="60">
        <f>'IS (incapacity)'!$Y$17</f>
        <v>0</v>
      </c>
      <c r="T17" s="60">
        <f>'IS (lone parent)'!$Y$17</f>
        <v>89.808887023750486</v>
      </c>
      <c r="U17" s="60">
        <f>'IS (carer)'!$Y$17</f>
        <v>65.806207777070796</v>
      </c>
      <c r="V17" s="60">
        <f>'IS (others)'!$Y$17</f>
        <v>5.722190931486927</v>
      </c>
      <c r="W17" s="60">
        <f>IIDB!$Y$17</f>
        <v>81.67156683875973</v>
      </c>
      <c r="X17" s="60">
        <f>JSA!$Y$17</f>
        <v>133.36964045452285</v>
      </c>
      <c r="Y17" s="60">
        <f>MA!$Y$17</f>
        <v>29.787177956198409</v>
      </c>
      <c r="Z17" s="60">
        <f>O75TVL!$Y$17</f>
        <v>37.504696097699707</v>
      </c>
      <c r="AA17" s="60">
        <f>PC!$Y$17</f>
        <v>435.09560130279078</v>
      </c>
      <c r="AB17" s="60">
        <f>PIP!$Y$17</f>
        <v>1117.3054363620465</v>
      </c>
      <c r="AC17" s="60">
        <f>SDA!$Y$17</f>
        <v>9.4602187413043577</v>
      </c>
      <c r="AD17" s="60">
        <f>'SDA (working age)'!$Y$17</f>
        <v>0.15202689678331904</v>
      </c>
      <c r="AE17" s="60">
        <f>'SDA (pensioners)'!$Y$17</f>
        <v>9.3081918445210388</v>
      </c>
      <c r="AF17" s="60">
        <f>SP!$Y$17</f>
        <v>8156.7343443663485</v>
      </c>
      <c r="AG17" s="60"/>
      <c r="AH17" s="60"/>
      <c r="AI17" s="60"/>
      <c r="AJ17" s="60"/>
      <c r="AK17" s="60"/>
      <c r="AL17" s="60">
        <f>SMP!$Y$17</f>
        <v>211.09871022175108</v>
      </c>
      <c r="AM17" s="60">
        <f>UC!$Y$17</f>
        <v>786.77420449326041</v>
      </c>
      <c r="AN17" s="59">
        <f>WFP!$Y$17</f>
        <v>173.03924325495461</v>
      </c>
    </row>
    <row r="18" spans="1:40" s="53" customFormat="1" ht="30" customHeight="1" x14ac:dyDescent="0.4">
      <c r="A18" s="58">
        <v>922</v>
      </c>
      <c r="B18" s="57" t="s">
        <v>34</v>
      </c>
      <c r="C18" s="81">
        <f t="shared" si="0"/>
        <v>11.394692308604892</v>
      </c>
      <c r="D18" s="55"/>
      <c r="E18" s="55"/>
      <c r="F18" s="55"/>
      <c r="G18" s="55"/>
      <c r="H18" s="55"/>
      <c r="I18" s="55"/>
      <c r="J18" s="55"/>
      <c r="K18" s="55"/>
      <c r="L18" s="55"/>
      <c r="M18" s="55"/>
      <c r="N18" s="55"/>
      <c r="O18" s="55"/>
      <c r="P18" s="55"/>
      <c r="Q18" s="55"/>
      <c r="R18" s="55"/>
      <c r="S18" s="55"/>
      <c r="T18" s="55"/>
      <c r="U18" s="55"/>
      <c r="V18" s="55"/>
      <c r="W18" s="55"/>
      <c r="X18" s="55"/>
      <c r="Y18" s="55"/>
      <c r="Z18" s="78">
        <f>O75TVL!$Y$18</f>
        <v>11.394692308604892</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0866141732283472" right="0.70866141732283472" top="0.74803149606299213" bottom="0.74803149606299213" header="0.31496062992125984" footer="0.31496062992125984"/>
  <pageSetup paperSize="9" scale="72" fitToWidth="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111</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f t="shared" ref="C3:Y3" si="0">SUM(C6,C16:C17,C4)</f>
        <v>2392.893</v>
      </c>
      <c r="D3" s="60">
        <f t="shared" si="0"/>
        <v>2521.2500000000005</v>
      </c>
      <c r="E3" s="60">
        <f t="shared" si="0"/>
        <v>2679.9750000000004</v>
      </c>
      <c r="F3" s="60">
        <f t="shared" si="0"/>
        <v>2822.8040000000005</v>
      </c>
      <c r="G3" s="60">
        <f t="shared" si="0"/>
        <v>2955.1210000000037</v>
      </c>
      <c r="H3" s="60">
        <f t="shared" si="0"/>
        <v>3124.4597597447409</v>
      </c>
      <c r="I3" s="60">
        <f t="shared" si="0"/>
        <v>3250.6787885787198</v>
      </c>
      <c r="J3" s="60">
        <f t="shared" si="0"/>
        <v>3457.0445494205628</v>
      </c>
      <c r="K3" s="60">
        <f t="shared" si="0"/>
        <v>3673.5860000000011</v>
      </c>
      <c r="L3" s="60">
        <f t="shared" si="0"/>
        <v>3924.14037813</v>
      </c>
      <c r="M3" s="60">
        <f t="shared" si="0"/>
        <v>4149.4057829300054</v>
      </c>
      <c r="N3" s="60">
        <f t="shared" si="0"/>
        <v>4444.4350972342945</v>
      </c>
      <c r="O3" s="60">
        <f t="shared" si="0"/>
        <v>4734.8039219600032</v>
      </c>
      <c r="P3" s="60">
        <f t="shared" si="0"/>
        <v>5106.253762899998</v>
      </c>
      <c r="Q3" s="60">
        <f t="shared" si="0"/>
        <v>5227.7472379531828</v>
      </c>
      <c r="R3" s="60">
        <f t="shared" si="0"/>
        <v>5339.4256940699997</v>
      </c>
      <c r="S3" s="60">
        <f t="shared" si="0"/>
        <v>5475.6249157699995</v>
      </c>
      <c r="T3" s="60">
        <f t="shared" si="0"/>
        <v>5360.0751764300776</v>
      </c>
      <c r="U3" s="60">
        <f t="shared" si="0"/>
        <v>5421.7736768000032</v>
      </c>
      <c r="V3" s="60">
        <f t="shared" si="0"/>
        <v>5489.5433917499968</v>
      </c>
      <c r="W3" s="99">
        <f t="shared" si="0"/>
        <v>5482.7675999399908</v>
      </c>
      <c r="X3" s="99">
        <f t="shared" si="0"/>
        <v>5529.3185711499973</v>
      </c>
      <c r="Y3" s="98">
        <f t="shared" si="0"/>
        <v>5675.5506973499987</v>
      </c>
    </row>
    <row r="4" spans="1:25" s="48" customFormat="1" x14ac:dyDescent="0.4">
      <c r="A4" s="68"/>
      <c r="B4" s="90" t="s">
        <v>57</v>
      </c>
      <c r="C4" s="65">
        <v>0</v>
      </c>
      <c r="D4" s="65">
        <v>0</v>
      </c>
      <c r="E4" s="65">
        <v>0</v>
      </c>
      <c r="F4" s="65">
        <v>0</v>
      </c>
      <c r="G4" s="65">
        <v>0</v>
      </c>
      <c r="H4" s="65">
        <v>0</v>
      </c>
      <c r="I4" s="101">
        <v>0.98254334974108304</v>
      </c>
      <c r="J4" s="101">
        <v>1.1449510901048268</v>
      </c>
      <c r="K4" s="101">
        <v>1.2778826561921868</v>
      </c>
      <c r="L4" s="101">
        <v>1.3081104298186155</v>
      </c>
      <c r="M4" s="101">
        <v>1.2174568762720626</v>
      </c>
      <c r="N4" s="101">
        <v>1.4744685140742366</v>
      </c>
      <c r="O4" s="101">
        <v>1.8219627379282959</v>
      </c>
      <c r="P4" s="101">
        <v>2.6296102095393024</v>
      </c>
      <c r="Q4" s="101">
        <v>3.0060272366106311</v>
      </c>
      <c r="R4" s="101">
        <v>3.6118179224103124</v>
      </c>
      <c r="S4" s="101">
        <v>4.6983800549313903</v>
      </c>
      <c r="T4" s="101">
        <v>5.9143789158572577</v>
      </c>
      <c r="U4" s="101">
        <v>7.0811169831939011</v>
      </c>
      <c r="V4" s="101">
        <v>8.4727645707867048</v>
      </c>
      <c r="W4" s="102">
        <v>9.7416754360968518</v>
      </c>
      <c r="X4" s="102">
        <v>10.657510277960277</v>
      </c>
      <c r="Y4" s="178">
        <v>12.174503362925876</v>
      </c>
    </row>
    <row r="5" spans="1:25" s="48" customFormat="1" ht="25.5" customHeight="1" x14ac:dyDescent="0.4">
      <c r="A5" s="69">
        <v>941</v>
      </c>
      <c r="B5" s="51" t="s">
        <v>56</v>
      </c>
      <c r="C5" s="60">
        <f>C6+C16</f>
        <v>2157.3712644475995</v>
      </c>
      <c r="D5" s="60">
        <f>D6+D16</f>
        <v>2265.4611922614395</v>
      </c>
      <c r="E5" s="60">
        <f>E6+E16</f>
        <v>2405.8269246012705</v>
      </c>
      <c r="F5" s="60">
        <f>F6+F16</f>
        <v>2533.0733385900216</v>
      </c>
      <c r="G5" s="60">
        <f t="shared" ref="G5:Y5" si="1">SUM(G6,G16)</f>
        <v>2649.2212350232139</v>
      </c>
      <c r="H5" s="60">
        <f t="shared" si="1"/>
        <v>2805.5305772075876</v>
      </c>
      <c r="I5" s="60">
        <f t="shared" si="1"/>
        <v>2930.3035509796432</v>
      </c>
      <c r="J5" s="60">
        <f t="shared" si="1"/>
        <v>3116.9458450528855</v>
      </c>
      <c r="K5" s="60">
        <f t="shared" si="1"/>
        <v>3312.7386123645606</v>
      </c>
      <c r="L5" s="60">
        <f t="shared" si="1"/>
        <v>3541.9964478603697</v>
      </c>
      <c r="M5" s="60">
        <f t="shared" si="1"/>
        <v>3750.6195839514417</v>
      </c>
      <c r="N5" s="60">
        <f t="shared" si="1"/>
        <v>4022.096781170771</v>
      </c>
      <c r="O5" s="60">
        <f t="shared" si="1"/>
        <v>4289.2130746215798</v>
      </c>
      <c r="P5" s="60">
        <f t="shared" si="1"/>
        <v>4628.5735905158899</v>
      </c>
      <c r="Q5" s="60">
        <f t="shared" si="1"/>
        <v>4743.9826763801457</v>
      </c>
      <c r="R5" s="60">
        <f t="shared" si="1"/>
        <v>4854.2864529281314</v>
      </c>
      <c r="S5" s="60">
        <f t="shared" si="1"/>
        <v>4981.3474031372325</v>
      </c>
      <c r="T5" s="60">
        <f t="shared" si="1"/>
        <v>4873.448663530442</v>
      </c>
      <c r="U5" s="60">
        <f t="shared" si="1"/>
        <v>4930.0369085240263</v>
      </c>
      <c r="V5" s="60">
        <f t="shared" si="1"/>
        <v>4993.8792628127057</v>
      </c>
      <c r="W5" s="88">
        <f t="shared" si="1"/>
        <v>4986.4832310723186</v>
      </c>
      <c r="X5" s="88">
        <f t="shared" si="1"/>
        <v>5026.9376957185468</v>
      </c>
      <c r="Y5" s="59">
        <f t="shared" si="1"/>
        <v>5158.201825714068</v>
      </c>
    </row>
    <row r="6" spans="1:25" s="48" customFormat="1" ht="25.5" customHeight="1" x14ac:dyDescent="0.4">
      <c r="A6" s="69">
        <v>921</v>
      </c>
      <c r="B6" s="52" t="s">
        <v>55</v>
      </c>
      <c r="C6" s="60">
        <f t="shared" ref="C6:Y6" si="2">SUM(C7:C15)</f>
        <v>1978.7866864179662</v>
      </c>
      <c r="D6" s="60">
        <f t="shared" si="2"/>
        <v>2072.4676258493755</v>
      </c>
      <c r="E6" s="60">
        <f t="shared" si="2"/>
        <v>2198.9994349466901</v>
      </c>
      <c r="F6" s="60">
        <f t="shared" si="2"/>
        <v>2314.5854457652549</v>
      </c>
      <c r="G6" s="60">
        <f t="shared" si="2"/>
        <v>2424.005829531663</v>
      </c>
      <c r="H6" s="60">
        <f t="shared" si="2"/>
        <v>2566.51071257895</v>
      </c>
      <c r="I6" s="60">
        <f t="shared" si="2"/>
        <v>2675.81410670592</v>
      </c>
      <c r="J6" s="60">
        <f t="shared" si="2"/>
        <v>2847.8836904936852</v>
      </c>
      <c r="K6" s="60">
        <f t="shared" si="2"/>
        <v>3027.5923739411573</v>
      </c>
      <c r="L6" s="60">
        <f t="shared" si="2"/>
        <v>3236.9588812938482</v>
      </c>
      <c r="M6" s="60">
        <f t="shared" si="2"/>
        <v>3427.7504210253182</v>
      </c>
      <c r="N6" s="60">
        <f t="shared" si="2"/>
        <v>3677.1387856267588</v>
      </c>
      <c r="O6" s="60">
        <f t="shared" si="2"/>
        <v>3923.9496491698428</v>
      </c>
      <c r="P6" s="60">
        <f t="shared" si="2"/>
        <v>4241.6523265969427</v>
      </c>
      <c r="Q6" s="60">
        <f t="shared" si="2"/>
        <v>4356.0757064889949</v>
      </c>
      <c r="R6" s="60">
        <f t="shared" si="2"/>
        <v>4462.7226360377417</v>
      </c>
      <c r="S6" s="60">
        <f t="shared" si="2"/>
        <v>4583.6883483415968</v>
      </c>
      <c r="T6" s="60">
        <f t="shared" si="2"/>
        <v>4488.8461001057394</v>
      </c>
      <c r="U6" s="60">
        <f t="shared" si="2"/>
        <v>4545.3856920168373</v>
      </c>
      <c r="V6" s="60">
        <f t="shared" si="2"/>
        <v>4609.3956466248601</v>
      </c>
      <c r="W6" s="88">
        <f t="shared" si="2"/>
        <v>4606.5701171609817</v>
      </c>
      <c r="X6" s="88">
        <f t="shared" si="2"/>
        <v>4646.604842026094</v>
      </c>
      <c r="Y6" s="59">
        <f t="shared" si="2"/>
        <v>4770.6225260713627</v>
      </c>
    </row>
    <row r="7" spans="1:25" s="48" customFormat="1" x14ac:dyDescent="0.4">
      <c r="A7" s="68" t="s">
        <v>54</v>
      </c>
      <c r="B7" s="67" t="s">
        <v>53</v>
      </c>
      <c r="C7" s="65">
        <v>107.22819158700669</v>
      </c>
      <c r="D7" s="65">
        <v>118.4240192902938</v>
      </c>
      <c r="E7" s="65">
        <v>129.34247892981415</v>
      </c>
      <c r="F7" s="65">
        <v>138.21423720669114</v>
      </c>
      <c r="G7" s="65">
        <v>146.34589530249838</v>
      </c>
      <c r="H7" s="65">
        <v>155.15891428104132</v>
      </c>
      <c r="I7" s="65">
        <v>158.49535348679075</v>
      </c>
      <c r="J7" s="65">
        <v>166.60679306216838</v>
      </c>
      <c r="K7" s="65">
        <v>174.96794551296017</v>
      </c>
      <c r="L7" s="65">
        <v>184.63816721133418</v>
      </c>
      <c r="M7" s="65">
        <v>194.19556756747215</v>
      </c>
      <c r="N7" s="65">
        <v>205.93155508611011</v>
      </c>
      <c r="O7" s="65">
        <v>217.80607171099794</v>
      </c>
      <c r="P7" s="65">
        <v>235.80387198206608</v>
      </c>
      <c r="Q7" s="65">
        <v>241.54244981960824</v>
      </c>
      <c r="R7" s="65">
        <v>244.45953402213939</v>
      </c>
      <c r="S7" s="65">
        <v>252.65701918061558</v>
      </c>
      <c r="T7" s="65">
        <v>249.88629494372145</v>
      </c>
      <c r="U7" s="65">
        <v>255.45023636210371</v>
      </c>
      <c r="V7" s="65">
        <v>261.10755426694175</v>
      </c>
      <c r="W7" s="89">
        <v>263.93643225617927</v>
      </c>
      <c r="X7" s="89">
        <v>268.41950441303288</v>
      </c>
      <c r="Y7" s="64">
        <v>278.64864578760887</v>
      </c>
    </row>
    <row r="8" spans="1:25" s="48" customFormat="1" x14ac:dyDescent="0.4">
      <c r="A8" s="68" t="s">
        <v>52</v>
      </c>
      <c r="B8" s="67" t="s">
        <v>51</v>
      </c>
      <c r="C8" s="65">
        <v>356.24646599538835</v>
      </c>
      <c r="D8" s="65">
        <v>373.3467671210629</v>
      </c>
      <c r="E8" s="65">
        <v>386.72815057048604</v>
      </c>
      <c r="F8" s="65">
        <v>397.30971657669113</v>
      </c>
      <c r="G8" s="65">
        <v>412.53326921147863</v>
      </c>
      <c r="H8" s="65">
        <v>430.98060726374786</v>
      </c>
      <c r="I8" s="65">
        <v>441.61348383438877</v>
      </c>
      <c r="J8" s="65">
        <v>468.81927728358312</v>
      </c>
      <c r="K8" s="65">
        <v>497.73521053068572</v>
      </c>
      <c r="L8" s="65">
        <v>533.89332208713017</v>
      </c>
      <c r="M8" s="65">
        <v>566.50192170383571</v>
      </c>
      <c r="N8" s="65">
        <v>611.8270846124467</v>
      </c>
      <c r="O8" s="65">
        <v>650.69727757246017</v>
      </c>
      <c r="P8" s="65">
        <v>697.67111988401064</v>
      </c>
      <c r="Q8" s="65">
        <v>708.63625283146587</v>
      </c>
      <c r="R8" s="65">
        <v>718.72111477834778</v>
      </c>
      <c r="S8" s="65">
        <v>734.59101366904804</v>
      </c>
      <c r="T8" s="65">
        <v>717.80312491253426</v>
      </c>
      <c r="U8" s="65">
        <v>720.73255334205885</v>
      </c>
      <c r="V8" s="65">
        <v>722.25604752582251</v>
      </c>
      <c r="W8" s="89">
        <v>712.95274084293624</v>
      </c>
      <c r="X8" s="89">
        <v>710.28443300446622</v>
      </c>
      <c r="Y8" s="64">
        <v>722.40273757321449</v>
      </c>
    </row>
    <row r="9" spans="1:25" s="48" customFormat="1" x14ac:dyDescent="0.4">
      <c r="A9" s="68" t="s">
        <v>50</v>
      </c>
      <c r="B9" s="67" t="s">
        <v>49</v>
      </c>
      <c r="C9" s="65">
        <v>219.13290004748873</v>
      </c>
      <c r="D9" s="65">
        <v>220.41895963393773</v>
      </c>
      <c r="E9" s="65">
        <v>232.99805003488964</v>
      </c>
      <c r="F9" s="65">
        <v>245.50266875118339</v>
      </c>
      <c r="G9" s="65">
        <v>256.2626978285287</v>
      </c>
      <c r="H9" s="65">
        <v>266.88840809411715</v>
      </c>
      <c r="I9" s="65">
        <v>269.6518706334387</v>
      </c>
      <c r="J9" s="65">
        <v>278.82526105295653</v>
      </c>
      <c r="K9" s="65">
        <v>289.5645456835058</v>
      </c>
      <c r="L9" s="65">
        <v>304.37461470480611</v>
      </c>
      <c r="M9" s="65">
        <v>319.91516004668335</v>
      </c>
      <c r="N9" s="65">
        <v>341.13413561365246</v>
      </c>
      <c r="O9" s="65">
        <v>363.25929246074361</v>
      </c>
      <c r="P9" s="65">
        <v>393.58322089775663</v>
      </c>
      <c r="Q9" s="65">
        <v>401.97369966834452</v>
      </c>
      <c r="R9" s="65">
        <v>408.11262139071687</v>
      </c>
      <c r="S9" s="65">
        <v>410.34192828352275</v>
      </c>
      <c r="T9" s="65">
        <v>406.34602774630872</v>
      </c>
      <c r="U9" s="65">
        <v>419.18273442383531</v>
      </c>
      <c r="V9" s="65">
        <v>433.25654614988139</v>
      </c>
      <c r="W9" s="89">
        <v>439.74127360578348</v>
      </c>
      <c r="X9" s="89">
        <v>451.28807636811092</v>
      </c>
      <c r="Y9" s="64">
        <v>469.82971494876881</v>
      </c>
    </row>
    <row r="10" spans="1:25" s="48" customFormat="1" x14ac:dyDescent="0.4">
      <c r="A10" s="68" t="s">
        <v>48</v>
      </c>
      <c r="B10" s="67" t="s">
        <v>47</v>
      </c>
      <c r="C10" s="65">
        <v>165.78009588836923</v>
      </c>
      <c r="D10" s="65">
        <v>179.09938285669008</v>
      </c>
      <c r="E10" s="65">
        <v>191.99843030409838</v>
      </c>
      <c r="F10" s="65">
        <v>209.15188639209956</v>
      </c>
      <c r="G10" s="65">
        <v>222.55501944224403</v>
      </c>
      <c r="H10" s="65">
        <v>236.77628028604693</v>
      </c>
      <c r="I10" s="65">
        <v>246.5083892433862</v>
      </c>
      <c r="J10" s="65">
        <v>260.35144932948072</v>
      </c>
      <c r="K10" s="65">
        <v>274.56098872410513</v>
      </c>
      <c r="L10" s="65">
        <v>291.89259442389795</v>
      </c>
      <c r="M10" s="65">
        <v>307.31048820763806</v>
      </c>
      <c r="N10" s="65">
        <v>328.17905768709068</v>
      </c>
      <c r="O10" s="65">
        <v>348.61657493485063</v>
      </c>
      <c r="P10" s="65">
        <v>374.18153315140034</v>
      </c>
      <c r="Q10" s="65">
        <v>382.85826600582709</v>
      </c>
      <c r="R10" s="65">
        <v>391.72186593969229</v>
      </c>
      <c r="S10" s="65">
        <v>402.69069100406068</v>
      </c>
      <c r="T10" s="65">
        <v>393.10819414562343</v>
      </c>
      <c r="U10" s="65">
        <v>397.27288047841216</v>
      </c>
      <c r="V10" s="65">
        <v>402.8134645486154</v>
      </c>
      <c r="W10" s="89">
        <v>404.5885129170187</v>
      </c>
      <c r="X10" s="89">
        <v>411.95578344634384</v>
      </c>
      <c r="Y10" s="64">
        <v>427.32331433234151</v>
      </c>
    </row>
    <row r="11" spans="1:25" s="48" customFormat="1" x14ac:dyDescent="0.4">
      <c r="A11" s="68" t="s">
        <v>46</v>
      </c>
      <c r="B11" s="67" t="s">
        <v>45</v>
      </c>
      <c r="C11" s="65">
        <v>239.48040743217064</v>
      </c>
      <c r="D11" s="65">
        <v>251.2471979895092</v>
      </c>
      <c r="E11" s="65">
        <v>272.25463979284973</v>
      </c>
      <c r="F11" s="65">
        <v>289.79558547501586</v>
      </c>
      <c r="G11" s="65">
        <v>309.33057597506098</v>
      </c>
      <c r="H11" s="65">
        <v>327.56079789838918</v>
      </c>
      <c r="I11" s="65">
        <v>345.88760250671959</v>
      </c>
      <c r="J11" s="65">
        <v>366.28520190105087</v>
      </c>
      <c r="K11" s="65">
        <v>385.75652235613302</v>
      </c>
      <c r="L11" s="65">
        <v>409.09343074478119</v>
      </c>
      <c r="M11" s="65">
        <v>434.86931254243996</v>
      </c>
      <c r="N11" s="65">
        <v>467.00107605877213</v>
      </c>
      <c r="O11" s="65">
        <v>494.53303442142629</v>
      </c>
      <c r="P11" s="65">
        <v>527.98838872624538</v>
      </c>
      <c r="Q11" s="65">
        <v>539.81122194947602</v>
      </c>
      <c r="R11" s="65">
        <v>552.28636099377388</v>
      </c>
      <c r="S11" s="65">
        <v>566.66530464060725</v>
      </c>
      <c r="T11" s="65">
        <v>549.58644173229436</v>
      </c>
      <c r="U11" s="65">
        <v>552.07503419851514</v>
      </c>
      <c r="V11" s="65">
        <v>553.58244338496149</v>
      </c>
      <c r="W11" s="89">
        <v>548.2214459491297</v>
      </c>
      <c r="X11" s="89">
        <v>548.78546727070523</v>
      </c>
      <c r="Y11" s="64">
        <v>559.21321355276268</v>
      </c>
    </row>
    <row r="12" spans="1:25" s="48" customFormat="1" x14ac:dyDescent="0.4">
      <c r="A12" s="68" t="s">
        <v>44</v>
      </c>
      <c r="B12" s="67" t="s">
        <v>43</v>
      </c>
      <c r="C12" s="65">
        <v>198.29417428045028</v>
      </c>
      <c r="D12" s="65">
        <v>205.41888463926824</v>
      </c>
      <c r="E12" s="65">
        <v>222.07335062388117</v>
      </c>
      <c r="F12" s="65">
        <v>237.41236130779353</v>
      </c>
      <c r="G12" s="65">
        <v>252.17941915120019</v>
      </c>
      <c r="H12" s="65">
        <v>272.41288029455723</v>
      </c>
      <c r="I12" s="65">
        <v>289.98699239088069</v>
      </c>
      <c r="J12" s="65">
        <v>313.34702387011191</v>
      </c>
      <c r="K12" s="65">
        <v>335.05209466142037</v>
      </c>
      <c r="L12" s="65">
        <v>360.88185845352456</v>
      </c>
      <c r="M12" s="65">
        <v>384.45116568287966</v>
      </c>
      <c r="N12" s="65">
        <v>409.20019561232652</v>
      </c>
      <c r="O12" s="65">
        <v>434.76731859422523</v>
      </c>
      <c r="P12" s="65">
        <v>470.592899044521</v>
      </c>
      <c r="Q12" s="65">
        <v>486.30812076660919</v>
      </c>
      <c r="R12" s="65">
        <v>501.26510098286656</v>
      </c>
      <c r="S12" s="65">
        <v>519.51745537153079</v>
      </c>
      <c r="T12" s="65">
        <v>512.55725427194579</v>
      </c>
      <c r="U12" s="65">
        <v>520.01301593238611</v>
      </c>
      <c r="V12" s="65">
        <v>529.29748886310313</v>
      </c>
      <c r="W12" s="89">
        <v>531.28712758398478</v>
      </c>
      <c r="X12" s="89">
        <v>536.98725833328172</v>
      </c>
      <c r="Y12" s="64">
        <v>550.45524615238787</v>
      </c>
    </row>
    <row r="13" spans="1:25" s="48" customFormat="1" x14ac:dyDescent="0.4">
      <c r="A13" s="68" t="s">
        <v>42</v>
      </c>
      <c r="B13" s="67" t="s">
        <v>41</v>
      </c>
      <c r="C13" s="65">
        <v>226.89270478055772</v>
      </c>
      <c r="D13" s="65">
        <v>230.72416976108656</v>
      </c>
      <c r="E13" s="65">
        <v>243.90707321781355</v>
      </c>
      <c r="F13" s="65">
        <v>254.47605144948412</v>
      </c>
      <c r="G13" s="65">
        <v>258.88804051850224</v>
      </c>
      <c r="H13" s="65">
        <v>273.5108355409518</v>
      </c>
      <c r="I13" s="65">
        <v>284.81367498933918</v>
      </c>
      <c r="J13" s="65">
        <v>302.13041002112379</v>
      </c>
      <c r="K13" s="65">
        <v>319.34984948733751</v>
      </c>
      <c r="L13" s="65">
        <v>339.04779102340257</v>
      </c>
      <c r="M13" s="65">
        <v>355.633718806714</v>
      </c>
      <c r="N13" s="65">
        <v>377.77893584015942</v>
      </c>
      <c r="O13" s="65">
        <v>402.85811466185197</v>
      </c>
      <c r="P13" s="65">
        <v>435.82079532433318</v>
      </c>
      <c r="Q13" s="65">
        <v>451.2055072349782</v>
      </c>
      <c r="R13" s="65">
        <v>468.58965909654893</v>
      </c>
      <c r="S13" s="65">
        <v>487.36160529660168</v>
      </c>
      <c r="T13" s="65">
        <v>480.80728888231505</v>
      </c>
      <c r="U13" s="65">
        <v>486.36471330062523</v>
      </c>
      <c r="V13" s="65">
        <v>492.14272408317828</v>
      </c>
      <c r="W13" s="89">
        <v>490.78178133930624</v>
      </c>
      <c r="X13" s="89">
        <v>494.17920276839772</v>
      </c>
      <c r="Y13" s="64">
        <v>506.59199454519319</v>
      </c>
    </row>
    <row r="14" spans="1:25" s="48" customFormat="1" x14ac:dyDescent="0.4">
      <c r="A14" s="68" t="s">
        <v>40</v>
      </c>
      <c r="B14" s="67" t="s">
        <v>39</v>
      </c>
      <c r="C14" s="65">
        <v>256.39246886123027</v>
      </c>
      <c r="D14" s="65">
        <v>262.11996157744346</v>
      </c>
      <c r="E14" s="65">
        <v>271.23220332657803</v>
      </c>
      <c r="F14" s="65">
        <v>278.8217611431852</v>
      </c>
      <c r="G14" s="65">
        <v>289.88290005557212</v>
      </c>
      <c r="H14" s="65">
        <v>312.27126455768854</v>
      </c>
      <c r="I14" s="65">
        <v>333.38100248586039</v>
      </c>
      <c r="J14" s="65">
        <v>364.86446078056247</v>
      </c>
      <c r="K14" s="65">
        <v>400.67767043232089</v>
      </c>
      <c r="L14" s="65">
        <v>437.03452301624156</v>
      </c>
      <c r="M14" s="65">
        <v>464.91431814614896</v>
      </c>
      <c r="N14" s="65">
        <v>507.16106027409785</v>
      </c>
      <c r="O14" s="65">
        <v>552.07900884678418</v>
      </c>
      <c r="P14" s="65">
        <v>605.72454560138385</v>
      </c>
      <c r="Q14" s="65">
        <v>631.58809757934625</v>
      </c>
      <c r="R14" s="65">
        <v>655.022030628827</v>
      </c>
      <c r="S14" s="65">
        <v>677.20502752346511</v>
      </c>
      <c r="T14" s="65">
        <v>663.67025289634785</v>
      </c>
      <c r="U14" s="65">
        <v>675.61224993255109</v>
      </c>
      <c r="V14" s="65">
        <v>692.20308266323775</v>
      </c>
      <c r="W14" s="89">
        <v>697.73444454484286</v>
      </c>
      <c r="X14" s="89">
        <v>708.69425471602233</v>
      </c>
      <c r="Y14" s="64">
        <v>731.01341910649978</v>
      </c>
    </row>
    <row r="15" spans="1:25" s="48" customFormat="1" x14ac:dyDescent="0.4">
      <c r="A15" s="68" t="s">
        <v>38</v>
      </c>
      <c r="B15" s="67" t="s">
        <v>37</v>
      </c>
      <c r="C15" s="65">
        <v>209.33927754530418</v>
      </c>
      <c r="D15" s="65">
        <v>231.66828298008343</v>
      </c>
      <c r="E15" s="65">
        <v>248.46505814627946</v>
      </c>
      <c r="F15" s="65">
        <v>263.90117746311091</v>
      </c>
      <c r="G15" s="65">
        <v>276.02801204657789</v>
      </c>
      <c r="H15" s="65">
        <v>290.95072436240963</v>
      </c>
      <c r="I15" s="65">
        <v>305.47573713511582</v>
      </c>
      <c r="J15" s="65">
        <v>326.65381319264725</v>
      </c>
      <c r="K15" s="65">
        <v>349.92754655268851</v>
      </c>
      <c r="L15" s="65">
        <v>376.1025796287301</v>
      </c>
      <c r="M15" s="65">
        <v>399.95876832150566</v>
      </c>
      <c r="N15" s="65">
        <v>428.92568484210273</v>
      </c>
      <c r="O15" s="65">
        <v>459.33295596650248</v>
      </c>
      <c r="P15" s="65">
        <v>500.28595198522555</v>
      </c>
      <c r="Q15" s="65">
        <v>512.15209063334032</v>
      </c>
      <c r="R15" s="65">
        <v>522.54434820482936</v>
      </c>
      <c r="S15" s="65">
        <v>532.65830337214584</v>
      </c>
      <c r="T15" s="65">
        <v>515.08122057464948</v>
      </c>
      <c r="U15" s="65">
        <v>518.68227404634933</v>
      </c>
      <c r="V15" s="65">
        <v>522.73629513911783</v>
      </c>
      <c r="W15" s="89">
        <v>517.32635812180047</v>
      </c>
      <c r="X15" s="89">
        <v>516.01086170573342</v>
      </c>
      <c r="Y15" s="64">
        <v>525.14424007258515</v>
      </c>
    </row>
    <row r="16" spans="1:25" s="48" customFormat="1" x14ac:dyDescent="0.4">
      <c r="A16" s="63">
        <v>924</v>
      </c>
      <c r="B16" s="62" t="s">
        <v>36</v>
      </c>
      <c r="C16" s="60">
        <v>178.58457802963343</v>
      </c>
      <c r="D16" s="60">
        <v>192.99356641206387</v>
      </c>
      <c r="E16" s="60">
        <v>206.82748965458018</v>
      </c>
      <c r="F16" s="60">
        <v>218.48789282476676</v>
      </c>
      <c r="G16" s="60">
        <v>225.21540549155083</v>
      </c>
      <c r="H16" s="60">
        <v>239.01986462863761</v>
      </c>
      <c r="I16" s="60">
        <v>254.48944427372328</v>
      </c>
      <c r="J16" s="60">
        <v>269.06215455920045</v>
      </c>
      <c r="K16" s="60">
        <v>285.14623842340319</v>
      </c>
      <c r="L16" s="60">
        <v>305.03756656652126</v>
      </c>
      <c r="M16" s="60">
        <v>322.86916292612358</v>
      </c>
      <c r="N16" s="60">
        <v>344.95799554401236</v>
      </c>
      <c r="O16" s="60">
        <v>365.26342545173719</v>
      </c>
      <c r="P16" s="60">
        <v>386.92126391894743</v>
      </c>
      <c r="Q16" s="60">
        <v>387.90696989115065</v>
      </c>
      <c r="R16" s="60">
        <v>391.56381689039006</v>
      </c>
      <c r="S16" s="60">
        <v>397.65905479563605</v>
      </c>
      <c r="T16" s="60">
        <v>384.60256342470217</v>
      </c>
      <c r="U16" s="60">
        <v>384.65121650718913</v>
      </c>
      <c r="V16" s="60">
        <v>384.483616187846</v>
      </c>
      <c r="W16" s="88">
        <v>379.91311391133661</v>
      </c>
      <c r="X16" s="88">
        <v>380.33285369245294</v>
      </c>
      <c r="Y16" s="59">
        <v>387.57929964270568</v>
      </c>
    </row>
    <row r="17" spans="1:25" s="48" customFormat="1" x14ac:dyDescent="0.4">
      <c r="A17" s="63">
        <v>923</v>
      </c>
      <c r="B17" s="97" t="s">
        <v>35</v>
      </c>
      <c r="C17" s="88">
        <v>235.52173555240063</v>
      </c>
      <c r="D17" s="88">
        <v>255.78880773856079</v>
      </c>
      <c r="E17" s="88">
        <v>274.14807539872993</v>
      </c>
      <c r="F17" s="88">
        <v>289.73066140997878</v>
      </c>
      <c r="G17" s="88">
        <v>305.89976497679004</v>
      </c>
      <c r="H17" s="88">
        <v>318.92918253715317</v>
      </c>
      <c r="I17" s="88">
        <v>319.39269424933536</v>
      </c>
      <c r="J17" s="88">
        <v>338.9537532775725</v>
      </c>
      <c r="K17" s="88">
        <v>359.56950497924834</v>
      </c>
      <c r="L17" s="88">
        <v>380.83581983981196</v>
      </c>
      <c r="M17" s="88">
        <v>397.56874210229205</v>
      </c>
      <c r="N17" s="88">
        <v>420.8638475494493</v>
      </c>
      <c r="O17" s="88">
        <v>443.76888460049446</v>
      </c>
      <c r="P17" s="88">
        <v>475.05056217456848</v>
      </c>
      <c r="Q17" s="88">
        <v>480.75853433642618</v>
      </c>
      <c r="R17" s="88">
        <v>481.52742321945755</v>
      </c>
      <c r="S17" s="88">
        <v>489.57913257783514</v>
      </c>
      <c r="T17" s="88">
        <v>480.71213398377887</v>
      </c>
      <c r="U17" s="88">
        <v>484.65565129278275</v>
      </c>
      <c r="V17" s="88">
        <v>487.19136436650342</v>
      </c>
      <c r="W17" s="88">
        <v>486.54269343157512</v>
      </c>
      <c r="X17" s="88">
        <v>491.72336515348945</v>
      </c>
      <c r="Y17" s="59">
        <v>505.17436827300509</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110</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3631.6586975030423</v>
      </c>
      <c r="D21" s="60">
        <v>3801.3103136078939</v>
      </c>
      <c r="E21" s="60">
        <v>3989.1422599452608</v>
      </c>
      <c r="F21" s="60">
        <v>4185.7426964438273</v>
      </c>
      <c r="G21" s="60">
        <v>4285.3328145941568</v>
      </c>
      <c r="H21" s="60">
        <v>4485.9781878878539</v>
      </c>
      <c r="I21" s="60">
        <v>4554.2425177108307</v>
      </c>
      <c r="J21" s="60">
        <v>4744.8647954577964</v>
      </c>
      <c r="K21" s="60">
        <v>4909.8045854393386</v>
      </c>
      <c r="L21" s="60">
        <v>5110.696842368272</v>
      </c>
      <c r="M21" s="60">
        <v>5248.1015477478986</v>
      </c>
      <c r="N21" s="60">
        <v>5485.34410285798</v>
      </c>
      <c r="O21" s="60">
        <v>5689.2672894440102</v>
      </c>
      <c r="P21" s="60">
        <v>6049.9126053146983</v>
      </c>
      <c r="Q21" s="60">
        <v>6080.7087995359561</v>
      </c>
      <c r="R21" s="60">
        <v>6130.0170671903325</v>
      </c>
      <c r="S21" s="60">
        <v>6162.3215339330773</v>
      </c>
      <c r="T21" s="60">
        <v>5923.6112825071314</v>
      </c>
      <c r="U21" s="60">
        <v>5915.7804868229687</v>
      </c>
      <c r="V21" s="60">
        <v>5942.227502046916</v>
      </c>
      <c r="W21" s="88">
        <v>5802.7018696749547</v>
      </c>
      <c r="X21" s="88">
        <v>5740.1000460367795</v>
      </c>
      <c r="Y21" s="59">
        <v>5789.0211756735762</v>
      </c>
    </row>
    <row r="22" spans="1:25" x14ac:dyDescent="0.4">
      <c r="A22" s="68"/>
      <c r="B22" s="90" t="s">
        <v>57</v>
      </c>
      <c r="C22" s="65">
        <v>0</v>
      </c>
      <c r="D22" s="65">
        <v>0</v>
      </c>
      <c r="E22" s="65">
        <v>0</v>
      </c>
      <c r="F22" s="65">
        <v>0</v>
      </c>
      <c r="G22" s="65">
        <v>0</v>
      </c>
      <c r="H22" s="65">
        <v>0</v>
      </c>
      <c r="I22" s="65">
        <v>1.3765557872426193</v>
      </c>
      <c r="J22" s="65">
        <v>1.5714689360511676</v>
      </c>
      <c r="K22" s="65">
        <v>1.7079099618263458</v>
      </c>
      <c r="L22" s="65">
        <v>1.7036484934131801</v>
      </c>
      <c r="M22" s="65">
        <v>1.5398198322671766</v>
      </c>
      <c r="N22" s="65">
        <v>1.8197964401729938</v>
      </c>
      <c r="O22" s="65">
        <v>2.1892422956324622</v>
      </c>
      <c r="P22" s="65">
        <v>3.1155740964822107</v>
      </c>
      <c r="Q22" s="65">
        <v>3.4964919758553012</v>
      </c>
      <c r="R22" s="65">
        <v>4.1466080392407241</v>
      </c>
      <c r="S22" s="65">
        <v>5.2876026083744145</v>
      </c>
      <c r="T22" s="65">
        <v>6.5361922215292596</v>
      </c>
      <c r="U22" s="65">
        <v>7.7263154405245098</v>
      </c>
      <c r="V22" s="65">
        <v>9.1714539913396109</v>
      </c>
      <c r="W22" s="89">
        <v>10.310128459106034</v>
      </c>
      <c r="X22" s="89">
        <v>11.063781992296009</v>
      </c>
      <c r="Y22" s="64">
        <v>12.417906478078775</v>
      </c>
    </row>
    <row r="23" spans="1:25" ht="25.5" customHeight="1" x14ac:dyDescent="0.4">
      <c r="A23" s="69">
        <v>941</v>
      </c>
      <c r="B23" s="51" t="s">
        <v>56</v>
      </c>
      <c r="C23" s="60">
        <v>3274.2108051944911</v>
      </c>
      <c r="D23" s="60">
        <v>3415.6553278024171</v>
      </c>
      <c r="E23" s="60">
        <v>3581.0729036804701</v>
      </c>
      <c r="F23" s="60">
        <v>3756.1209444792353</v>
      </c>
      <c r="G23" s="60">
        <v>3841.735986974687</v>
      </c>
      <c r="H23" s="60">
        <v>4028.0720324699787</v>
      </c>
      <c r="I23" s="60">
        <v>4105.3927163026256</v>
      </c>
      <c r="J23" s="60">
        <v>4278.0723239504568</v>
      </c>
      <c r="K23" s="60">
        <v>4427.5264630661877</v>
      </c>
      <c r="L23" s="60">
        <v>4613.0026750943971</v>
      </c>
      <c r="M23" s="60">
        <v>4743.7231915288858</v>
      </c>
      <c r="N23" s="60">
        <v>4964.092033529384</v>
      </c>
      <c r="O23" s="60">
        <v>5153.8522069987966</v>
      </c>
      <c r="P23" s="60">
        <v>5483.9549717140062</v>
      </c>
      <c r="Q23" s="60">
        <v>5518.0129972016875</v>
      </c>
      <c r="R23" s="60">
        <v>5573.0448386103435</v>
      </c>
      <c r="S23" s="60">
        <v>5606.0568140718824</v>
      </c>
      <c r="T23" s="60">
        <v>5385.8228733342494</v>
      </c>
      <c r="U23" s="60">
        <v>5379.2389504493322</v>
      </c>
      <c r="V23" s="60">
        <v>5405.6894316537137</v>
      </c>
      <c r="W23" s="88">
        <v>5277.4579700155173</v>
      </c>
      <c r="X23" s="88">
        <v>5218.5680617452135</v>
      </c>
      <c r="Y23" s="59">
        <v>5261.3290215871684</v>
      </c>
    </row>
    <row r="24" spans="1:25" ht="25.5" customHeight="1" x14ac:dyDescent="0.4">
      <c r="A24" s="69">
        <v>921</v>
      </c>
      <c r="B24" s="52" t="s">
        <v>55</v>
      </c>
      <c r="C24" s="60">
        <v>3003.1756038540093</v>
      </c>
      <c r="D24" s="60">
        <v>3124.6772675298744</v>
      </c>
      <c r="E24" s="60">
        <v>3273.2102260437464</v>
      </c>
      <c r="F24" s="60">
        <v>3432.1402140946007</v>
      </c>
      <c r="G24" s="60">
        <v>3515.1426029795575</v>
      </c>
      <c r="H24" s="60">
        <v>3684.8965776247624</v>
      </c>
      <c r="I24" s="60">
        <v>3748.8497531860703</v>
      </c>
      <c r="J24" s="60">
        <v>3908.7789790984339</v>
      </c>
      <c r="K24" s="60">
        <v>4046.424099073075</v>
      </c>
      <c r="L24" s="60">
        <v>4215.7298005194752</v>
      </c>
      <c r="M24" s="60">
        <v>4335.3634787614928</v>
      </c>
      <c r="N24" s="60">
        <v>4538.3431441444191</v>
      </c>
      <c r="O24" s="60">
        <v>4714.9573144743772</v>
      </c>
      <c r="P24" s="60">
        <v>5025.5289042797667</v>
      </c>
      <c r="Q24" s="60">
        <v>5066.8149537894033</v>
      </c>
      <c r="R24" s="60">
        <v>5123.5034425950271</v>
      </c>
      <c r="S24" s="60">
        <v>5158.5274463328542</v>
      </c>
      <c r="T24" s="60">
        <v>4960.7847891667279</v>
      </c>
      <c r="U24" s="60">
        <v>4959.5401034496954</v>
      </c>
      <c r="V24" s="60">
        <v>4989.5001504775364</v>
      </c>
      <c r="W24" s="88">
        <v>4875.3759017492139</v>
      </c>
      <c r="X24" s="88">
        <v>4823.7366547830179</v>
      </c>
      <c r="Y24" s="59">
        <v>4866.0009041003532</v>
      </c>
    </row>
    <row r="25" spans="1:25" x14ac:dyDescent="0.4">
      <c r="A25" s="68" t="s">
        <v>54</v>
      </c>
      <c r="B25" s="67" t="s">
        <v>53</v>
      </c>
      <c r="C25" s="65">
        <v>162.73865759750871</v>
      </c>
      <c r="D25" s="65">
        <v>178.54891260568922</v>
      </c>
      <c r="E25" s="65">
        <v>192.52625442588121</v>
      </c>
      <c r="F25" s="65">
        <v>204.94842501727433</v>
      </c>
      <c r="G25" s="65">
        <v>212.2217220279496</v>
      </c>
      <c r="H25" s="65">
        <v>222.77115362112298</v>
      </c>
      <c r="I25" s="65">
        <v>222.05401537835456</v>
      </c>
      <c r="J25" s="65">
        <v>228.67125250593185</v>
      </c>
      <c r="K25" s="65">
        <v>233.8473690787236</v>
      </c>
      <c r="L25" s="65">
        <v>240.46787505530204</v>
      </c>
      <c r="M25" s="65">
        <v>245.615423516612</v>
      </c>
      <c r="N25" s="65">
        <v>254.16175882215131</v>
      </c>
      <c r="O25" s="65">
        <v>261.71241294290382</v>
      </c>
      <c r="P25" s="65">
        <v>279.38149644096598</v>
      </c>
      <c r="Q25" s="65">
        <v>280.95262322870502</v>
      </c>
      <c r="R25" s="65">
        <v>280.65586107086375</v>
      </c>
      <c r="S25" s="65">
        <v>284.34266662640943</v>
      </c>
      <c r="T25" s="65">
        <v>276.15830512630924</v>
      </c>
      <c r="U25" s="65">
        <v>278.72567423676924</v>
      </c>
      <c r="V25" s="65">
        <v>282.63926145278378</v>
      </c>
      <c r="W25" s="89">
        <v>279.33783459014955</v>
      </c>
      <c r="X25" s="89">
        <v>278.65184286496458</v>
      </c>
      <c r="Y25" s="64">
        <v>284.2196285534751</v>
      </c>
    </row>
    <row r="26" spans="1:25" x14ac:dyDescent="0.4">
      <c r="A26" s="68" t="s">
        <v>52</v>
      </c>
      <c r="B26" s="67" t="s">
        <v>51</v>
      </c>
      <c r="C26" s="65">
        <v>540.67004947019109</v>
      </c>
      <c r="D26" s="65">
        <v>562.89813243806077</v>
      </c>
      <c r="E26" s="65">
        <v>575.64477599649229</v>
      </c>
      <c r="F26" s="65">
        <v>589.14336396967406</v>
      </c>
      <c r="G26" s="65">
        <v>598.23010823034076</v>
      </c>
      <c r="H26" s="65">
        <v>618.78524681200736</v>
      </c>
      <c r="I26" s="65">
        <v>618.70613348184213</v>
      </c>
      <c r="J26" s="65">
        <v>643.46410710492216</v>
      </c>
      <c r="K26" s="65">
        <v>665.23081778898722</v>
      </c>
      <c r="L26" s="65">
        <v>695.32856942606816</v>
      </c>
      <c r="M26" s="65">
        <v>716.50249882206094</v>
      </c>
      <c r="N26" s="65">
        <v>755.12005848304875</v>
      </c>
      <c r="O26" s="65">
        <v>781.86780226599194</v>
      </c>
      <c r="P26" s="65">
        <v>826.60390543401991</v>
      </c>
      <c r="Q26" s="65">
        <v>824.25765862956791</v>
      </c>
      <c r="R26" s="65">
        <v>825.13980951816836</v>
      </c>
      <c r="S26" s="65">
        <v>826.71587111987776</v>
      </c>
      <c r="T26" s="65">
        <v>793.26997278845556</v>
      </c>
      <c r="U26" s="65">
        <v>786.40235270674953</v>
      </c>
      <c r="V26" s="65">
        <v>781.81543397172652</v>
      </c>
      <c r="W26" s="89">
        <v>754.55545522747855</v>
      </c>
      <c r="X26" s="89">
        <v>737.36097027597771</v>
      </c>
      <c r="Y26" s="64">
        <v>736.84563281736553</v>
      </c>
    </row>
    <row r="27" spans="1:25" x14ac:dyDescent="0.4">
      <c r="A27" s="68" t="s">
        <v>50</v>
      </c>
      <c r="B27" s="67" t="s">
        <v>49</v>
      </c>
      <c r="C27" s="65">
        <v>332.57479643533048</v>
      </c>
      <c r="D27" s="65">
        <v>332.32756155526403</v>
      </c>
      <c r="E27" s="65">
        <v>346.81755161112267</v>
      </c>
      <c r="F27" s="65">
        <v>364.03909115997214</v>
      </c>
      <c r="G27" s="65">
        <v>371.61623776522839</v>
      </c>
      <c r="H27" s="65">
        <v>383.18802909087043</v>
      </c>
      <c r="I27" s="65">
        <v>377.78571618145224</v>
      </c>
      <c r="J27" s="65">
        <v>382.69340945468866</v>
      </c>
      <c r="K27" s="65">
        <v>387.00750007690988</v>
      </c>
      <c r="L27" s="65">
        <v>396.40946357026036</v>
      </c>
      <c r="M27" s="65">
        <v>404.62353754263739</v>
      </c>
      <c r="N27" s="65">
        <v>421.02946226762236</v>
      </c>
      <c r="O27" s="65">
        <v>436.486757265329</v>
      </c>
      <c r="P27" s="65">
        <v>466.31918426188292</v>
      </c>
      <c r="Q27" s="65">
        <v>467.55990706856278</v>
      </c>
      <c r="R27" s="65">
        <v>468.54052810198783</v>
      </c>
      <c r="S27" s="65">
        <v>461.80279691082291</v>
      </c>
      <c r="T27" s="65">
        <v>449.06756628050255</v>
      </c>
      <c r="U27" s="65">
        <v>457.37671628175076</v>
      </c>
      <c r="V27" s="65">
        <v>468.98417231619032</v>
      </c>
      <c r="W27" s="89">
        <v>465.40136236185793</v>
      </c>
      <c r="X27" s="89">
        <v>468.49149214379219</v>
      </c>
      <c r="Y27" s="64">
        <v>479.22295365435536</v>
      </c>
    </row>
    <row r="28" spans="1:25" x14ac:dyDescent="0.4">
      <c r="A28" s="68" t="s">
        <v>48</v>
      </c>
      <c r="B28" s="67" t="s">
        <v>47</v>
      </c>
      <c r="C28" s="65">
        <v>251.60202612732141</v>
      </c>
      <c r="D28" s="65">
        <v>270.0296802038452</v>
      </c>
      <c r="E28" s="65">
        <v>285.78962571264043</v>
      </c>
      <c r="F28" s="65">
        <v>310.13700593919367</v>
      </c>
      <c r="G28" s="65">
        <v>322.73545748836943</v>
      </c>
      <c r="H28" s="65">
        <v>339.9542034297807</v>
      </c>
      <c r="I28" s="65">
        <v>345.36140304268451</v>
      </c>
      <c r="J28" s="65">
        <v>357.33772264430957</v>
      </c>
      <c r="K28" s="65">
        <v>366.95501382582836</v>
      </c>
      <c r="L28" s="65">
        <v>380.15320984612288</v>
      </c>
      <c r="M28" s="65">
        <v>388.6813517820928</v>
      </c>
      <c r="N28" s="65">
        <v>405.04024007136337</v>
      </c>
      <c r="O28" s="65">
        <v>418.89229396300362</v>
      </c>
      <c r="P28" s="65">
        <v>443.33197667069618</v>
      </c>
      <c r="Q28" s="65">
        <v>445.32559075832643</v>
      </c>
      <c r="R28" s="65">
        <v>449.72284687261657</v>
      </c>
      <c r="S28" s="65">
        <v>453.19202006365998</v>
      </c>
      <c r="T28" s="65">
        <v>434.43796167760627</v>
      </c>
      <c r="U28" s="65">
        <v>433.47053831012153</v>
      </c>
      <c r="V28" s="65">
        <v>436.03066346699023</v>
      </c>
      <c r="W28" s="89">
        <v>428.19734332315852</v>
      </c>
      <c r="X28" s="89">
        <v>427.65982482244067</v>
      </c>
      <c r="Y28" s="64">
        <v>435.86672861260638</v>
      </c>
    </row>
    <row r="29" spans="1:25" x14ac:dyDescent="0.4">
      <c r="A29" s="68" t="s">
        <v>46</v>
      </c>
      <c r="B29" s="67" t="s">
        <v>45</v>
      </c>
      <c r="C29" s="65">
        <v>363.45591070416219</v>
      </c>
      <c r="D29" s="65">
        <v>378.80756171843558</v>
      </c>
      <c r="E29" s="65">
        <v>405.25097773816225</v>
      </c>
      <c r="F29" s="65">
        <v>429.71802341349604</v>
      </c>
      <c r="G29" s="65">
        <v>448.57197650561119</v>
      </c>
      <c r="H29" s="65">
        <v>470.29909410622838</v>
      </c>
      <c r="I29" s="65">
        <v>484.59295062306302</v>
      </c>
      <c r="J29" s="65">
        <v>502.73397833092719</v>
      </c>
      <c r="K29" s="65">
        <v>515.56956671962325</v>
      </c>
      <c r="L29" s="65">
        <v>532.7924853028012</v>
      </c>
      <c r="M29" s="65">
        <v>550.01569661150256</v>
      </c>
      <c r="N29" s="65">
        <v>576.37507186940377</v>
      </c>
      <c r="O29" s="65">
        <v>594.22325879941184</v>
      </c>
      <c r="P29" s="65">
        <v>625.56303637376948</v>
      </c>
      <c r="Q29" s="65">
        <v>627.88706071443607</v>
      </c>
      <c r="R29" s="65">
        <v>634.06160378414108</v>
      </c>
      <c r="S29" s="65">
        <v>637.73064500136775</v>
      </c>
      <c r="T29" s="65">
        <v>607.36768418360555</v>
      </c>
      <c r="U29" s="65">
        <v>602.37754455684058</v>
      </c>
      <c r="V29" s="65">
        <v>599.2325016824019</v>
      </c>
      <c r="W29" s="89">
        <v>580.21164519899412</v>
      </c>
      <c r="X29" s="89">
        <v>569.70555149072027</v>
      </c>
      <c r="Y29" s="64">
        <v>570.39348384024765</v>
      </c>
    </row>
    <row r="30" spans="1:25" x14ac:dyDescent="0.4">
      <c r="A30" s="68" t="s">
        <v>44</v>
      </c>
      <c r="B30" s="67" t="s">
        <v>43</v>
      </c>
      <c r="C30" s="65">
        <v>300.94816721423871</v>
      </c>
      <c r="D30" s="65">
        <v>309.71181945030457</v>
      </c>
      <c r="E30" s="65">
        <v>330.55613868837042</v>
      </c>
      <c r="F30" s="65">
        <v>352.0425284184023</v>
      </c>
      <c r="G30" s="65">
        <v>365.69492080152759</v>
      </c>
      <c r="H30" s="65">
        <v>391.11985209274246</v>
      </c>
      <c r="I30" s="65">
        <v>406.27548159166702</v>
      </c>
      <c r="J30" s="65">
        <v>430.0752394330496</v>
      </c>
      <c r="K30" s="65">
        <v>447.80231379630055</v>
      </c>
      <c r="L30" s="65">
        <v>470.00300619860275</v>
      </c>
      <c r="M30" s="65">
        <v>486.24763718073785</v>
      </c>
      <c r="N30" s="65">
        <v>505.03693512977401</v>
      </c>
      <c r="O30" s="65">
        <v>522.40969741646313</v>
      </c>
      <c r="P30" s="65">
        <v>557.56060002080869</v>
      </c>
      <c r="Q30" s="65">
        <v>565.65436977574802</v>
      </c>
      <c r="R30" s="65">
        <v>575.48579196906667</v>
      </c>
      <c r="S30" s="65">
        <v>584.66999689293095</v>
      </c>
      <c r="T30" s="65">
        <v>566.44540130467738</v>
      </c>
      <c r="U30" s="65">
        <v>567.39418425197539</v>
      </c>
      <c r="V30" s="65">
        <v>572.94493742658096</v>
      </c>
      <c r="W30" s="89">
        <v>562.28916370622153</v>
      </c>
      <c r="X30" s="89">
        <v>557.45758661161017</v>
      </c>
      <c r="Y30" s="64">
        <v>561.46041964256528</v>
      </c>
    </row>
    <row r="31" spans="1:25" x14ac:dyDescent="0.4">
      <c r="A31" s="68" t="s">
        <v>42</v>
      </c>
      <c r="B31" s="67" t="s">
        <v>41</v>
      </c>
      <c r="C31" s="65">
        <v>344.35173855090994</v>
      </c>
      <c r="D31" s="65">
        <v>347.86481551271663</v>
      </c>
      <c r="E31" s="65">
        <v>363.05563047145694</v>
      </c>
      <c r="F31" s="65">
        <v>377.34510570855844</v>
      </c>
      <c r="G31" s="65">
        <v>375.42334657021422</v>
      </c>
      <c r="H31" s="65">
        <v>392.69625366784408</v>
      </c>
      <c r="I31" s="65">
        <v>399.02759781105669</v>
      </c>
      <c r="J31" s="65">
        <v>414.68020606987568</v>
      </c>
      <c r="K31" s="65">
        <v>426.8160199250247</v>
      </c>
      <c r="L31" s="65">
        <v>441.56689313468735</v>
      </c>
      <c r="M31" s="65">
        <v>449.79979489567802</v>
      </c>
      <c r="N31" s="65">
        <v>466.25665862109457</v>
      </c>
      <c r="O31" s="65">
        <v>484.06809063467693</v>
      </c>
      <c r="P31" s="65">
        <v>516.36245390857937</v>
      </c>
      <c r="Q31" s="65">
        <v>524.82439822722495</v>
      </c>
      <c r="R31" s="65">
        <v>537.97220381977036</v>
      </c>
      <c r="S31" s="65">
        <v>548.4814904837416</v>
      </c>
      <c r="T31" s="65">
        <v>531.3573760418509</v>
      </c>
      <c r="U31" s="65">
        <v>530.68000472518077</v>
      </c>
      <c r="V31" s="65">
        <v>532.7262799988689</v>
      </c>
      <c r="W31" s="89">
        <v>519.42022131508315</v>
      </c>
      <c r="X31" s="89">
        <v>513.01765815445322</v>
      </c>
      <c r="Y31" s="64">
        <v>516.72021628106415</v>
      </c>
    </row>
    <row r="32" spans="1:25" x14ac:dyDescent="0.4">
      <c r="A32" s="68" t="s">
        <v>40</v>
      </c>
      <c r="B32" s="67" t="s">
        <v>39</v>
      </c>
      <c r="C32" s="65">
        <v>389.12309890754199</v>
      </c>
      <c r="D32" s="65">
        <v>395.20052091099279</v>
      </c>
      <c r="E32" s="65">
        <v>403.72908125938409</v>
      </c>
      <c r="F32" s="65">
        <v>413.44569099189761</v>
      </c>
      <c r="G32" s="65">
        <v>420.37016555256457</v>
      </c>
      <c r="H32" s="65">
        <v>448.34697491011792</v>
      </c>
      <c r="I32" s="65">
        <v>467.07104419320513</v>
      </c>
      <c r="J32" s="65">
        <v>500.78398190198487</v>
      </c>
      <c r="K32" s="65">
        <v>535.51191222194348</v>
      </c>
      <c r="L32" s="65">
        <v>569.18222631204662</v>
      </c>
      <c r="M32" s="65">
        <v>588.01613538748018</v>
      </c>
      <c r="N32" s="65">
        <v>625.94072594397676</v>
      </c>
      <c r="O32" s="65">
        <v>663.3696131856866</v>
      </c>
      <c r="P32" s="65">
        <v>717.66518742325536</v>
      </c>
      <c r="Q32" s="65">
        <v>734.63829214064583</v>
      </c>
      <c r="R32" s="65">
        <v>752.00900943331635</v>
      </c>
      <c r="S32" s="65">
        <v>762.13312419861938</v>
      </c>
      <c r="T32" s="65">
        <v>733.44579479191407</v>
      </c>
      <c r="U32" s="65">
        <v>737.17089702801707</v>
      </c>
      <c r="V32" s="65">
        <v>749.284212050267</v>
      </c>
      <c r="W32" s="89">
        <v>738.44913031537021</v>
      </c>
      <c r="X32" s="89">
        <v>735.71017328368123</v>
      </c>
      <c r="Y32" s="64">
        <v>745.62846648255402</v>
      </c>
    </row>
    <row r="33" spans="1:25" x14ac:dyDescent="0.4">
      <c r="A33" s="68" t="s">
        <v>38</v>
      </c>
      <c r="B33" s="67" t="s">
        <v>37</v>
      </c>
      <c r="C33" s="65">
        <v>317.71115884680484</v>
      </c>
      <c r="D33" s="65">
        <v>349.28826313456545</v>
      </c>
      <c r="E33" s="65">
        <v>369.8401901402363</v>
      </c>
      <c r="F33" s="65">
        <v>391.32097947613175</v>
      </c>
      <c r="G33" s="65">
        <v>400.27866803775214</v>
      </c>
      <c r="H33" s="65">
        <v>417.73576989404779</v>
      </c>
      <c r="I33" s="65">
        <v>427.97541088274517</v>
      </c>
      <c r="J33" s="65">
        <v>448.33908165274403</v>
      </c>
      <c r="K33" s="65">
        <v>467.68358563973379</v>
      </c>
      <c r="L33" s="65">
        <v>489.82607167358452</v>
      </c>
      <c r="M33" s="65">
        <v>505.8614030226903</v>
      </c>
      <c r="N33" s="65">
        <v>529.38223293598423</v>
      </c>
      <c r="O33" s="65">
        <v>551.92738800090979</v>
      </c>
      <c r="P33" s="65">
        <v>592.74106374578844</v>
      </c>
      <c r="Q33" s="65">
        <v>595.71505324618727</v>
      </c>
      <c r="R33" s="65">
        <v>599.9157880250965</v>
      </c>
      <c r="S33" s="65">
        <v>599.4588350354253</v>
      </c>
      <c r="T33" s="65">
        <v>569.2347269718075</v>
      </c>
      <c r="U33" s="65">
        <v>565.94219135229014</v>
      </c>
      <c r="V33" s="65">
        <v>565.84268811172603</v>
      </c>
      <c r="W33" s="89">
        <v>547.51374571090025</v>
      </c>
      <c r="X33" s="89">
        <v>535.6815551353784</v>
      </c>
      <c r="Y33" s="64">
        <v>535.64337421611947</v>
      </c>
    </row>
    <row r="34" spans="1:25" x14ac:dyDescent="0.4">
      <c r="A34" s="63">
        <v>924</v>
      </c>
      <c r="B34" s="62" t="s">
        <v>36</v>
      </c>
      <c r="C34" s="60">
        <v>271.03520134048159</v>
      </c>
      <c r="D34" s="60">
        <v>290.97806027254273</v>
      </c>
      <c r="E34" s="60">
        <v>307.86267763672305</v>
      </c>
      <c r="F34" s="60">
        <v>323.98073038463491</v>
      </c>
      <c r="G34" s="60">
        <v>326.59338399512939</v>
      </c>
      <c r="H34" s="60">
        <v>343.17545484521605</v>
      </c>
      <c r="I34" s="60">
        <v>356.54296311655548</v>
      </c>
      <c r="J34" s="60">
        <v>369.29334485202304</v>
      </c>
      <c r="K34" s="60">
        <v>381.10236399311282</v>
      </c>
      <c r="L34" s="60">
        <v>397.27287457492082</v>
      </c>
      <c r="M34" s="60">
        <v>408.35971276739326</v>
      </c>
      <c r="N34" s="60">
        <v>425.74888938496451</v>
      </c>
      <c r="O34" s="60">
        <v>438.89489252442024</v>
      </c>
      <c r="P34" s="60">
        <v>458.42606743423983</v>
      </c>
      <c r="Q34" s="60">
        <v>451.19804341228416</v>
      </c>
      <c r="R34" s="60">
        <v>449.5413960153171</v>
      </c>
      <c r="S34" s="60">
        <v>447.529367739029</v>
      </c>
      <c r="T34" s="60">
        <v>425.03808416752156</v>
      </c>
      <c r="U34" s="60">
        <v>419.69884699963745</v>
      </c>
      <c r="V34" s="60">
        <v>416.18928117617804</v>
      </c>
      <c r="W34" s="88">
        <v>402.08206826630328</v>
      </c>
      <c r="X34" s="88">
        <v>394.83140696219533</v>
      </c>
      <c r="Y34" s="59">
        <v>395.32811748681536</v>
      </c>
    </row>
    <row r="35" spans="1:25" x14ac:dyDescent="0.4">
      <c r="A35" s="63">
        <v>923</v>
      </c>
      <c r="B35" s="62" t="s">
        <v>35</v>
      </c>
      <c r="C35" s="60">
        <v>357.44789230855173</v>
      </c>
      <c r="D35" s="60">
        <v>385.65498580547649</v>
      </c>
      <c r="E35" s="60">
        <v>408.06935626479094</v>
      </c>
      <c r="F35" s="60">
        <v>429.62175196459191</v>
      </c>
      <c r="G35" s="60">
        <v>443.5968276194705</v>
      </c>
      <c r="H35" s="60">
        <v>457.90615541787542</v>
      </c>
      <c r="I35" s="60">
        <v>447.47324562096264</v>
      </c>
      <c r="J35" s="60">
        <v>465.22100257128812</v>
      </c>
      <c r="K35" s="60">
        <v>480.57021241132395</v>
      </c>
      <c r="L35" s="60">
        <v>495.99051878046254</v>
      </c>
      <c r="M35" s="60">
        <v>502.83853638674606</v>
      </c>
      <c r="N35" s="60">
        <v>519.43227288842365</v>
      </c>
      <c r="O35" s="60">
        <v>533.22584014957954</v>
      </c>
      <c r="P35" s="60">
        <v>562.84205950420971</v>
      </c>
      <c r="Q35" s="60">
        <v>559.1993103584125</v>
      </c>
      <c r="R35" s="60">
        <v>552.82562054074708</v>
      </c>
      <c r="S35" s="60">
        <v>550.97711725282022</v>
      </c>
      <c r="T35" s="60">
        <v>531.25221695135281</v>
      </c>
      <c r="U35" s="60">
        <v>528.81522093311139</v>
      </c>
      <c r="V35" s="60">
        <v>527.36661640186196</v>
      </c>
      <c r="W35" s="88">
        <v>514.93377120033142</v>
      </c>
      <c r="X35" s="88">
        <v>510.46820229926959</v>
      </c>
      <c r="Y35" s="59">
        <v>515.27424760832901</v>
      </c>
    </row>
    <row r="36" spans="1:25" s="85" customFormat="1" ht="30" customHeight="1" x14ac:dyDescent="0.4">
      <c r="A36" s="58">
        <v>922</v>
      </c>
      <c r="B36" s="57" t="s">
        <v>34</v>
      </c>
      <c r="C36" s="79" t="s">
        <v>208</v>
      </c>
      <c r="D36" s="79" t="s">
        <v>208</v>
      </c>
      <c r="E36" s="79" t="s">
        <v>208</v>
      </c>
      <c r="F36" s="79" t="s">
        <v>208</v>
      </c>
      <c r="G36" s="79" t="s">
        <v>208</v>
      </c>
      <c r="H36" s="79" t="s">
        <v>208</v>
      </c>
      <c r="I36" s="79" t="s">
        <v>208</v>
      </c>
      <c r="J36" s="79" t="s">
        <v>208</v>
      </c>
      <c r="K36" s="79" t="s">
        <v>208</v>
      </c>
      <c r="L36" s="79" t="s">
        <v>208</v>
      </c>
      <c r="M36" s="79" t="s">
        <v>208</v>
      </c>
      <c r="N36" s="79" t="s">
        <v>208</v>
      </c>
      <c r="O36" s="79" t="s">
        <v>208</v>
      </c>
      <c r="P36" s="79" t="s">
        <v>208</v>
      </c>
      <c r="Q36" s="79" t="s">
        <v>208</v>
      </c>
      <c r="R36" s="79" t="s">
        <v>208</v>
      </c>
      <c r="S36" s="79" t="s">
        <v>208</v>
      </c>
      <c r="T36" s="79" t="s">
        <v>208</v>
      </c>
      <c r="U36" s="79" t="s">
        <v>208</v>
      </c>
      <c r="V36" s="79" t="s">
        <v>208</v>
      </c>
      <c r="W36" s="87"/>
      <c r="X36" s="87"/>
      <c r="Y36" s="86"/>
    </row>
    <row r="49" spans="25:25" s="45" customFormat="1" x14ac:dyDescent="0.4">
      <c r="Y49" s="83"/>
    </row>
    <row r="50" spans="25:25" s="45" customFormat="1" x14ac:dyDescent="0.4">
      <c r="Y50" s="83"/>
    </row>
  </sheetData>
  <mergeCells count="2">
    <mergeCell ref="A19:B19"/>
    <mergeCell ref="A1:B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113</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99">
        <f t="shared" ref="C3:Y3" si="0">SUM(C6,C16:C17,C4)</f>
        <v>981.24099999999999</v>
      </c>
      <c r="D3" s="99">
        <f t="shared" si="0"/>
        <v>987.07300000000021</v>
      </c>
      <c r="E3" s="99">
        <f t="shared" si="0"/>
        <v>974.40600000000006</v>
      </c>
      <c r="F3" s="99">
        <f t="shared" si="0"/>
        <v>1001.6900000000002</v>
      </c>
      <c r="G3" s="99">
        <f t="shared" si="0"/>
        <v>985.8499999999998</v>
      </c>
      <c r="H3" s="99">
        <f t="shared" si="0"/>
        <v>1099.2956646600001</v>
      </c>
      <c r="I3" s="99">
        <f t="shared" si="0"/>
        <v>1087.4146320899997</v>
      </c>
      <c r="J3" s="99">
        <f t="shared" si="0"/>
        <v>1006.6780681472781</v>
      </c>
      <c r="K3" s="99">
        <f t="shared" si="0"/>
        <v>922.80799999999988</v>
      </c>
      <c r="L3" s="99">
        <f t="shared" si="0"/>
        <v>874.53990900999997</v>
      </c>
      <c r="M3" s="99">
        <f t="shared" si="0"/>
        <v>796.54773575000047</v>
      </c>
      <c r="N3" s="99">
        <f t="shared" si="0"/>
        <v>736.17217767890236</v>
      </c>
      <c r="O3" s="99">
        <f t="shared" si="0"/>
        <v>674.75018944999908</v>
      </c>
      <c r="P3" s="99">
        <f t="shared" si="0"/>
        <v>649.64050968999913</v>
      </c>
      <c r="Q3" s="99">
        <f t="shared" si="0"/>
        <v>613.52423453000017</v>
      </c>
      <c r="R3" s="99">
        <f t="shared" si="0"/>
        <v>593.95801392000033</v>
      </c>
      <c r="S3" s="99">
        <f t="shared" si="0"/>
        <v>592.53994551999949</v>
      </c>
      <c r="T3" s="99">
        <f t="shared" si="0"/>
        <v>582.23100191999993</v>
      </c>
      <c r="U3" s="99">
        <f t="shared" si="0"/>
        <v>570.66566029000046</v>
      </c>
      <c r="V3" s="99">
        <f t="shared" si="0"/>
        <v>568.920465350001</v>
      </c>
      <c r="W3" s="99">
        <f t="shared" si="0"/>
        <v>557.33749350000028</v>
      </c>
      <c r="X3" s="99">
        <f t="shared" si="0"/>
        <v>502.55170413000047</v>
      </c>
      <c r="Y3" s="98">
        <f t="shared" si="0"/>
        <v>463.25929202999976</v>
      </c>
    </row>
    <row r="4" spans="1:25" s="48" customFormat="1" x14ac:dyDescent="0.4">
      <c r="A4" s="68"/>
      <c r="B4" s="90" t="s">
        <v>57</v>
      </c>
      <c r="C4" s="101">
        <v>24.641754308383469</v>
      </c>
      <c r="D4" s="101">
        <v>26.066067310735871</v>
      </c>
      <c r="E4" s="101">
        <v>25.419768058651133</v>
      </c>
      <c r="F4" s="101">
        <v>26.575113524827117</v>
      </c>
      <c r="G4" s="101">
        <v>24.882316477813983</v>
      </c>
      <c r="H4" s="101">
        <v>26.816208507742971</v>
      </c>
      <c r="I4" s="101">
        <v>28.406946050688902</v>
      </c>
      <c r="J4" s="101">
        <v>27.432701623546105</v>
      </c>
      <c r="K4" s="101">
        <v>26.234479032471963</v>
      </c>
      <c r="L4" s="101">
        <v>25.217539613784226</v>
      </c>
      <c r="M4" s="101">
        <v>23.89345397582256</v>
      </c>
      <c r="N4" s="101">
        <v>23.356956766137984</v>
      </c>
      <c r="O4" s="101">
        <v>22.860791391673466</v>
      </c>
      <c r="P4" s="101">
        <v>22.195142250613998</v>
      </c>
      <c r="Q4" s="101">
        <v>21.371100590681557</v>
      </c>
      <c r="R4" s="101">
        <v>21.089215753888457</v>
      </c>
      <c r="S4" s="101">
        <v>20.971394600655771</v>
      </c>
      <c r="T4" s="101">
        <v>20.659689148745425</v>
      </c>
      <c r="U4" s="101">
        <v>20.228088570774787</v>
      </c>
      <c r="V4" s="101">
        <v>20.026754962177613</v>
      </c>
      <c r="W4" s="102">
        <v>19.759109410712639</v>
      </c>
      <c r="X4" s="102">
        <v>19.514535151236295</v>
      </c>
      <c r="Y4" s="178">
        <v>20.379099709656291</v>
      </c>
    </row>
    <row r="5" spans="1:25" s="48" customFormat="1" ht="25.5" customHeight="1" x14ac:dyDescent="0.4">
      <c r="A5" s="69">
        <v>941</v>
      </c>
      <c r="B5" s="51" t="s">
        <v>56</v>
      </c>
      <c r="C5" s="60">
        <f t="shared" ref="C5:H5" si="1">C6+C16</f>
        <v>846.27271215045107</v>
      </c>
      <c r="D5" s="60">
        <f t="shared" si="1"/>
        <v>850.64652999979114</v>
      </c>
      <c r="E5" s="60">
        <f t="shared" si="1"/>
        <v>840.28475501658465</v>
      </c>
      <c r="F5" s="60">
        <f t="shared" si="1"/>
        <v>864.45556492203889</v>
      </c>
      <c r="G5" s="60">
        <f t="shared" si="1"/>
        <v>854.72557690095118</v>
      </c>
      <c r="H5" s="60">
        <f t="shared" si="1"/>
        <v>951.95566512988842</v>
      </c>
      <c r="I5" s="60">
        <f t="shared" ref="I5:Y5" si="2">SUM(I6,I16)</f>
        <v>945.95779320722522</v>
      </c>
      <c r="J5" s="60">
        <f t="shared" si="2"/>
        <v>875.1813669307802</v>
      </c>
      <c r="K5" s="60">
        <f t="shared" si="2"/>
        <v>801.26867013731498</v>
      </c>
      <c r="L5" s="60">
        <f t="shared" si="2"/>
        <v>759.1070775826696</v>
      </c>
      <c r="M5" s="60">
        <f t="shared" si="2"/>
        <v>690.81251058032967</v>
      </c>
      <c r="N5" s="60">
        <f t="shared" si="2"/>
        <v>638.56827678584705</v>
      </c>
      <c r="O5" s="60">
        <f t="shared" si="2"/>
        <v>584.53099231094939</v>
      </c>
      <c r="P5" s="60">
        <f t="shared" si="2"/>
        <v>562.93554988734797</v>
      </c>
      <c r="Q5" s="60">
        <f t="shared" si="2"/>
        <v>531.14472951494258</v>
      </c>
      <c r="R5" s="60">
        <f t="shared" si="2"/>
        <v>514.02150655543699</v>
      </c>
      <c r="S5" s="60">
        <f t="shared" si="2"/>
        <v>513.09731582633776</v>
      </c>
      <c r="T5" s="60">
        <f t="shared" si="2"/>
        <v>504.4411995909104</v>
      </c>
      <c r="U5" s="60">
        <f t="shared" si="2"/>
        <v>494.82787280669584</v>
      </c>
      <c r="V5" s="60">
        <f t="shared" si="2"/>
        <v>494.15943161934274</v>
      </c>
      <c r="W5" s="88">
        <f t="shared" si="2"/>
        <v>484.36284637472755</v>
      </c>
      <c r="X5" s="88">
        <f t="shared" si="2"/>
        <v>435.78044867842169</v>
      </c>
      <c r="Y5" s="59">
        <f t="shared" si="2"/>
        <v>399.82705149735494</v>
      </c>
    </row>
    <row r="6" spans="1:25" s="48" customFormat="1" ht="25.5" customHeight="1" x14ac:dyDescent="0.4">
      <c r="A6" s="69">
        <v>921</v>
      </c>
      <c r="B6" s="52" t="s">
        <v>55</v>
      </c>
      <c r="C6" s="60">
        <v>791.47738709574548</v>
      </c>
      <c r="D6" s="60">
        <v>798.98693607665882</v>
      </c>
      <c r="E6" s="60">
        <v>789.64685720380635</v>
      </c>
      <c r="F6" s="60">
        <v>811.87308182875472</v>
      </c>
      <c r="G6" s="60">
        <v>804.06457719254479</v>
      </c>
      <c r="H6" s="60">
        <v>895.53325983173295</v>
      </c>
      <c r="I6" s="60">
        <f t="shared" ref="I6:Y6" si="3">SUM(I7:I15)</f>
        <v>888.04867959888088</v>
      </c>
      <c r="J6" s="60">
        <f t="shared" si="3"/>
        <v>821.69177545270327</v>
      </c>
      <c r="K6" s="60">
        <f t="shared" si="3"/>
        <v>751.96311887261038</v>
      </c>
      <c r="L6" s="60">
        <f t="shared" si="3"/>
        <v>712.39122888031704</v>
      </c>
      <c r="M6" s="60">
        <f t="shared" si="3"/>
        <v>648.17329229303118</v>
      </c>
      <c r="N6" s="60">
        <f t="shared" si="3"/>
        <v>599.42265964890771</v>
      </c>
      <c r="O6" s="60">
        <f t="shared" si="3"/>
        <v>548.74038697987555</v>
      </c>
      <c r="P6" s="60">
        <f t="shared" si="3"/>
        <v>528.82119603634544</v>
      </c>
      <c r="Q6" s="60">
        <f t="shared" si="3"/>
        <v>499.22158364598317</v>
      </c>
      <c r="R6" s="60">
        <f t="shared" si="3"/>
        <v>483.23574482572144</v>
      </c>
      <c r="S6" s="60">
        <f t="shared" si="3"/>
        <v>482.70034405376686</v>
      </c>
      <c r="T6" s="60">
        <f t="shared" si="3"/>
        <v>474.17726314162303</v>
      </c>
      <c r="U6" s="60">
        <f t="shared" si="3"/>
        <v>465.30533530103992</v>
      </c>
      <c r="V6" s="60">
        <f t="shared" si="3"/>
        <v>464.62826852528815</v>
      </c>
      <c r="W6" s="88">
        <f t="shared" si="3"/>
        <v>454.95964487269754</v>
      </c>
      <c r="X6" s="88">
        <f t="shared" si="3"/>
        <v>409.86519400176849</v>
      </c>
      <c r="Y6" s="59">
        <f t="shared" si="3"/>
        <v>376.90381498522078</v>
      </c>
    </row>
    <row r="7" spans="1:25" s="48" customFormat="1" x14ac:dyDescent="0.4">
      <c r="A7" s="68" t="s">
        <v>54</v>
      </c>
      <c r="B7" s="67" t="s">
        <v>53</v>
      </c>
      <c r="C7" s="65">
        <v>0</v>
      </c>
      <c r="D7" s="65">
        <v>0</v>
      </c>
      <c r="E7" s="65">
        <v>0</v>
      </c>
      <c r="F7" s="65">
        <v>54.86669350245576</v>
      </c>
      <c r="G7" s="65">
        <v>53.756395985375811</v>
      </c>
      <c r="H7" s="65">
        <v>58.774624217775148</v>
      </c>
      <c r="I7" s="65">
        <v>50.357496838144471</v>
      </c>
      <c r="J7" s="65">
        <v>46.647303073373692</v>
      </c>
      <c r="K7" s="65">
        <v>42.758604907048472</v>
      </c>
      <c r="L7" s="65">
        <v>40.129372583060771</v>
      </c>
      <c r="M7" s="65">
        <v>36.675548567565123</v>
      </c>
      <c r="N7" s="65">
        <v>33.68788401081418</v>
      </c>
      <c r="O7" s="65">
        <v>30.546245735390549</v>
      </c>
      <c r="P7" s="65">
        <v>28.813762926900431</v>
      </c>
      <c r="Q7" s="65">
        <v>26.828072460843202</v>
      </c>
      <c r="R7" s="65">
        <v>26.065841266164725</v>
      </c>
      <c r="S7" s="65">
        <v>26.147670965893674</v>
      </c>
      <c r="T7" s="65">
        <v>26.044906490439665</v>
      </c>
      <c r="U7" s="65">
        <v>25.793875016269904</v>
      </c>
      <c r="V7" s="65">
        <v>26.04716660635178</v>
      </c>
      <c r="W7" s="89">
        <v>25.65436775149967</v>
      </c>
      <c r="X7" s="89">
        <v>22.595005966545827</v>
      </c>
      <c r="Y7" s="64">
        <v>19.901707275898055</v>
      </c>
    </row>
    <row r="8" spans="1:25" s="48" customFormat="1" x14ac:dyDescent="0.4">
      <c r="A8" s="68" t="s">
        <v>52</v>
      </c>
      <c r="B8" s="67" t="s">
        <v>51</v>
      </c>
      <c r="C8" s="65">
        <v>0</v>
      </c>
      <c r="D8" s="65">
        <v>0</v>
      </c>
      <c r="E8" s="65">
        <v>0</v>
      </c>
      <c r="F8" s="65">
        <v>123.92489014894272</v>
      </c>
      <c r="G8" s="65">
        <v>122.65417502371184</v>
      </c>
      <c r="H8" s="65">
        <v>134.20041184133493</v>
      </c>
      <c r="I8" s="65">
        <v>135.02051602432235</v>
      </c>
      <c r="J8" s="65">
        <v>124.97266554009516</v>
      </c>
      <c r="K8" s="65">
        <v>113.81204249251655</v>
      </c>
      <c r="L8" s="65">
        <v>108.2063382808989</v>
      </c>
      <c r="M8" s="65">
        <v>98.429383591281749</v>
      </c>
      <c r="N8" s="65">
        <v>90.399240898228683</v>
      </c>
      <c r="O8" s="65">
        <v>82.678411979271971</v>
      </c>
      <c r="P8" s="65">
        <v>79.415395515706479</v>
      </c>
      <c r="Q8" s="65">
        <v>74.756037466018412</v>
      </c>
      <c r="R8" s="65">
        <v>72.482343244228517</v>
      </c>
      <c r="S8" s="65">
        <v>72.494970125329758</v>
      </c>
      <c r="T8" s="65">
        <v>70.7230836890798</v>
      </c>
      <c r="U8" s="65">
        <v>69.130246726464136</v>
      </c>
      <c r="V8" s="65">
        <v>68.438464429785199</v>
      </c>
      <c r="W8" s="89">
        <v>66.573913298087859</v>
      </c>
      <c r="X8" s="89">
        <v>59.325386512128709</v>
      </c>
      <c r="Y8" s="64">
        <v>53.755811228514901</v>
      </c>
    </row>
    <row r="9" spans="1:25" s="48" customFormat="1" x14ac:dyDescent="0.4">
      <c r="A9" s="68" t="s">
        <v>50</v>
      </c>
      <c r="B9" s="67" t="s">
        <v>49</v>
      </c>
      <c r="C9" s="65">
        <v>0</v>
      </c>
      <c r="D9" s="65">
        <v>0</v>
      </c>
      <c r="E9" s="65">
        <v>0</v>
      </c>
      <c r="F9" s="65">
        <v>82.103883576244641</v>
      </c>
      <c r="G9" s="65">
        <v>82.613311892686895</v>
      </c>
      <c r="H9" s="65">
        <v>91.279177893039744</v>
      </c>
      <c r="I9" s="65">
        <v>91.307455474087078</v>
      </c>
      <c r="J9" s="65">
        <v>84.173236910859345</v>
      </c>
      <c r="K9" s="65">
        <v>77.125191502879559</v>
      </c>
      <c r="L9" s="65">
        <v>72.493990236866878</v>
      </c>
      <c r="M9" s="65">
        <v>65.85178050474795</v>
      </c>
      <c r="N9" s="65">
        <v>60.370524782646825</v>
      </c>
      <c r="O9" s="65">
        <v>55.039045136737997</v>
      </c>
      <c r="P9" s="65">
        <v>53.205833643541077</v>
      </c>
      <c r="Q9" s="65">
        <v>49.766986232744728</v>
      </c>
      <c r="R9" s="65">
        <v>48.596062369608475</v>
      </c>
      <c r="S9" s="65">
        <v>47.713889078547801</v>
      </c>
      <c r="T9" s="65">
        <v>47.359121346206159</v>
      </c>
      <c r="U9" s="65">
        <v>46.791286806152527</v>
      </c>
      <c r="V9" s="65">
        <v>46.555541628670809</v>
      </c>
      <c r="W9" s="89">
        <v>46.323504219414687</v>
      </c>
      <c r="X9" s="89">
        <v>41.230319141985831</v>
      </c>
      <c r="Y9" s="64">
        <v>36.407668229825838</v>
      </c>
    </row>
    <row r="10" spans="1:25" s="48" customFormat="1" x14ac:dyDescent="0.4">
      <c r="A10" s="68" t="s">
        <v>48</v>
      </c>
      <c r="B10" s="67" t="s">
        <v>47</v>
      </c>
      <c r="C10" s="65">
        <v>0</v>
      </c>
      <c r="D10" s="65">
        <v>0</v>
      </c>
      <c r="E10" s="65">
        <v>0</v>
      </c>
      <c r="F10" s="65">
        <v>67.370005655954841</v>
      </c>
      <c r="G10" s="65">
        <v>67.672851937900262</v>
      </c>
      <c r="H10" s="65">
        <v>76.595103565705784</v>
      </c>
      <c r="I10" s="65">
        <v>77.779281331725372</v>
      </c>
      <c r="J10" s="65">
        <v>72.050816230508275</v>
      </c>
      <c r="K10" s="65">
        <v>65.693551141276686</v>
      </c>
      <c r="L10" s="65">
        <v>62.331484281472868</v>
      </c>
      <c r="M10" s="65">
        <v>56.672722036125975</v>
      </c>
      <c r="N10" s="65">
        <v>52.267020254919601</v>
      </c>
      <c r="O10" s="65">
        <v>47.616504760183439</v>
      </c>
      <c r="P10" s="65">
        <v>46.047149129724538</v>
      </c>
      <c r="Q10" s="65">
        <v>43.542465891719402</v>
      </c>
      <c r="R10" s="65">
        <v>42.058734058335034</v>
      </c>
      <c r="S10" s="65">
        <v>42.432370860388311</v>
      </c>
      <c r="T10" s="65">
        <v>41.896694025648699</v>
      </c>
      <c r="U10" s="65">
        <v>41.072242168436247</v>
      </c>
      <c r="V10" s="65">
        <v>41.464017663410232</v>
      </c>
      <c r="W10" s="89">
        <v>41.38255040018197</v>
      </c>
      <c r="X10" s="89">
        <v>37.048197258917035</v>
      </c>
      <c r="Y10" s="64">
        <v>33.011984656711938</v>
      </c>
    </row>
    <row r="11" spans="1:25" s="48" customFormat="1" x14ac:dyDescent="0.4">
      <c r="A11" s="68" t="s">
        <v>46</v>
      </c>
      <c r="B11" s="67" t="s">
        <v>45</v>
      </c>
      <c r="C11" s="65">
        <v>0</v>
      </c>
      <c r="D11" s="65">
        <v>0</v>
      </c>
      <c r="E11" s="65">
        <v>0</v>
      </c>
      <c r="F11" s="65">
        <v>97.19597524601383</v>
      </c>
      <c r="G11" s="65">
        <v>96.970254845297603</v>
      </c>
      <c r="H11" s="65">
        <v>108.31114107705518</v>
      </c>
      <c r="I11" s="65">
        <v>105.34963126460073</v>
      </c>
      <c r="J11" s="65">
        <v>96.923638490412444</v>
      </c>
      <c r="K11" s="65">
        <v>88.528089103958678</v>
      </c>
      <c r="L11" s="65">
        <v>84.402478637167007</v>
      </c>
      <c r="M11" s="65">
        <v>76.769298815987781</v>
      </c>
      <c r="N11" s="65">
        <v>71.407977707792142</v>
      </c>
      <c r="O11" s="65">
        <v>65.309947151990542</v>
      </c>
      <c r="P11" s="65">
        <v>61.963354951314905</v>
      </c>
      <c r="Q11" s="65">
        <v>58.525365582676528</v>
      </c>
      <c r="R11" s="65">
        <v>56.430359423693126</v>
      </c>
      <c r="S11" s="65">
        <v>56.262139462748934</v>
      </c>
      <c r="T11" s="65">
        <v>54.408402890997344</v>
      </c>
      <c r="U11" s="65">
        <v>53.289395714925291</v>
      </c>
      <c r="V11" s="65">
        <v>53.090701087275598</v>
      </c>
      <c r="W11" s="89">
        <v>51.250605145937854</v>
      </c>
      <c r="X11" s="89">
        <v>46.016386328708599</v>
      </c>
      <c r="Y11" s="64">
        <v>42.391796438401649</v>
      </c>
    </row>
    <row r="12" spans="1:25" s="48" customFormat="1" x14ac:dyDescent="0.4">
      <c r="A12" s="68" t="s">
        <v>44</v>
      </c>
      <c r="B12" s="67" t="s">
        <v>43</v>
      </c>
      <c r="C12" s="65">
        <v>0</v>
      </c>
      <c r="D12" s="65">
        <v>0</v>
      </c>
      <c r="E12" s="65">
        <v>0</v>
      </c>
      <c r="F12" s="65">
        <v>78.440879648818054</v>
      </c>
      <c r="G12" s="65">
        <v>78.270103714947325</v>
      </c>
      <c r="H12" s="65">
        <v>90.835943288389515</v>
      </c>
      <c r="I12" s="65">
        <v>95.020328888420963</v>
      </c>
      <c r="J12" s="65">
        <v>88.515010241060736</v>
      </c>
      <c r="K12" s="65">
        <v>81.570014720973887</v>
      </c>
      <c r="L12" s="65">
        <v>77.33460194086291</v>
      </c>
      <c r="M12" s="65">
        <v>69.881787197907585</v>
      </c>
      <c r="N12" s="65">
        <v>64.576543197690299</v>
      </c>
      <c r="O12" s="65">
        <v>59.27791789196327</v>
      </c>
      <c r="P12" s="65">
        <v>57.55571881354534</v>
      </c>
      <c r="Q12" s="65">
        <v>54.876122360802228</v>
      </c>
      <c r="R12" s="65">
        <v>52.886524563197867</v>
      </c>
      <c r="S12" s="65">
        <v>52.849281569847243</v>
      </c>
      <c r="T12" s="65">
        <v>51.553802527304853</v>
      </c>
      <c r="U12" s="65">
        <v>51.60227780820054</v>
      </c>
      <c r="V12" s="65">
        <v>51.492442448727765</v>
      </c>
      <c r="W12" s="89">
        <v>50.266346623837705</v>
      </c>
      <c r="X12" s="89">
        <v>44.893445145819555</v>
      </c>
      <c r="Y12" s="64">
        <v>42.382041371365219</v>
      </c>
    </row>
    <row r="13" spans="1:25" s="48" customFormat="1" x14ac:dyDescent="0.4">
      <c r="A13" s="68" t="s">
        <v>42</v>
      </c>
      <c r="B13" s="67" t="s">
        <v>41</v>
      </c>
      <c r="C13" s="65">
        <v>0</v>
      </c>
      <c r="D13" s="65">
        <v>0</v>
      </c>
      <c r="E13" s="65">
        <v>0</v>
      </c>
      <c r="F13" s="65">
        <v>100.70045363948039</v>
      </c>
      <c r="G13" s="65">
        <v>99.425716730378028</v>
      </c>
      <c r="H13" s="65">
        <v>107.52824229208683</v>
      </c>
      <c r="I13" s="65">
        <v>107.89678488915885</v>
      </c>
      <c r="J13" s="65">
        <v>99.572141298563167</v>
      </c>
      <c r="K13" s="65">
        <v>91.157366282702625</v>
      </c>
      <c r="L13" s="65">
        <v>86.112993366631471</v>
      </c>
      <c r="M13" s="65">
        <v>78.912250598444047</v>
      </c>
      <c r="N13" s="65">
        <v>73.317689452335316</v>
      </c>
      <c r="O13" s="65">
        <v>67.815627407298692</v>
      </c>
      <c r="P13" s="65">
        <v>65.503073193056693</v>
      </c>
      <c r="Q13" s="65">
        <v>61.254831157444137</v>
      </c>
      <c r="R13" s="65">
        <v>58.532755523030133</v>
      </c>
      <c r="S13" s="65">
        <v>58.358810210104153</v>
      </c>
      <c r="T13" s="65">
        <v>57.27769231299402</v>
      </c>
      <c r="U13" s="65">
        <v>55.409503765181199</v>
      </c>
      <c r="V13" s="65">
        <v>54.801551466799808</v>
      </c>
      <c r="W13" s="89">
        <v>53.656532695763488</v>
      </c>
      <c r="X13" s="89">
        <v>50.914805968761002</v>
      </c>
      <c r="Y13" s="64">
        <v>49.884517289163654</v>
      </c>
    </row>
    <row r="14" spans="1:25" s="48" customFormat="1" x14ac:dyDescent="0.4">
      <c r="A14" s="68" t="s">
        <v>40</v>
      </c>
      <c r="B14" s="67" t="s">
        <v>39</v>
      </c>
      <c r="C14" s="65">
        <v>0</v>
      </c>
      <c r="D14" s="65">
        <v>0</v>
      </c>
      <c r="E14" s="65">
        <v>0</v>
      </c>
      <c r="F14" s="65">
        <v>134.81601464292376</v>
      </c>
      <c r="G14" s="65">
        <v>131.68430609611738</v>
      </c>
      <c r="H14" s="65">
        <v>146.08075871332525</v>
      </c>
      <c r="I14" s="65">
        <v>140.66905576257997</v>
      </c>
      <c r="J14" s="65">
        <v>130.21063901085978</v>
      </c>
      <c r="K14" s="65">
        <v>119.3116659557312</v>
      </c>
      <c r="L14" s="65">
        <v>112.97452731593565</v>
      </c>
      <c r="M14" s="65">
        <v>102.64641992369734</v>
      </c>
      <c r="N14" s="65">
        <v>95.920952257344851</v>
      </c>
      <c r="O14" s="65">
        <v>87.963922766929429</v>
      </c>
      <c r="P14" s="65">
        <v>85.616920307575839</v>
      </c>
      <c r="Q14" s="65">
        <v>81.58151319297626</v>
      </c>
      <c r="R14" s="65">
        <v>79.225347031676989</v>
      </c>
      <c r="S14" s="65">
        <v>79.316745092842808</v>
      </c>
      <c r="T14" s="65">
        <v>78.29739894358265</v>
      </c>
      <c r="U14" s="65">
        <v>76.490447189800705</v>
      </c>
      <c r="V14" s="65">
        <v>77.073021700971822</v>
      </c>
      <c r="W14" s="89">
        <v>74.458936574950258</v>
      </c>
      <c r="X14" s="89">
        <v>67.287124238592199</v>
      </c>
      <c r="Y14" s="64">
        <v>62.342002521763106</v>
      </c>
    </row>
    <row r="15" spans="1:25" s="48" customFormat="1" x14ac:dyDescent="0.4">
      <c r="A15" s="68" t="s">
        <v>38</v>
      </c>
      <c r="B15" s="67" t="s">
        <v>37</v>
      </c>
      <c r="C15" s="65">
        <v>0</v>
      </c>
      <c r="D15" s="65">
        <v>0</v>
      </c>
      <c r="E15" s="65">
        <v>0</v>
      </c>
      <c r="F15" s="65">
        <v>72.454285767920794</v>
      </c>
      <c r="G15" s="65">
        <v>71.017460966129761</v>
      </c>
      <c r="H15" s="65">
        <v>81.927856943020473</v>
      </c>
      <c r="I15" s="65">
        <v>84.648129125841052</v>
      </c>
      <c r="J15" s="65">
        <v>78.626324656970823</v>
      </c>
      <c r="K15" s="65">
        <v>72.006592765522825</v>
      </c>
      <c r="L15" s="65">
        <v>68.405442237420615</v>
      </c>
      <c r="M15" s="65">
        <v>62.334101057273664</v>
      </c>
      <c r="N15" s="65">
        <v>57.474827087135679</v>
      </c>
      <c r="O15" s="65">
        <v>52.492764150109707</v>
      </c>
      <c r="P15" s="65">
        <v>50.699987554980112</v>
      </c>
      <c r="Q15" s="65">
        <v>48.090189300758269</v>
      </c>
      <c r="R15" s="65">
        <v>46.957777345786525</v>
      </c>
      <c r="S15" s="65">
        <v>47.124466688064146</v>
      </c>
      <c r="T15" s="65">
        <v>46.616160915369832</v>
      </c>
      <c r="U15" s="65">
        <v>45.726060105609378</v>
      </c>
      <c r="V15" s="65">
        <v>45.66536149329513</v>
      </c>
      <c r="W15" s="89">
        <v>45.392888163024054</v>
      </c>
      <c r="X15" s="89">
        <v>40.554523440309779</v>
      </c>
      <c r="Y15" s="64">
        <v>36.826285973576368</v>
      </c>
    </row>
    <row r="16" spans="1:25" s="48" customFormat="1" x14ac:dyDescent="0.4">
      <c r="A16" s="63">
        <v>924</v>
      </c>
      <c r="B16" s="62" t="s">
        <v>36</v>
      </c>
      <c r="C16" s="60">
        <v>54.795325054705643</v>
      </c>
      <c r="D16" s="60">
        <v>51.659593923132284</v>
      </c>
      <c r="E16" s="60">
        <v>50.637897812778327</v>
      </c>
      <c r="F16" s="60">
        <v>52.582483093284125</v>
      </c>
      <c r="G16" s="60">
        <v>50.660999708406344</v>
      </c>
      <c r="H16" s="60">
        <v>56.422405298155482</v>
      </c>
      <c r="I16" s="60">
        <v>57.909113608344349</v>
      </c>
      <c r="J16" s="60">
        <v>53.489591478076889</v>
      </c>
      <c r="K16" s="60">
        <v>49.30555126470459</v>
      </c>
      <c r="L16" s="60">
        <v>46.715848702352531</v>
      </c>
      <c r="M16" s="60">
        <v>42.639218287298547</v>
      </c>
      <c r="N16" s="60">
        <v>39.145617136939364</v>
      </c>
      <c r="O16" s="60">
        <v>35.790605331073834</v>
      </c>
      <c r="P16" s="60">
        <v>34.114353851002512</v>
      </c>
      <c r="Q16" s="60">
        <v>31.923145868959359</v>
      </c>
      <c r="R16" s="60">
        <v>30.785761729715556</v>
      </c>
      <c r="S16" s="60">
        <v>30.396971772570915</v>
      </c>
      <c r="T16" s="60">
        <v>30.26393644928736</v>
      </c>
      <c r="U16" s="60">
        <v>29.52253750565594</v>
      </c>
      <c r="V16" s="60">
        <v>29.531163094054573</v>
      </c>
      <c r="W16" s="88">
        <v>29.403201502030008</v>
      </c>
      <c r="X16" s="88">
        <v>25.915254676653213</v>
      </c>
      <c r="Y16" s="59">
        <v>22.923236512134174</v>
      </c>
    </row>
    <row r="17" spans="1:25" s="48" customFormat="1" x14ac:dyDescent="0.4">
      <c r="A17" s="63">
        <v>923</v>
      </c>
      <c r="B17" s="97" t="s">
        <v>35</v>
      </c>
      <c r="C17" s="88">
        <v>110.32653354116538</v>
      </c>
      <c r="D17" s="88">
        <v>110.36040268947319</v>
      </c>
      <c r="E17" s="88">
        <v>108.70147692476428</v>
      </c>
      <c r="F17" s="88">
        <v>110.65932155313423</v>
      </c>
      <c r="G17" s="88">
        <v>106.24210662123465</v>
      </c>
      <c r="H17" s="88">
        <v>120.52379102236871</v>
      </c>
      <c r="I17" s="88">
        <v>113.04989283208553</v>
      </c>
      <c r="J17" s="88">
        <v>104.06399959295175</v>
      </c>
      <c r="K17" s="88">
        <v>95.304850830212843</v>
      </c>
      <c r="L17" s="88">
        <v>90.215291813546202</v>
      </c>
      <c r="M17" s="88">
        <v>81.841771193848274</v>
      </c>
      <c r="N17" s="88">
        <v>74.246944126917398</v>
      </c>
      <c r="O17" s="88">
        <v>67.358405747376239</v>
      </c>
      <c r="P17" s="88">
        <v>64.50981755203712</v>
      </c>
      <c r="Q17" s="88">
        <v>61.008404424376096</v>
      </c>
      <c r="R17" s="88">
        <v>58.847291610674958</v>
      </c>
      <c r="S17" s="88">
        <v>58.471235093005973</v>
      </c>
      <c r="T17" s="88">
        <v>57.13011318034404</v>
      </c>
      <c r="U17" s="88">
        <v>55.609698912529794</v>
      </c>
      <c r="V17" s="88">
        <v>54.734278768480628</v>
      </c>
      <c r="W17" s="88">
        <v>53.215537714560064</v>
      </c>
      <c r="X17" s="88">
        <v>47.256720300342437</v>
      </c>
      <c r="Y17" s="59">
        <v>43.053140822988524</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112</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1489.2151099094622</v>
      </c>
      <c r="D21" s="60">
        <v>1488.2184532211741</v>
      </c>
      <c r="E21" s="60">
        <v>1450.4031391875751</v>
      </c>
      <c r="F21" s="60">
        <v>1485.3374876898351</v>
      </c>
      <c r="G21" s="60">
        <v>1429.6183998109193</v>
      </c>
      <c r="H21" s="60">
        <v>1578.326095679121</v>
      </c>
      <c r="I21" s="60">
        <v>1523.4817937857379</v>
      </c>
      <c r="J21" s="60">
        <v>1381.6863675396037</v>
      </c>
      <c r="K21" s="60">
        <v>1233.3471844350734</v>
      </c>
      <c r="L21" s="60">
        <v>1138.9776921365722</v>
      </c>
      <c r="M21" s="60">
        <v>1007.4607361955321</v>
      </c>
      <c r="N21" s="60">
        <v>908.58739641219404</v>
      </c>
      <c r="O21" s="60">
        <v>810.76940981220559</v>
      </c>
      <c r="P21" s="60">
        <v>769.69702074980137</v>
      </c>
      <c r="Q21" s="60">
        <v>713.62712117194826</v>
      </c>
      <c r="R21" s="60">
        <v>681.9034426432346</v>
      </c>
      <c r="S21" s="60">
        <v>666.85021749338568</v>
      </c>
      <c r="T21" s="60">
        <v>643.444358236742</v>
      </c>
      <c r="U21" s="60">
        <v>622.66206206453944</v>
      </c>
      <c r="V21" s="60">
        <v>615.83534265541084</v>
      </c>
      <c r="W21" s="88">
        <v>589.85963869922216</v>
      </c>
      <c r="X21" s="88">
        <v>521.70932509908062</v>
      </c>
      <c r="Y21" s="59">
        <v>472.52116920414426</v>
      </c>
    </row>
    <row r="22" spans="1:25" x14ac:dyDescent="0.4">
      <c r="A22" s="68"/>
      <c r="B22" s="90" t="s">
        <v>57</v>
      </c>
      <c r="C22" s="65">
        <v>37.398429999073876</v>
      </c>
      <c r="D22" s="65">
        <v>39.300033913137462</v>
      </c>
      <c r="E22" s="65">
        <v>37.837319751405111</v>
      </c>
      <c r="F22" s="65">
        <v>39.40641551581713</v>
      </c>
      <c r="G22" s="65">
        <v>36.082788929960245</v>
      </c>
      <c r="H22" s="65">
        <v>38.501672512311558</v>
      </c>
      <c r="I22" s="65">
        <v>39.798494381208911</v>
      </c>
      <c r="J22" s="65">
        <v>37.651947586176981</v>
      </c>
      <c r="K22" s="65">
        <v>35.062787546077047</v>
      </c>
      <c r="L22" s="65">
        <v>32.842657921906358</v>
      </c>
      <c r="M22" s="65">
        <v>30.22005543719386</v>
      </c>
      <c r="N22" s="65">
        <v>28.827273265295638</v>
      </c>
      <c r="O22" s="65">
        <v>27.469173976186827</v>
      </c>
      <c r="P22" s="65">
        <v>26.296905150769767</v>
      </c>
      <c r="Q22" s="65">
        <v>24.858018856398502</v>
      </c>
      <c r="R22" s="65">
        <v>24.211827247370746</v>
      </c>
      <c r="S22" s="65">
        <v>23.601411442926757</v>
      </c>
      <c r="T22" s="65">
        <v>22.83176330674268</v>
      </c>
      <c r="U22" s="65">
        <v>22.07117795506062</v>
      </c>
      <c r="V22" s="65">
        <v>21.678220868397133</v>
      </c>
      <c r="W22" s="89">
        <v>20.912106710835079</v>
      </c>
      <c r="X22" s="89">
        <v>20.258442822313395</v>
      </c>
      <c r="Y22" s="64">
        <v>20.786536153301888</v>
      </c>
    </row>
    <row r="23" spans="1:25" ht="25.5" customHeight="1" x14ac:dyDescent="0.4">
      <c r="A23" s="69">
        <v>941</v>
      </c>
      <c r="B23" s="51" t="s">
        <v>56</v>
      </c>
      <c r="C23" s="60">
        <v>1284.3757140585369</v>
      </c>
      <c r="D23" s="60">
        <v>1282.5270908172424</v>
      </c>
      <c r="E23" s="60">
        <v>1250.7636924316114</v>
      </c>
      <c r="F23" s="60">
        <v>1281.8419441352096</v>
      </c>
      <c r="G23" s="60">
        <v>1239.4699107639124</v>
      </c>
      <c r="H23" s="60">
        <v>1366.7810367184366</v>
      </c>
      <c r="I23" s="60">
        <v>1325.298955073896</v>
      </c>
      <c r="J23" s="60">
        <v>1201.2044387124006</v>
      </c>
      <c r="K23" s="60">
        <v>1070.9079876744599</v>
      </c>
      <c r="L23" s="60">
        <v>988.64101958297306</v>
      </c>
      <c r="M23" s="60">
        <v>873.72852780385597</v>
      </c>
      <c r="N23" s="60">
        <v>788.12417207288013</v>
      </c>
      <c r="O23" s="60">
        <v>702.36341547260906</v>
      </c>
      <c r="P23" s="60">
        <v>666.96859133554301</v>
      </c>
      <c r="Q23" s="60">
        <v>617.80653952450723</v>
      </c>
      <c r="R23" s="60">
        <v>590.13099696980385</v>
      </c>
      <c r="S23" s="60">
        <v>577.44470940907581</v>
      </c>
      <c r="T23" s="60">
        <v>557.4760582459395</v>
      </c>
      <c r="U23" s="60">
        <v>539.91428797774779</v>
      </c>
      <c r="V23" s="60">
        <v>534.90929124949344</v>
      </c>
      <c r="W23" s="88">
        <v>512.62672419135129</v>
      </c>
      <c r="X23" s="88">
        <v>452.39270288611465</v>
      </c>
      <c r="Y23" s="59">
        <v>407.82073690330043</v>
      </c>
    </row>
    <row r="24" spans="1:25" ht="25.5" customHeight="1" x14ac:dyDescent="0.4">
      <c r="A24" s="69">
        <v>921</v>
      </c>
      <c r="B24" s="52" t="s">
        <v>55</v>
      </c>
      <c r="C24" s="60">
        <v>1201.2136508917224</v>
      </c>
      <c r="D24" s="60">
        <v>1204.6394766668018</v>
      </c>
      <c r="E24" s="60">
        <v>1175.3891915053925</v>
      </c>
      <c r="F24" s="60">
        <v>1203.8709817274071</v>
      </c>
      <c r="G24" s="60">
        <v>1166.004477547953</v>
      </c>
      <c r="H24" s="60">
        <v>1285.7719346852671</v>
      </c>
      <c r="I24" s="60">
        <v>1244.1675469862396</v>
      </c>
      <c r="J24" s="60">
        <v>1127.7888735093759</v>
      </c>
      <c r="K24" s="60">
        <v>1005.010354765618</v>
      </c>
      <c r="L24" s="60">
        <v>927.79953139812858</v>
      </c>
      <c r="M24" s="60">
        <v>819.7991318385574</v>
      </c>
      <c r="N24" s="60">
        <v>739.81045493738452</v>
      </c>
      <c r="O24" s="60">
        <v>659.35797669718704</v>
      </c>
      <c r="P24" s="60">
        <v>626.54975024995395</v>
      </c>
      <c r="Q24" s="60">
        <v>580.67479899486113</v>
      </c>
      <c r="R24" s="60">
        <v>554.78688776360184</v>
      </c>
      <c r="S24" s="60">
        <v>543.2356617475034</v>
      </c>
      <c r="T24" s="60">
        <v>524.03029685207116</v>
      </c>
      <c r="U24" s="60">
        <v>507.70179411346339</v>
      </c>
      <c r="V24" s="60">
        <v>502.94290042568701</v>
      </c>
      <c r="W24" s="88">
        <v>481.50776661741969</v>
      </c>
      <c r="X24" s="88">
        <v>425.48954065222421</v>
      </c>
      <c r="Y24" s="59">
        <v>384.43919938207284</v>
      </c>
    </row>
    <row r="25" spans="1:25" x14ac:dyDescent="0.4">
      <c r="A25" s="68" t="s">
        <v>54</v>
      </c>
      <c r="B25" s="67" t="s">
        <v>53</v>
      </c>
      <c r="C25" s="65">
        <v>0</v>
      </c>
      <c r="D25" s="65">
        <v>0</v>
      </c>
      <c r="E25" s="65">
        <v>0</v>
      </c>
      <c r="F25" s="65">
        <v>81.358061560748169</v>
      </c>
      <c r="G25" s="65">
        <v>77.954184519161245</v>
      </c>
      <c r="H25" s="65">
        <v>84.386326762545636</v>
      </c>
      <c r="I25" s="65">
        <v>70.55149650330101</v>
      </c>
      <c r="J25" s="65">
        <v>64.024383542583848</v>
      </c>
      <c r="K25" s="65">
        <v>57.147537702837369</v>
      </c>
      <c r="L25" s="65">
        <v>52.263435551253451</v>
      </c>
      <c r="M25" s="65">
        <v>46.386642635377214</v>
      </c>
      <c r="N25" s="65">
        <v>41.577755519812861</v>
      </c>
      <c r="O25" s="65">
        <v>36.703897255736045</v>
      </c>
      <c r="P25" s="65">
        <v>34.138676930737212</v>
      </c>
      <c r="Q25" s="65">
        <v>31.205352680958836</v>
      </c>
      <c r="R25" s="65">
        <v>29.925325491413993</v>
      </c>
      <c r="S25" s="65">
        <v>29.426843206747417</v>
      </c>
      <c r="T25" s="65">
        <v>28.783160097647222</v>
      </c>
      <c r="U25" s="65">
        <v>28.144092984504841</v>
      </c>
      <c r="V25" s="65">
        <v>28.195093601276785</v>
      </c>
      <c r="W25" s="89">
        <v>27.151369268065519</v>
      </c>
      <c r="X25" s="89">
        <v>23.456343330530199</v>
      </c>
      <c r="Y25" s="64">
        <v>20.299599280475935</v>
      </c>
    </row>
    <row r="26" spans="1:25" x14ac:dyDescent="0.4">
      <c r="A26" s="68" t="s">
        <v>52</v>
      </c>
      <c r="B26" s="67" t="s">
        <v>51</v>
      </c>
      <c r="C26" s="65">
        <v>0</v>
      </c>
      <c r="D26" s="65">
        <v>0</v>
      </c>
      <c r="E26" s="65">
        <v>0</v>
      </c>
      <c r="F26" s="65">
        <v>183.75973105059384</v>
      </c>
      <c r="G26" s="65">
        <v>177.86546171073428</v>
      </c>
      <c r="H26" s="65">
        <v>192.67974837831761</v>
      </c>
      <c r="I26" s="65">
        <v>189.16546814829482</v>
      </c>
      <c r="J26" s="65">
        <v>171.52755558649326</v>
      </c>
      <c r="K26" s="65">
        <v>152.11155751028409</v>
      </c>
      <c r="L26" s="65">
        <v>140.92507863848465</v>
      </c>
      <c r="M26" s="65">
        <v>124.49189773011678</v>
      </c>
      <c r="N26" s="65">
        <v>111.57119681475599</v>
      </c>
      <c r="O26" s="65">
        <v>99.345103317843638</v>
      </c>
      <c r="P26" s="65">
        <v>94.091720602945358</v>
      </c>
      <c r="Q26" s="65">
        <v>86.953265746649834</v>
      </c>
      <c r="R26" s="65">
        <v>83.214567748462372</v>
      </c>
      <c r="S26" s="65">
        <v>81.586544435966559</v>
      </c>
      <c r="T26" s="65">
        <v>78.158615818770912</v>
      </c>
      <c r="U26" s="65">
        <v>75.4290734015011</v>
      </c>
      <c r="V26" s="65">
        <v>74.082104195351988</v>
      </c>
      <c r="W26" s="89">
        <v>70.458680606965899</v>
      </c>
      <c r="X26" s="89">
        <v>61.586911563786956</v>
      </c>
      <c r="Y26" s="64">
        <v>54.830543521122124</v>
      </c>
    </row>
    <row r="27" spans="1:25" x14ac:dyDescent="0.4">
      <c r="A27" s="68" t="s">
        <v>50</v>
      </c>
      <c r="B27" s="67" t="s">
        <v>49</v>
      </c>
      <c r="C27" s="65">
        <v>0</v>
      </c>
      <c r="D27" s="65">
        <v>0</v>
      </c>
      <c r="E27" s="65">
        <v>0</v>
      </c>
      <c r="F27" s="65">
        <v>121.74622504039964</v>
      </c>
      <c r="G27" s="65">
        <v>119.80069052198961</v>
      </c>
      <c r="H27" s="65">
        <v>131.05510472951795</v>
      </c>
      <c r="I27" s="65">
        <v>127.92291178233893</v>
      </c>
      <c r="J27" s="65">
        <v>115.52950007688136</v>
      </c>
      <c r="K27" s="65">
        <v>103.07901295729161</v>
      </c>
      <c r="L27" s="65">
        <v>94.414259250018617</v>
      </c>
      <c r="M27" s="65">
        <v>83.288270482162275</v>
      </c>
      <c r="N27" s="65">
        <v>74.509604675969939</v>
      </c>
      <c r="O27" s="65">
        <v>66.134066858898123</v>
      </c>
      <c r="P27" s="65">
        <v>63.038512886896648</v>
      </c>
      <c r="Q27" s="65">
        <v>57.886989813669665</v>
      </c>
      <c r="R27" s="65">
        <v>55.791523057393526</v>
      </c>
      <c r="S27" s="65">
        <v>53.697674815091354</v>
      </c>
      <c r="T27" s="65">
        <v>52.338263233624019</v>
      </c>
      <c r="U27" s="65">
        <v>51.054691313590389</v>
      </c>
      <c r="V27" s="65">
        <v>50.394650355498385</v>
      </c>
      <c r="W27" s="89">
        <v>49.02660556811405</v>
      </c>
      <c r="X27" s="89">
        <v>42.802047622986159</v>
      </c>
      <c r="Y27" s="64">
        <v>37.13556156546521</v>
      </c>
    </row>
    <row r="28" spans="1:25" x14ac:dyDescent="0.4">
      <c r="A28" s="68" t="s">
        <v>48</v>
      </c>
      <c r="B28" s="67" t="s">
        <v>47</v>
      </c>
      <c r="C28" s="65">
        <v>0</v>
      </c>
      <c r="D28" s="65">
        <v>0</v>
      </c>
      <c r="E28" s="65">
        <v>0</v>
      </c>
      <c r="F28" s="65">
        <v>99.898366706931213</v>
      </c>
      <c r="G28" s="65">
        <v>98.134964039257767</v>
      </c>
      <c r="H28" s="65">
        <v>109.97228011118274</v>
      </c>
      <c r="I28" s="65">
        <v>108.96976695529261</v>
      </c>
      <c r="J28" s="65">
        <v>98.891228194741998</v>
      </c>
      <c r="K28" s="65">
        <v>87.80044856095212</v>
      </c>
      <c r="L28" s="65">
        <v>81.178879754871431</v>
      </c>
      <c r="M28" s="65">
        <v>71.678745293226072</v>
      </c>
      <c r="N28" s="65">
        <v>64.508218717760684</v>
      </c>
      <c r="O28" s="65">
        <v>57.215256943021316</v>
      </c>
      <c r="P28" s="65">
        <v>54.556871024073708</v>
      </c>
      <c r="Q28" s="65">
        <v>50.646873968783787</v>
      </c>
      <c r="R28" s="65">
        <v>48.286233833790483</v>
      </c>
      <c r="S28" s="65">
        <v>47.753802846452807</v>
      </c>
      <c r="T28" s="65">
        <v>46.301538926432492</v>
      </c>
      <c r="U28" s="65">
        <v>44.814553917991844</v>
      </c>
      <c r="V28" s="65">
        <v>44.883264148191721</v>
      </c>
      <c r="W28" s="89">
        <v>43.797333773855783</v>
      </c>
      <c r="X28" s="89">
        <v>38.460500341050142</v>
      </c>
      <c r="Y28" s="64">
        <v>33.671988573363883</v>
      </c>
    </row>
    <row r="29" spans="1:25" x14ac:dyDescent="0.4">
      <c r="A29" s="68" t="s">
        <v>46</v>
      </c>
      <c r="B29" s="67" t="s">
        <v>45</v>
      </c>
      <c r="C29" s="65">
        <v>0</v>
      </c>
      <c r="D29" s="65">
        <v>0</v>
      </c>
      <c r="E29" s="65">
        <v>0</v>
      </c>
      <c r="F29" s="65">
        <v>144.12525400620709</v>
      </c>
      <c r="G29" s="65">
        <v>140.62023691351772</v>
      </c>
      <c r="H29" s="65">
        <v>155.50893714073911</v>
      </c>
      <c r="I29" s="65">
        <v>147.59617948600157</v>
      </c>
      <c r="J29" s="65">
        <v>133.02968866800359</v>
      </c>
      <c r="K29" s="65">
        <v>118.31916220902369</v>
      </c>
      <c r="L29" s="65">
        <v>109.92356019245724</v>
      </c>
      <c r="M29" s="65">
        <v>97.096571656872982</v>
      </c>
      <c r="N29" s="65">
        <v>88.132084471252412</v>
      </c>
      <c r="O29" s="65">
        <v>78.475424142447835</v>
      </c>
      <c r="P29" s="65">
        <v>73.414463830847126</v>
      </c>
      <c r="Q29" s="65">
        <v>68.074390228930767</v>
      </c>
      <c r="R29" s="65">
        <v>64.785818961597982</v>
      </c>
      <c r="S29" s="65">
        <v>63.317958934316259</v>
      </c>
      <c r="T29" s="65">
        <v>60.128677046458925</v>
      </c>
      <c r="U29" s="65">
        <v>58.144877694527075</v>
      </c>
      <c r="V29" s="65">
        <v>57.468718541851459</v>
      </c>
      <c r="W29" s="89">
        <v>54.241216116028959</v>
      </c>
      <c r="X29" s="89">
        <v>47.770563024175772</v>
      </c>
      <c r="Y29" s="64">
        <v>43.239329598682836</v>
      </c>
    </row>
    <row r="30" spans="1:25" x14ac:dyDescent="0.4">
      <c r="A30" s="68" t="s">
        <v>44</v>
      </c>
      <c r="B30" s="67" t="s">
        <v>43</v>
      </c>
      <c r="C30" s="65">
        <v>0</v>
      </c>
      <c r="D30" s="65">
        <v>0</v>
      </c>
      <c r="E30" s="65">
        <v>0</v>
      </c>
      <c r="F30" s="65">
        <v>116.31460742321089</v>
      </c>
      <c r="G30" s="65">
        <v>113.50243995130873</v>
      </c>
      <c r="H30" s="65">
        <v>130.41872566834533</v>
      </c>
      <c r="I30" s="65">
        <v>133.12469487633413</v>
      </c>
      <c r="J30" s="65">
        <v>121.48867333306146</v>
      </c>
      <c r="K30" s="65">
        <v>109.01958802962332</v>
      </c>
      <c r="L30" s="65">
        <v>100.71854415496701</v>
      </c>
      <c r="M30" s="65">
        <v>88.385357985826715</v>
      </c>
      <c r="N30" s="65">
        <v>79.700693713095902</v>
      </c>
      <c r="O30" s="65">
        <v>71.227430915341571</v>
      </c>
      <c r="P30" s="65">
        <v>68.192276554673001</v>
      </c>
      <c r="Q30" s="65">
        <v>63.829734861930646</v>
      </c>
      <c r="R30" s="65">
        <v>60.717260014843362</v>
      </c>
      <c r="S30" s="65">
        <v>59.477095469561554</v>
      </c>
      <c r="T30" s="65">
        <v>56.973955822440587</v>
      </c>
      <c r="U30" s="65">
        <v>56.304037448044753</v>
      </c>
      <c r="V30" s="65">
        <v>55.738662732175932</v>
      </c>
      <c r="W30" s="89">
        <v>53.199523455830018</v>
      </c>
      <c r="X30" s="89">
        <v>46.604814541310297</v>
      </c>
      <c r="Y30" s="64">
        <v>43.22937949997781</v>
      </c>
    </row>
    <row r="31" spans="1:25" x14ac:dyDescent="0.4">
      <c r="A31" s="68" t="s">
        <v>42</v>
      </c>
      <c r="B31" s="67" t="s">
        <v>41</v>
      </c>
      <c r="C31" s="65">
        <v>0</v>
      </c>
      <c r="D31" s="65">
        <v>0</v>
      </c>
      <c r="E31" s="65">
        <v>0</v>
      </c>
      <c r="F31" s="65">
        <v>149.32180496769709</v>
      </c>
      <c r="G31" s="65">
        <v>144.18099513327263</v>
      </c>
      <c r="H31" s="65">
        <v>154.38488141822955</v>
      </c>
      <c r="I31" s="65">
        <v>151.16477425976444</v>
      </c>
      <c r="J31" s="65">
        <v>136.66481328251623</v>
      </c>
      <c r="K31" s="65">
        <v>121.83323188061652</v>
      </c>
      <c r="L31" s="65">
        <v>112.15128942340394</v>
      </c>
      <c r="M31" s="65">
        <v>99.806942527932122</v>
      </c>
      <c r="N31" s="65">
        <v>90.489060290880687</v>
      </c>
      <c r="O31" s="65">
        <v>81.48621085068163</v>
      </c>
      <c r="P31" s="65">
        <v>77.608338049470731</v>
      </c>
      <c r="Q31" s="65">
        <v>71.249196619344175</v>
      </c>
      <c r="R31" s="65">
        <v>67.199510004296343</v>
      </c>
      <c r="S31" s="65">
        <v>65.677572584766182</v>
      </c>
      <c r="T31" s="65">
        <v>63.299631675538947</v>
      </c>
      <c r="U31" s="65">
        <v>60.458160133321662</v>
      </c>
      <c r="V31" s="65">
        <v>59.320650743056866</v>
      </c>
      <c r="W31" s="89">
        <v>56.787536024213374</v>
      </c>
      <c r="X31" s="89">
        <v>52.855713832465035</v>
      </c>
      <c r="Y31" s="64">
        <v>50.881851352338366</v>
      </c>
    </row>
    <row r="32" spans="1:25" x14ac:dyDescent="0.4">
      <c r="A32" s="68" t="s">
        <v>40</v>
      </c>
      <c r="B32" s="67" t="s">
        <v>39</v>
      </c>
      <c r="C32" s="65">
        <v>0</v>
      </c>
      <c r="D32" s="65">
        <v>0</v>
      </c>
      <c r="E32" s="65">
        <v>0</v>
      </c>
      <c r="F32" s="65">
        <v>199.9094335473813</v>
      </c>
      <c r="G32" s="65">
        <v>190.96039657284845</v>
      </c>
      <c r="H32" s="65">
        <v>209.73708981664817</v>
      </c>
      <c r="I32" s="65">
        <v>197.07914449470482</v>
      </c>
      <c r="J32" s="65">
        <v>178.7167819807955</v>
      </c>
      <c r="K32" s="65">
        <v>159.46188944694788</v>
      </c>
      <c r="L32" s="65">
        <v>147.13504217113226</v>
      </c>
      <c r="M32" s="65">
        <v>129.82553730668087</v>
      </c>
      <c r="N32" s="65">
        <v>118.38612068669191</v>
      </c>
      <c r="O32" s="65">
        <v>105.69609147445036</v>
      </c>
      <c r="P32" s="65">
        <v>101.43931528832857</v>
      </c>
      <c r="Q32" s="65">
        <v>94.892389125189766</v>
      </c>
      <c r="R32" s="65">
        <v>90.955986146155368</v>
      </c>
      <c r="S32" s="65">
        <v>89.263836330245226</v>
      </c>
      <c r="T32" s="65">
        <v>86.529263211205716</v>
      </c>
      <c r="U32" s="65">
        <v>83.459901111338382</v>
      </c>
      <c r="V32" s="65">
        <v>83.428692795408182</v>
      </c>
      <c r="W32" s="89">
        <v>78.803816248239613</v>
      </c>
      <c r="X32" s="89">
        <v>69.852156277422765</v>
      </c>
      <c r="Y32" s="64">
        <v>63.58839731638578</v>
      </c>
    </row>
    <row r="33" spans="1:25" x14ac:dyDescent="0.4">
      <c r="A33" s="68" t="s">
        <v>38</v>
      </c>
      <c r="B33" s="67" t="s">
        <v>37</v>
      </c>
      <c r="C33" s="65">
        <v>0</v>
      </c>
      <c r="D33" s="65">
        <v>0</v>
      </c>
      <c r="E33" s="65">
        <v>0</v>
      </c>
      <c r="F33" s="65">
        <v>107.43749742423788</v>
      </c>
      <c r="G33" s="65">
        <v>102.98510818586283</v>
      </c>
      <c r="H33" s="65">
        <v>117.62884065974086</v>
      </c>
      <c r="I33" s="65">
        <v>118.5931104802071</v>
      </c>
      <c r="J33" s="65">
        <v>107.91624884429876</v>
      </c>
      <c r="K33" s="65">
        <v>96.237926468041564</v>
      </c>
      <c r="L33" s="65">
        <v>89.0894422615401</v>
      </c>
      <c r="M33" s="65">
        <v>78.839166220362443</v>
      </c>
      <c r="N33" s="65">
        <v>70.935720047163954</v>
      </c>
      <c r="O33" s="65">
        <v>63.07449493876657</v>
      </c>
      <c r="P33" s="65">
        <v>60.069575081981604</v>
      </c>
      <c r="Q33" s="65">
        <v>55.936605949403685</v>
      </c>
      <c r="R33" s="65">
        <v>53.910662505648347</v>
      </c>
      <c r="S33" s="65">
        <v>53.034333124355953</v>
      </c>
      <c r="T33" s="65">
        <v>51.517191019952271</v>
      </c>
      <c r="U33" s="65">
        <v>49.892406108643343</v>
      </c>
      <c r="V33" s="65">
        <v>49.431063312875715</v>
      </c>
      <c r="W33" s="89">
        <v>48.041685556106508</v>
      </c>
      <c r="X33" s="89">
        <v>42.100490118496893</v>
      </c>
      <c r="Y33" s="64">
        <v>37.562548674260839</v>
      </c>
    </row>
    <row r="34" spans="1:25" x14ac:dyDescent="0.4">
      <c r="A34" s="63">
        <v>924</v>
      </c>
      <c r="B34" s="62" t="s">
        <v>36</v>
      </c>
      <c r="C34" s="60">
        <v>83.162063166814448</v>
      </c>
      <c r="D34" s="60">
        <v>77.887614150440612</v>
      </c>
      <c r="E34" s="60">
        <v>75.374500926218971</v>
      </c>
      <c r="F34" s="60">
        <v>77.970962407802674</v>
      </c>
      <c r="G34" s="60">
        <v>73.465433215959166</v>
      </c>
      <c r="H34" s="60">
        <v>81.009102033169384</v>
      </c>
      <c r="I34" s="60">
        <v>81.131408087656425</v>
      </c>
      <c r="J34" s="60">
        <v>73.41556520302467</v>
      </c>
      <c r="K34" s="60">
        <v>65.897632908841899</v>
      </c>
      <c r="L34" s="60">
        <v>60.841488184844344</v>
      </c>
      <c r="M34" s="60">
        <v>53.929395965298575</v>
      </c>
      <c r="N34" s="60">
        <v>48.313717135495608</v>
      </c>
      <c r="O34" s="60">
        <v>43.005438775421972</v>
      </c>
      <c r="P34" s="60">
        <v>40.418841085589051</v>
      </c>
      <c r="Q34" s="60">
        <v>37.131740529645988</v>
      </c>
      <c r="R34" s="60">
        <v>35.344109206202063</v>
      </c>
      <c r="S34" s="60">
        <v>34.20904766157247</v>
      </c>
      <c r="T34" s="60">
        <v>33.445761393868395</v>
      </c>
      <c r="U34" s="60">
        <v>32.212493864284376</v>
      </c>
      <c r="V34" s="60">
        <v>31.966390823806371</v>
      </c>
      <c r="W34" s="88">
        <v>31.118957573931528</v>
      </c>
      <c r="X34" s="88">
        <v>26.903162233890498</v>
      </c>
      <c r="Y34" s="59">
        <v>23.381537521227592</v>
      </c>
    </row>
    <row r="35" spans="1:25" x14ac:dyDescent="0.4">
      <c r="A35" s="63">
        <v>923</v>
      </c>
      <c r="B35" s="62" t="s">
        <v>35</v>
      </c>
      <c r="C35" s="60">
        <v>167.44096585185144</v>
      </c>
      <c r="D35" s="60">
        <v>166.39132849079414</v>
      </c>
      <c r="E35" s="60">
        <v>161.80212700455851</v>
      </c>
      <c r="F35" s="60">
        <v>164.08912803880841</v>
      </c>
      <c r="G35" s="60">
        <v>154.06570011704682</v>
      </c>
      <c r="H35" s="60">
        <v>173.04338644837307</v>
      </c>
      <c r="I35" s="60">
        <v>158.38434433063298</v>
      </c>
      <c r="J35" s="60">
        <v>142.82998124102627</v>
      </c>
      <c r="K35" s="60">
        <v>127.37640921453615</v>
      </c>
      <c r="L35" s="60">
        <v>117.49401463169282</v>
      </c>
      <c r="M35" s="60">
        <v>103.5121529544824</v>
      </c>
      <c r="N35" s="60">
        <v>91.635951074018465</v>
      </c>
      <c r="O35" s="60">
        <v>80.936820363409808</v>
      </c>
      <c r="P35" s="60">
        <v>76.431524263488512</v>
      </c>
      <c r="Q35" s="60">
        <v>70.962562791042558</v>
      </c>
      <c r="R35" s="60">
        <v>67.560618426060017</v>
      </c>
      <c r="S35" s="60">
        <v>65.804096641383083</v>
      </c>
      <c r="T35" s="60">
        <v>63.136536684059692</v>
      </c>
      <c r="U35" s="60">
        <v>60.676596131731031</v>
      </c>
      <c r="V35" s="60">
        <v>59.247830537520301</v>
      </c>
      <c r="W35" s="88">
        <v>56.320807797035847</v>
      </c>
      <c r="X35" s="88">
        <v>49.058179390652484</v>
      </c>
      <c r="Y35" s="59">
        <v>43.913896147541934</v>
      </c>
    </row>
    <row r="36" spans="1:25" s="85" customFormat="1" ht="30" customHeight="1" x14ac:dyDescent="0.4">
      <c r="A36" s="58">
        <v>922</v>
      </c>
      <c r="B36" s="57" t="s">
        <v>34</v>
      </c>
      <c r="C36" s="79" t="s">
        <v>208</v>
      </c>
      <c r="D36" s="79" t="s">
        <v>208</v>
      </c>
      <c r="E36" s="79" t="s">
        <v>208</v>
      </c>
      <c r="F36" s="79" t="s">
        <v>208</v>
      </c>
      <c r="G36" s="79" t="s">
        <v>208</v>
      </c>
      <c r="H36" s="79" t="s">
        <v>208</v>
      </c>
      <c r="I36" s="79" t="s">
        <v>208</v>
      </c>
      <c r="J36" s="79" t="s">
        <v>208</v>
      </c>
      <c r="K36" s="79" t="s">
        <v>208</v>
      </c>
      <c r="L36" s="79" t="s">
        <v>208</v>
      </c>
      <c r="M36" s="79" t="s">
        <v>208</v>
      </c>
      <c r="N36" s="79" t="s">
        <v>208</v>
      </c>
      <c r="O36" s="79" t="s">
        <v>208</v>
      </c>
      <c r="P36" s="79" t="s">
        <v>208</v>
      </c>
      <c r="Q36" s="79" t="s">
        <v>208</v>
      </c>
      <c r="R36" s="79" t="s">
        <v>208</v>
      </c>
      <c r="S36" s="79" t="s">
        <v>208</v>
      </c>
      <c r="T36" s="79" t="s">
        <v>208</v>
      </c>
      <c r="U36" s="79" t="s">
        <v>208</v>
      </c>
      <c r="V36" s="79" t="s">
        <v>208</v>
      </c>
      <c r="W36" s="87"/>
      <c r="X36" s="87"/>
      <c r="Y36" s="86"/>
    </row>
    <row r="49" spans="1:1" x14ac:dyDescent="0.4">
      <c r="A49" s="45"/>
    </row>
    <row r="50" spans="1:1" x14ac:dyDescent="0.4">
      <c r="A50" s="45"/>
    </row>
  </sheetData>
  <mergeCells count="2">
    <mergeCell ref="A1:B1"/>
    <mergeCell ref="A19:B1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pane xSplit="2" topLeftCell="C1" activePane="topRight" state="frozen"/>
      <selection sqref="A1:B1"/>
      <selection pane="topRight"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115</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c r="H3" s="99">
        <f t="shared" ref="H3:Y3" si="0">SUM(H6,H16:H17,H4)</f>
        <v>931.78101868999988</v>
      </c>
      <c r="I3" s="99">
        <f t="shared" si="0"/>
        <v>993.10800000000006</v>
      </c>
      <c r="J3" s="99">
        <f t="shared" si="0"/>
        <v>1053.6691153298652</v>
      </c>
      <c r="K3" s="99">
        <f t="shared" si="0"/>
        <v>1096.0410000000002</v>
      </c>
      <c r="L3" s="99">
        <f t="shared" si="0"/>
        <v>1149.1385722999999</v>
      </c>
      <c r="M3" s="99">
        <f t="shared" si="0"/>
        <v>1181.2635561100001</v>
      </c>
      <c r="N3" s="99">
        <f t="shared" si="0"/>
        <v>1279.8853888127117</v>
      </c>
      <c r="O3" s="99">
        <f t="shared" si="0"/>
        <v>1362.9964772500011</v>
      </c>
      <c r="P3" s="99">
        <f t="shared" si="0"/>
        <v>1494.8980367000011</v>
      </c>
      <c r="Q3" s="99">
        <f t="shared" si="0"/>
        <v>1572.0826307400002</v>
      </c>
      <c r="R3" s="99">
        <f t="shared" si="0"/>
        <v>1732.9771967699978</v>
      </c>
      <c r="S3" s="99">
        <f t="shared" si="0"/>
        <v>1927.2231981999996</v>
      </c>
      <c r="T3" s="99">
        <f t="shared" si="0"/>
        <v>2088.2668163797007</v>
      </c>
      <c r="U3" s="99">
        <f t="shared" si="0"/>
        <v>2319.2115774999984</v>
      </c>
      <c r="V3" s="99">
        <f t="shared" si="0"/>
        <v>2545.4439678199997</v>
      </c>
      <c r="W3" s="99">
        <f t="shared" si="0"/>
        <v>2666.9735735989611</v>
      </c>
      <c r="X3" s="99">
        <f t="shared" si="0"/>
        <v>2830.0153530399994</v>
      </c>
      <c r="Y3" s="98">
        <f t="shared" si="0"/>
        <v>2885.0112320200001</v>
      </c>
    </row>
    <row r="4" spans="1:25" s="48" customFormat="1" x14ac:dyDescent="0.4">
      <c r="A4" s="68"/>
      <c r="B4" s="90" t="s">
        <v>57</v>
      </c>
      <c r="C4" s="65"/>
      <c r="D4" s="65"/>
      <c r="E4" s="65"/>
      <c r="F4" s="65"/>
      <c r="G4" s="65"/>
      <c r="H4" s="101">
        <v>1.3540926892315711E-2</v>
      </c>
      <c r="I4" s="102">
        <v>2.1977966900388161E-2</v>
      </c>
      <c r="J4" s="102">
        <v>0.22257837816269996</v>
      </c>
      <c r="K4" s="102">
        <v>0.20472402875367521</v>
      </c>
      <c r="L4" s="102">
        <v>0.23070539075910471</v>
      </c>
      <c r="M4" s="102">
        <v>0.26929277157744536</v>
      </c>
      <c r="N4" s="102">
        <v>0.51443231406473255</v>
      </c>
      <c r="O4" s="102">
        <v>0.29225492932427194</v>
      </c>
      <c r="P4" s="102">
        <v>0.3878669864514015</v>
      </c>
      <c r="Q4" s="102">
        <v>0.4632289597547522</v>
      </c>
      <c r="R4" s="102">
        <v>0.60080816212719168</v>
      </c>
      <c r="S4" s="102">
        <v>0.81729527596675489</v>
      </c>
      <c r="T4" s="102">
        <v>0.99576927553457906</v>
      </c>
      <c r="U4" s="102">
        <v>1.1340040449309663</v>
      </c>
      <c r="V4" s="102">
        <v>1.2228022503622555</v>
      </c>
      <c r="W4" s="102">
        <v>1.3060895327921811</v>
      </c>
      <c r="X4" s="102">
        <v>1.4516961340471757</v>
      </c>
      <c r="Y4" s="178">
        <v>1.8271069846567793</v>
      </c>
    </row>
    <row r="5" spans="1:25" s="48" customFormat="1" ht="25.5" customHeight="1" x14ac:dyDescent="0.4">
      <c r="A5" s="69">
        <v>941</v>
      </c>
      <c r="B5" s="51" t="s">
        <v>56</v>
      </c>
      <c r="C5" s="60"/>
      <c r="D5" s="60"/>
      <c r="E5" s="60"/>
      <c r="F5" s="60"/>
      <c r="G5" s="60"/>
      <c r="H5" s="60">
        <f>H6+H16</f>
        <v>841.19149019208055</v>
      </c>
      <c r="I5" s="88">
        <f t="shared" ref="I5:Y5" si="1">SUM(I6,I16)</f>
        <v>896.81089847856219</v>
      </c>
      <c r="J5" s="88">
        <f t="shared" si="1"/>
        <v>950.54974632774918</v>
      </c>
      <c r="K5" s="88">
        <f t="shared" si="1"/>
        <v>989.39436000564888</v>
      </c>
      <c r="L5" s="88">
        <f t="shared" si="1"/>
        <v>1038.376119868685</v>
      </c>
      <c r="M5" s="88">
        <f t="shared" si="1"/>
        <v>1068.7999338222633</v>
      </c>
      <c r="N5" s="88">
        <f t="shared" si="1"/>
        <v>1159.6442578155929</v>
      </c>
      <c r="O5" s="88">
        <f t="shared" si="1"/>
        <v>1237.3885741887041</v>
      </c>
      <c r="P5" s="88">
        <f t="shared" si="1"/>
        <v>1359.043005756859</v>
      </c>
      <c r="Q5" s="88">
        <f t="shared" si="1"/>
        <v>1431.0252631448548</v>
      </c>
      <c r="R5" s="88">
        <f t="shared" si="1"/>
        <v>1579.1670205493779</v>
      </c>
      <c r="S5" s="88">
        <f t="shared" si="1"/>
        <v>1757.1354047699378</v>
      </c>
      <c r="T5" s="88">
        <f t="shared" si="1"/>
        <v>1904.7760743556064</v>
      </c>
      <c r="U5" s="88">
        <f t="shared" si="1"/>
        <v>2115.2663161032542</v>
      </c>
      <c r="V5" s="88">
        <f t="shared" si="1"/>
        <v>2321.8666207733177</v>
      </c>
      <c r="W5" s="88">
        <f t="shared" si="1"/>
        <v>2431.1909519805122</v>
      </c>
      <c r="X5" s="88">
        <f t="shared" si="1"/>
        <v>2579.3515487798786</v>
      </c>
      <c r="Y5" s="59">
        <f t="shared" si="1"/>
        <v>2773.2369405974864</v>
      </c>
    </row>
    <row r="6" spans="1:25" s="48" customFormat="1" ht="25.5" customHeight="1" x14ac:dyDescent="0.4">
      <c r="A6" s="69">
        <v>921</v>
      </c>
      <c r="B6" s="52" t="s">
        <v>55</v>
      </c>
      <c r="C6" s="60"/>
      <c r="D6" s="60"/>
      <c r="E6" s="60"/>
      <c r="F6" s="60"/>
      <c r="G6" s="60"/>
      <c r="H6" s="60">
        <f t="shared" ref="H6:Y6" si="2">SUM(H7:H15)</f>
        <v>773.93988487261424</v>
      </c>
      <c r="I6" s="88">
        <f t="shared" si="2"/>
        <v>825.82781204798971</v>
      </c>
      <c r="J6" s="88">
        <f t="shared" si="2"/>
        <v>875.90954391584489</v>
      </c>
      <c r="K6" s="88">
        <f t="shared" si="2"/>
        <v>912.72980413492826</v>
      </c>
      <c r="L6" s="88">
        <f t="shared" si="2"/>
        <v>958.62883420371122</v>
      </c>
      <c r="M6" s="88">
        <f t="shared" si="2"/>
        <v>988.34077398367822</v>
      </c>
      <c r="N6" s="88">
        <f t="shared" si="2"/>
        <v>1073.8347554485658</v>
      </c>
      <c r="O6" s="88">
        <f t="shared" si="2"/>
        <v>1147.2837465962457</v>
      </c>
      <c r="P6" s="88">
        <f t="shared" si="2"/>
        <v>1261.7711280955123</v>
      </c>
      <c r="Q6" s="88">
        <f t="shared" si="2"/>
        <v>1330.6833001385849</v>
      </c>
      <c r="R6" s="88">
        <f t="shared" si="2"/>
        <v>1469.9461449506973</v>
      </c>
      <c r="S6" s="88">
        <f t="shared" si="2"/>
        <v>1636.8557937863143</v>
      </c>
      <c r="T6" s="88">
        <f t="shared" si="2"/>
        <v>1775.2392928793693</v>
      </c>
      <c r="U6" s="88">
        <f t="shared" si="2"/>
        <v>1970.679889322716</v>
      </c>
      <c r="V6" s="88">
        <f t="shared" si="2"/>
        <v>2162.2215706957836</v>
      </c>
      <c r="W6" s="88">
        <f t="shared" si="2"/>
        <v>2264.6653552089147</v>
      </c>
      <c r="X6" s="88">
        <f t="shared" si="2"/>
        <v>2402.3818477836926</v>
      </c>
      <c r="Y6" s="59">
        <f t="shared" si="2"/>
        <v>2582.2425751272863</v>
      </c>
    </row>
    <row r="7" spans="1:25" s="48" customFormat="1" x14ac:dyDescent="0.4">
      <c r="A7" s="68" t="s">
        <v>54</v>
      </c>
      <c r="B7" s="67" t="s">
        <v>53</v>
      </c>
      <c r="C7" s="65"/>
      <c r="D7" s="65"/>
      <c r="E7" s="65"/>
      <c r="F7" s="65"/>
      <c r="G7" s="65"/>
      <c r="H7" s="65">
        <v>59.916191700010557</v>
      </c>
      <c r="I7" s="89">
        <v>62.966104223315938</v>
      </c>
      <c r="J7" s="89">
        <v>65.307519208303873</v>
      </c>
      <c r="K7" s="89">
        <v>66.112202139640175</v>
      </c>
      <c r="L7" s="89">
        <v>67.858332873506441</v>
      </c>
      <c r="M7" s="89">
        <v>69.02923563975051</v>
      </c>
      <c r="N7" s="89">
        <v>74.117722255395535</v>
      </c>
      <c r="O7" s="89">
        <v>78.538897309821067</v>
      </c>
      <c r="P7" s="89">
        <v>85.590729776278323</v>
      </c>
      <c r="Q7" s="89">
        <v>89.446067580510274</v>
      </c>
      <c r="R7" s="89">
        <v>97.808190017891178</v>
      </c>
      <c r="S7" s="89">
        <v>109.36911610232599</v>
      </c>
      <c r="T7" s="89">
        <v>119.94049752001787</v>
      </c>
      <c r="U7" s="89">
        <v>136.61488611074762</v>
      </c>
      <c r="V7" s="89">
        <v>152.08392305127202</v>
      </c>
      <c r="W7" s="89">
        <v>161.10220302349961</v>
      </c>
      <c r="X7" s="89">
        <v>172.35934391581736</v>
      </c>
      <c r="Y7" s="64">
        <v>186.21700352551508</v>
      </c>
    </row>
    <row r="8" spans="1:25" s="48" customFormat="1" x14ac:dyDescent="0.4">
      <c r="A8" s="68" t="s">
        <v>52</v>
      </c>
      <c r="B8" s="67" t="s">
        <v>51</v>
      </c>
      <c r="C8" s="65"/>
      <c r="D8" s="65"/>
      <c r="E8" s="65"/>
      <c r="F8" s="65"/>
      <c r="G8" s="65"/>
      <c r="H8" s="65">
        <v>139.32268760843829</v>
      </c>
      <c r="I8" s="89">
        <v>147.4257353758351</v>
      </c>
      <c r="J8" s="89">
        <v>154.79444333369017</v>
      </c>
      <c r="K8" s="89">
        <v>158.412915083841</v>
      </c>
      <c r="L8" s="89">
        <v>164.26851081012515</v>
      </c>
      <c r="M8" s="89">
        <v>167.48458069049087</v>
      </c>
      <c r="N8" s="89">
        <v>180.36999532210555</v>
      </c>
      <c r="O8" s="89">
        <v>191.26440797926011</v>
      </c>
      <c r="P8" s="89">
        <v>208.82646104483763</v>
      </c>
      <c r="Q8" s="89">
        <v>217.9096749837762</v>
      </c>
      <c r="R8" s="89">
        <v>239.70654313275068</v>
      </c>
      <c r="S8" s="89">
        <v>268.1779033346665</v>
      </c>
      <c r="T8" s="89">
        <v>293.05026679793161</v>
      </c>
      <c r="U8" s="89">
        <v>327.64753251507278</v>
      </c>
      <c r="V8" s="89">
        <v>358.64369041796124</v>
      </c>
      <c r="W8" s="89">
        <v>373.7915500610597</v>
      </c>
      <c r="X8" s="89">
        <v>395.43313560673721</v>
      </c>
      <c r="Y8" s="64">
        <v>423.10946132968417</v>
      </c>
    </row>
    <row r="9" spans="1:25" s="48" customFormat="1" x14ac:dyDescent="0.4">
      <c r="A9" s="68" t="s">
        <v>50</v>
      </c>
      <c r="B9" s="67" t="s">
        <v>49</v>
      </c>
      <c r="C9" s="65"/>
      <c r="D9" s="65"/>
      <c r="E9" s="65"/>
      <c r="F9" s="65"/>
      <c r="G9" s="65"/>
      <c r="H9" s="65">
        <v>94.185120277077274</v>
      </c>
      <c r="I9" s="89">
        <v>100.1437407921153</v>
      </c>
      <c r="J9" s="89">
        <v>105.12397772095829</v>
      </c>
      <c r="K9" s="89">
        <v>108.93333620290821</v>
      </c>
      <c r="L9" s="89">
        <v>113.45749179642274</v>
      </c>
      <c r="M9" s="89">
        <v>116.18692607850515</v>
      </c>
      <c r="N9" s="89">
        <v>125.44189666211595</v>
      </c>
      <c r="O9" s="89">
        <v>133.48532616962271</v>
      </c>
      <c r="P9" s="89">
        <v>146.44022714776006</v>
      </c>
      <c r="Q9" s="89">
        <v>152.17781374934702</v>
      </c>
      <c r="R9" s="89">
        <v>164.67901202565912</v>
      </c>
      <c r="S9" s="89">
        <v>181.04079817214102</v>
      </c>
      <c r="T9" s="89">
        <v>196.34675990191926</v>
      </c>
      <c r="U9" s="89">
        <v>220.02666875585257</v>
      </c>
      <c r="V9" s="89">
        <v>245.4458802244842</v>
      </c>
      <c r="W9" s="89">
        <v>261.84478275959839</v>
      </c>
      <c r="X9" s="89">
        <v>279.81637195995557</v>
      </c>
      <c r="Y9" s="64">
        <v>301.87654435101047</v>
      </c>
    </row>
    <row r="10" spans="1:25" s="48" customFormat="1" x14ac:dyDescent="0.4">
      <c r="A10" s="68" t="s">
        <v>48</v>
      </c>
      <c r="B10" s="67" t="s">
        <v>47</v>
      </c>
      <c r="C10" s="65"/>
      <c r="D10" s="65"/>
      <c r="E10" s="65"/>
      <c r="F10" s="65"/>
      <c r="G10" s="65"/>
      <c r="H10" s="65">
        <v>69.407178173948523</v>
      </c>
      <c r="I10" s="89">
        <v>73.785493118952843</v>
      </c>
      <c r="J10" s="89">
        <v>77.882521218235951</v>
      </c>
      <c r="K10" s="89">
        <v>81.285164242920771</v>
      </c>
      <c r="L10" s="89">
        <v>85.398845554504106</v>
      </c>
      <c r="M10" s="89">
        <v>88.774628133710408</v>
      </c>
      <c r="N10" s="89">
        <v>96.308920055694145</v>
      </c>
      <c r="O10" s="89">
        <v>102.55022845504064</v>
      </c>
      <c r="P10" s="89">
        <v>112.02365983602098</v>
      </c>
      <c r="Q10" s="89">
        <v>117.56762082331655</v>
      </c>
      <c r="R10" s="89">
        <v>128.97858032099899</v>
      </c>
      <c r="S10" s="89">
        <v>143.19719133644196</v>
      </c>
      <c r="T10" s="89">
        <v>155.76457437448357</v>
      </c>
      <c r="U10" s="89">
        <v>173.12148019765837</v>
      </c>
      <c r="V10" s="89">
        <v>190.87214367648153</v>
      </c>
      <c r="W10" s="89">
        <v>199.93392289480587</v>
      </c>
      <c r="X10" s="89">
        <v>212.5659459479127</v>
      </c>
      <c r="Y10" s="64">
        <v>230.01539884998698</v>
      </c>
    </row>
    <row r="11" spans="1:25" s="48" customFormat="1" x14ac:dyDescent="0.4">
      <c r="A11" s="68" t="s">
        <v>46</v>
      </c>
      <c r="B11" s="67" t="s">
        <v>45</v>
      </c>
      <c r="C11" s="65"/>
      <c r="D11" s="65"/>
      <c r="E11" s="65"/>
      <c r="F11" s="65"/>
      <c r="G11" s="65"/>
      <c r="H11" s="65">
        <v>99.234876789926687</v>
      </c>
      <c r="I11" s="89">
        <v>104.80614701749786</v>
      </c>
      <c r="J11" s="89">
        <v>110.81859064599394</v>
      </c>
      <c r="K11" s="89">
        <v>114.80822637563759</v>
      </c>
      <c r="L11" s="89">
        <v>120.10927434465876</v>
      </c>
      <c r="M11" s="89">
        <v>123.67325322925373</v>
      </c>
      <c r="N11" s="89">
        <v>134.30345585852103</v>
      </c>
      <c r="O11" s="89">
        <v>142.61569172262489</v>
      </c>
      <c r="P11" s="89">
        <v>157.42727210607899</v>
      </c>
      <c r="Q11" s="89">
        <v>166.39112371663157</v>
      </c>
      <c r="R11" s="89">
        <v>183.41020287518418</v>
      </c>
      <c r="S11" s="89">
        <v>204.13399947614371</v>
      </c>
      <c r="T11" s="89">
        <v>221.09693333353519</v>
      </c>
      <c r="U11" s="89">
        <v>245.24062671526082</v>
      </c>
      <c r="V11" s="89">
        <v>268.6995403420969</v>
      </c>
      <c r="W11" s="89">
        <v>279.49719457742003</v>
      </c>
      <c r="X11" s="89">
        <v>294.27783447328801</v>
      </c>
      <c r="Y11" s="64">
        <v>316.99070824356812</v>
      </c>
    </row>
    <row r="12" spans="1:25" s="48" customFormat="1" x14ac:dyDescent="0.4">
      <c r="A12" s="68" t="s">
        <v>44</v>
      </c>
      <c r="B12" s="67" t="s">
        <v>43</v>
      </c>
      <c r="C12" s="65"/>
      <c r="D12" s="65"/>
      <c r="E12" s="65"/>
      <c r="F12" s="65"/>
      <c r="G12" s="65"/>
      <c r="H12" s="65">
        <v>69.402308845826937</v>
      </c>
      <c r="I12" s="89">
        <v>75.048265531585272</v>
      </c>
      <c r="J12" s="89">
        <v>80.094798183824523</v>
      </c>
      <c r="K12" s="89">
        <v>84.631092260253524</v>
      </c>
      <c r="L12" s="89">
        <v>89.304070192025989</v>
      </c>
      <c r="M12" s="89">
        <v>92.530326792882732</v>
      </c>
      <c r="N12" s="89">
        <v>100.14320355237662</v>
      </c>
      <c r="O12" s="89">
        <v>107.09523609111794</v>
      </c>
      <c r="P12" s="89">
        <v>117.24916869824985</v>
      </c>
      <c r="Q12" s="89">
        <v>124.30899550852529</v>
      </c>
      <c r="R12" s="89">
        <v>137.9328933611875</v>
      </c>
      <c r="S12" s="89">
        <v>154.43543637685488</v>
      </c>
      <c r="T12" s="89">
        <v>167.35206167022088</v>
      </c>
      <c r="U12" s="89">
        <v>185.30310988588849</v>
      </c>
      <c r="V12" s="89">
        <v>202.5070808600083</v>
      </c>
      <c r="W12" s="89">
        <v>211.83235382699053</v>
      </c>
      <c r="X12" s="89">
        <v>224.50365099244141</v>
      </c>
      <c r="Y12" s="64">
        <v>241.17093043228084</v>
      </c>
    </row>
    <row r="13" spans="1:25" s="48" customFormat="1" x14ac:dyDescent="0.4">
      <c r="A13" s="68" t="s">
        <v>42</v>
      </c>
      <c r="B13" s="67" t="s">
        <v>41</v>
      </c>
      <c r="C13" s="65"/>
      <c r="D13" s="65"/>
      <c r="E13" s="65"/>
      <c r="F13" s="65"/>
      <c r="G13" s="65"/>
      <c r="H13" s="65">
        <v>91.612413899256623</v>
      </c>
      <c r="I13" s="89">
        <v>99.515622383978609</v>
      </c>
      <c r="J13" s="89">
        <v>108.87018059335966</v>
      </c>
      <c r="K13" s="89">
        <v>115.99349625223303</v>
      </c>
      <c r="L13" s="89">
        <v>124.31701792998982</v>
      </c>
      <c r="M13" s="89">
        <v>130.12309908635169</v>
      </c>
      <c r="N13" s="89">
        <v>144.53256369678212</v>
      </c>
      <c r="O13" s="89">
        <v>156.76970153290773</v>
      </c>
      <c r="P13" s="89">
        <v>174.75661411243533</v>
      </c>
      <c r="Q13" s="89">
        <v>187.42785024573624</v>
      </c>
      <c r="R13" s="89">
        <v>210.84419936908412</v>
      </c>
      <c r="S13" s="89">
        <v>234.94160603082582</v>
      </c>
      <c r="T13" s="89">
        <v>252.81282743621739</v>
      </c>
      <c r="U13" s="89">
        <v>276.07739035071762</v>
      </c>
      <c r="V13" s="89">
        <v>301.07094114692876</v>
      </c>
      <c r="W13" s="89">
        <v>314.89637399779633</v>
      </c>
      <c r="X13" s="89">
        <v>332.44414797497308</v>
      </c>
      <c r="Y13" s="64">
        <v>355.3344481056655</v>
      </c>
    </row>
    <row r="14" spans="1:25" s="48" customFormat="1" x14ac:dyDescent="0.4">
      <c r="A14" s="68" t="s">
        <v>40</v>
      </c>
      <c r="B14" s="67" t="s">
        <v>39</v>
      </c>
      <c r="C14" s="65"/>
      <c r="D14" s="65"/>
      <c r="E14" s="65"/>
      <c r="F14" s="65"/>
      <c r="G14" s="65"/>
      <c r="H14" s="65">
        <v>83.425699233593846</v>
      </c>
      <c r="I14" s="89">
        <v>90.256865964020989</v>
      </c>
      <c r="J14" s="89">
        <v>97.178947604457406</v>
      </c>
      <c r="K14" s="89">
        <v>103.50770252802872</v>
      </c>
      <c r="L14" s="89">
        <v>110.7906144218165</v>
      </c>
      <c r="M14" s="89">
        <v>114.97475905231911</v>
      </c>
      <c r="N14" s="89">
        <v>126.18469850997292</v>
      </c>
      <c r="O14" s="89">
        <v>137.13005816787432</v>
      </c>
      <c r="P14" s="89">
        <v>152.6455722939514</v>
      </c>
      <c r="Q14" s="89">
        <v>163.22359378005913</v>
      </c>
      <c r="R14" s="89">
        <v>182.01958207132748</v>
      </c>
      <c r="S14" s="89">
        <v>202.51115800998707</v>
      </c>
      <c r="T14" s="89">
        <v>218.68399308868024</v>
      </c>
      <c r="U14" s="89">
        <v>242.00290784335388</v>
      </c>
      <c r="V14" s="89">
        <v>264.74602728617964</v>
      </c>
      <c r="W14" s="89">
        <v>276.20062961261624</v>
      </c>
      <c r="X14" s="89">
        <v>294.29014336926656</v>
      </c>
      <c r="Y14" s="64">
        <v>316.02880203827993</v>
      </c>
    </row>
    <row r="15" spans="1:25" s="48" customFormat="1" x14ac:dyDescent="0.4">
      <c r="A15" s="68" t="s">
        <v>38</v>
      </c>
      <c r="B15" s="67" t="s">
        <v>37</v>
      </c>
      <c r="C15" s="65"/>
      <c r="D15" s="65"/>
      <c r="E15" s="65"/>
      <c r="F15" s="65"/>
      <c r="G15" s="65"/>
      <c r="H15" s="65">
        <v>67.433408344535579</v>
      </c>
      <c r="I15" s="89">
        <v>71.879837640687754</v>
      </c>
      <c r="J15" s="89">
        <v>75.838565407020951</v>
      </c>
      <c r="K15" s="89">
        <v>79.04566904946509</v>
      </c>
      <c r="L15" s="89">
        <v>83.124676280661845</v>
      </c>
      <c r="M15" s="89">
        <v>85.563965280414095</v>
      </c>
      <c r="N15" s="89">
        <v>92.432299535602112</v>
      </c>
      <c r="O15" s="89">
        <v>97.834199167976209</v>
      </c>
      <c r="P15" s="89">
        <v>106.8114230798998</v>
      </c>
      <c r="Q15" s="89">
        <v>112.23055975068254</v>
      </c>
      <c r="R15" s="89">
        <v>124.56694177661399</v>
      </c>
      <c r="S15" s="89">
        <v>139.04858494692746</v>
      </c>
      <c r="T15" s="89">
        <v>150.19137875636329</v>
      </c>
      <c r="U15" s="89">
        <v>164.64528694816394</v>
      </c>
      <c r="V15" s="89">
        <v>178.15234369037097</v>
      </c>
      <c r="W15" s="89">
        <v>185.56634445512844</v>
      </c>
      <c r="X15" s="89">
        <v>196.69127354330064</v>
      </c>
      <c r="Y15" s="64">
        <v>211.49927825129487</v>
      </c>
    </row>
    <row r="16" spans="1:25" s="48" customFormat="1" x14ac:dyDescent="0.4">
      <c r="A16" s="63">
        <v>924</v>
      </c>
      <c r="B16" s="62" t="s">
        <v>36</v>
      </c>
      <c r="C16" s="60"/>
      <c r="D16" s="60"/>
      <c r="E16" s="60"/>
      <c r="F16" s="60"/>
      <c r="G16" s="60"/>
      <c r="H16" s="60">
        <v>67.251605319466293</v>
      </c>
      <c r="I16" s="88">
        <v>70.983086430572513</v>
      </c>
      <c r="J16" s="88">
        <v>74.640202411904269</v>
      </c>
      <c r="K16" s="88">
        <v>76.664555870720633</v>
      </c>
      <c r="L16" s="88">
        <v>79.747285664973788</v>
      </c>
      <c r="M16" s="88">
        <v>80.459159838585137</v>
      </c>
      <c r="N16" s="88">
        <v>85.809502367027065</v>
      </c>
      <c r="O16" s="88">
        <v>90.104827592458435</v>
      </c>
      <c r="P16" s="88">
        <v>97.271877661346778</v>
      </c>
      <c r="Q16" s="88">
        <v>100.34196300626989</v>
      </c>
      <c r="R16" s="88">
        <v>109.22087559868059</v>
      </c>
      <c r="S16" s="88">
        <v>120.27961098362348</v>
      </c>
      <c r="T16" s="88">
        <v>129.53678147623719</v>
      </c>
      <c r="U16" s="88">
        <v>144.58642678053843</v>
      </c>
      <c r="V16" s="88">
        <v>159.64505007753388</v>
      </c>
      <c r="W16" s="88">
        <v>166.52559677159755</v>
      </c>
      <c r="X16" s="88">
        <v>176.96970099618594</v>
      </c>
      <c r="Y16" s="59">
        <v>190.99436547019997</v>
      </c>
    </row>
    <row r="17" spans="1:25" s="48" customFormat="1" x14ac:dyDescent="0.4">
      <c r="A17" s="63">
        <v>923</v>
      </c>
      <c r="B17" s="97" t="s">
        <v>35</v>
      </c>
      <c r="C17" s="88"/>
      <c r="D17" s="88"/>
      <c r="E17" s="88"/>
      <c r="F17" s="88"/>
      <c r="G17" s="88"/>
      <c r="H17" s="88">
        <v>90.575987571027014</v>
      </c>
      <c r="I17" s="88">
        <v>96.27512355453743</v>
      </c>
      <c r="J17" s="88">
        <v>102.89679062395339</v>
      </c>
      <c r="K17" s="88">
        <v>106.44191596559762</v>
      </c>
      <c r="L17" s="88">
        <v>110.53174704055579</v>
      </c>
      <c r="M17" s="88">
        <v>112.19432951615933</v>
      </c>
      <c r="N17" s="88">
        <v>119.7266986830539</v>
      </c>
      <c r="O17" s="88">
        <v>125.31564813197276</v>
      </c>
      <c r="P17" s="88">
        <v>135.46716395669057</v>
      </c>
      <c r="Q17" s="88">
        <v>140.59413863539078</v>
      </c>
      <c r="R17" s="88">
        <v>153.20936805849277</v>
      </c>
      <c r="S17" s="88">
        <v>169.27049815409515</v>
      </c>
      <c r="T17" s="88">
        <v>182.49497274855977</v>
      </c>
      <c r="U17" s="88">
        <v>202.81125735181311</v>
      </c>
      <c r="V17" s="88">
        <v>222.35454479631977</v>
      </c>
      <c r="W17" s="88">
        <v>234.47653208565691</v>
      </c>
      <c r="X17" s="88">
        <v>249.21210812607322</v>
      </c>
      <c r="Y17" s="59">
        <v>109.94718443785658</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114</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t="s">
        <v>208</v>
      </c>
      <c r="H21" s="60">
        <v>1337.8150615301104</v>
      </c>
      <c r="I21" s="60">
        <v>1391.3569972431133</v>
      </c>
      <c r="J21" s="60">
        <v>1446.182546946874</v>
      </c>
      <c r="K21" s="60">
        <v>1464.8757719649184</v>
      </c>
      <c r="L21" s="60">
        <v>1496.6077425843389</v>
      </c>
      <c r="M21" s="60">
        <v>1494.0431043457804</v>
      </c>
      <c r="N21" s="60">
        <v>1579.6409703961529</v>
      </c>
      <c r="O21" s="60">
        <v>1637.7555230282571</v>
      </c>
      <c r="P21" s="60">
        <v>1771.1619703669339</v>
      </c>
      <c r="Q21" s="60">
        <v>1828.5843311125984</v>
      </c>
      <c r="R21" s="60">
        <v>1989.5734863489001</v>
      </c>
      <c r="S21" s="60">
        <v>2168.915730651936</v>
      </c>
      <c r="T21" s="60">
        <v>2307.8185412001581</v>
      </c>
      <c r="U21" s="60">
        <v>2530.5273537507906</v>
      </c>
      <c r="V21" s="60">
        <v>2755.3488643939068</v>
      </c>
      <c r="W21" s="88">
        <v>2822.5986711648638</v>
      </c>
      <c r="X21" s="88">
        <v>2937.8975092931059</v>
      </c>
      <c r="Y21" s="59">
        <v>2942.6908514830161</v>
      </c>
    </row>
    <row r="22" spans="1:25" x14ac:dyDescent="0.4">
      <c r="A22" s="68"/>
      <c r="B22" s="90" t="s">
        <v>57</v>
      </c>
      <c r="C22" s="65" t="s">
        <v>208</v>
      </c>
      <c r="D22" s="65" t="s">
        <v>208</v>
      </c>
      <c r="E22" s="65" t="s">
        <v>208</v>
      </c>
      <c r="F22" s="65" t="s">
        <v>208</v>
      </c>
      <c r="G22" s="65" t="s">
        <v>208</v>
      </c>
      <c r="H22" s="65">
        <v>1.9441537850906736E-2</v>
      </c>
      <c r="I22" s="65">
        <v>3.079141244661467E-2</v>
      </c>
      <c r="J22" s="65">
        <v>0.30549340503908218</v>
      </c>
      <c r="K22" s="65">
        <v>0.27361683519166535</v>
      </c>
      <c r="L22" s="65">
        <v>0.30046461096067201</v>
      </c>
      <c r="M22" s="65">
        <v>0.34059715661623263</v>
      </c>
      <c r="N22" s="65">
        <v>0.63491494386554392</v>
      </c>
      <c r="O22" s="65">
        <v>0.35116901079507828</v>
      </c>
      <c r="P22" s="65">
        <v>0.45954656377772246</v>
      </c>
      <c r="Q22" s="65">
        <v>0.53880960260111077</v>
      </c>
      <c r="R22" s="65">
        <v>0.68976786998595463</v>
      </c>
      <c r="S22" s="65">
        <v>0.91979205225810678</v>
      </c>
      <c r="T22" s="65">
        <v>1.1004603333304632</v>
      </c>
      <c r="U22" s="65">
        <v>1.2373292211895457</v>
      </c>
      <c r="V22" s="65">
        <v>1.323638168629375</v>
      </c>
      <c r="W22" s="89">
        <v>1.3823033779471208</v>
      </c>
      <c r="X22" s="89">
        <v>1.5070358017267436</v>
      </c>
      <c r="Y22" s="64">
        <v>1.8636360748813026</v>
      </c>
    </row>
    <row r="23" spans="1:25" ht="25.5" customHeight="1" x14ac:dyDescent="0.4">
      <c r="A23" s="69">
        <v>941</v>
      </c>
      <c r="B23" s="51" t="s">
        <v>56</v>
      </c>
      <c r="C23" s="60" t="s">
        <v>208</v>
      </c>
      <c r="D23" s="60" t="s">
        <v>208</v>
      </c>
      <c r="E23" s="60" t="s">
        <v>208</v>
      </c>
      <c r="F23" s="60" t="s">
        <v>208</v>
      </c>
      <c r="G23" s="60" t="s">
        <v>208</v>
      </c>
      <c r="H23" s="60">
        <v>1207.7501286644326</v>
      </c>
      <c r="I23" s="60">
        <v>1256.4435275942099</v>
      </c>
      <c r="J23" s="60">
        <v>1304.6490906337431</v>
      </c>
      <c r="K23" s="60">
        <v>1322.3408858710679</v>
      </c>
      <c r="L23" s="60">
        <v>1352.3536483504722</v>
      </c>
      <c r="M23" s="60">
        <v>1351.8009277378237</v>
      </c>
      <c r="N23" s="60">
        <v>1431.2387630500593</v>
      </c>
      <c r="O23" s="60">
        <v>1486.8270060377433</v>
      </c>
      <c r="P23" s="60">
        <v>1610.2003138644679</v>
      </c>
      <c r="Q23" s="60">
        <v>1664.5119807609763</v>
      </c>
      <c r="R23" s="60">
        <v>1812.9891382630942</v>
      </c>
      <c r="S23" s="60">
        <v>1977.4972737202784</v>
      </c>
      <c r="T23" s="60">
        <v>2105.0363424599072</v>
      </c>
      <c r="U23" s="60">
        <v>2307.9995483365747</v>
      </c>
      <c r="V23" s="60">
        <v>2513.3346629118491</v>
      </c>
      <c r="W23" s="88">
        <v>2573.0574979593443</v>
      </c>
      <c r="X23" s="88">
        <v>2677.6782262370348</v>
      </c>
      <c r="Y23" s="59">
        <v>2828.681872540591</v>
      </c>
    </row>
    <row r="24" spans="1:25" ht="25.5" customHeight="1" x14ac:dyDescent="0.4">
      <c r="A24" s="69">
        <v>921</v>
      </c>
      <c r="B24" s="52" t="s">
        <v>55</v>
      </c>
      <c r="C24" s="60" t="s">
        <v>208</v>
      </c>
      <c r="D24" s="60" t="s">
        <v>208</v>
      </c>
      <c r="E24" s="60" t="s">
        <v>208</v>
      </c>
      <c r="F24" s="60" t="s">
        <v>208</v>
      </c>
      <c r="G24" s="60" t="s">
        <v>208</v>
      </c>
      <c r="H24" s="60">
        <v>1111.1928810882259</v>
      </c>
      <c r="I24" s="60">
        <v>1156.9953165324828</v>
      </c>
      <c r="J24" s="60">
        <v>1202.2038766114219</v>
      </c>
      <c r="K24" s="60">
        <v>1219.8775195704739</v>
      </c>
      <c r="L24" s="60">
        <v>1248.4928886011887</v>
      </c>
      <c r="M24" s="60">
        <v>1250.0374793384226</v>
      </c>
      <c r="N24" s="60">
        <v>1325.3322445656165</v>
      </c>
      <c r="O24" s="60">
        <v>1378.5584363795178</v>
      </c>
      <c r="P24" s="60">
        <v>1494.952152270597</v>
      </c>
      <c r="Q24" s="60">
        <v>1547.7981784973022</v>
      </c>
      <c r="R24" s="60">
        <v>1687.5962833242263</v>
      </c>
      <c r="S24" s="60">
        <v>1842.133429728191</v>
      </c>
      <c r="T24" s="60">
        <v>1961.8806002370241</v>
      </c>
      <c r="U24" s="60">
        <v>2150.2390785722596</v>
      </c>
      <c r="V24" s="60">
        <v>2340.5248061645534</v>
      </c>
      <c r="W24" s="88">
        <v>2396.8146837014751</v>
      </c>
      <c r="X24" s="88">
        <v>2493.9623169863853</v>
      </c>
      <c r="Y24" s="59">
        <v>2633.8689838710243</v>
      </c>
    </row>
    <row r="25" spans="1:25" x14ac:dyDescent="0.4">
      <c r="A25" s="68" t="s">
        <v>54</v>
      </c>
      <c r="B25" s="67" t="s">
        <v>53</v>
      </c>
      <c r="C25" s="65" t="s">
        <v>208</v>
      </c>
      <c r="D25" s="65" t="s">
        <v>208</v>
      </c>
      <c r="E25" s="65" t="s">
        <v>208</v>
      </c>
      <c r="F25" s="65" t="s">
        <v>208</v>
      </c>
      <c r="G25" s="65" t="s">
        <v>208</v>
      </c>
      <c r="H25" s="65">
        <v>86.025345095023212</v>
      </c>
      <c r="I25" s="65">
        <v>88.216316553939521</v>
      </c>
      <c r="J25" s="65">
        <v>89.635914244178082</v>
      </c>
      <c r="K25" s="65">
        <v>88.359982104324672</v>
      </c>
      <c r="L25" s="65">
        <v>88.376901468104279</v>
      </c>
      <c r="M25" s="65">
        <v>87.307064517806424</v>
      </c>
      <c r="N25" s="65">
        <v>91.476464791643949</v>
      </c>
      <c r="O25" s="65">
        <v>94.371126403223769</v>
      </c>
      <c r="P25" s="65">
        <v>101.40828462812364</v>
      </c>
      <c r="Q25" s="65">
        <v>104.04012770013871</v>
      </c>
      <c r="R25" s="65">
        <v>112.2903301728779</v>
      </c>
      <c r="S25" s="65">
        <v>123.08506694159034</v>
      </c>
      <c r="T25" s="65">
        <v>132.55054471312314</v>
      </c>
      <c r="U25" s="65">
        <v>149.0625993707105</v>
      </c>
      <c r="V25" s="65">
        <v>164.62521664964234</v>
      </c>
      <c r="W25" s="89">
        <v>170.50295086434943</v>
      </c>
      <c r="X25" s="89">
        <v>178.92980214744321</v>
      </c>
      <c r="Y25" s="64">
        <v>189.94001360661426</v>
      </c>
    </row>
    <row r="26" spans="1:25" x14ac:dyDescent="0.4">
      <c r="A26" s="68" t="s">
        <v>52</v>
      </c>
      <c r="B26" s="67" t="s">
        <v>51</v>
      </c>
      <c r="C26" s="65" t="s">
        <v>208</v>
      </c>
      <c r="D26" s="65" t="s">
        <v>208</v>
      </c>
      <c r="E26" s="65" t="s">
        <v>208</v>
      </c>
      <c r="F26" s="65" t="s">
        <v>208</v>
      </c>
      <c r="G26" s="65" t="s">
        <v>208</v>
      </c>
      <c r="H26" s="65">
        <v>200.03411333434107</v>
      </c>
      <c r="I26" s="65">
        <v>206.54533896502667</v>
      </c>
      <c r="J26" s="65">
        <v>212.45855938698261</v>
      </c>
      <c r="K26" s="65">
        <v>211.72131450616777</v>
      </c>
      <c r="L26" s="65">
        <v>213.93897225917053</v>
      </c>
      <c r="M26" s="65">
        <v>211.83179788335974</v>
      </c>
      <c r="N26" s="65">
        <v>222.61355347236744</v>
      </c>
      <c r="O26" s="65">
        <v>229.82035959386249</v>
      </c>
      <c r="P26" s="65">
        <v>247.41853767191327</v>
      </c>
      <c r="Q26" s="65">
        <v>253.46391435264999</v>
      </c>
      <c r="R26" s="65">
        <v>275.19911029998752</v>
      </c>
      <c r="S26" s="65">
        <v>301.81002060325477</v>
      </c>
      <c r="T26" s="65">
        <v>323.86035822395104</v>
      </c>
      <c r="U26" s="65">
        <v>357.50125234891112</v>
      </c>
      <c r="V26" s="65">
        <v>388.21851810844839</v>
      </c>
      <c r="W26" s="89">
        <v>395.60329466303671</v>
      </c>
      <c r="X26" s="89">
        <v>410.50732213980899</v>
      </c>
      <c r="Y26" s="64">
        <v>431.56862864585793</v>
      </c>
    </row>
    <row r="27" spans="1:25" x14ac:dyDescent="0.4">
      <c r="A27" s="68" t="s">
        <v>50</v>
      </c>
      <c r="B27" s="67" t="s">
        <v>49</v>
      </c>
      <c r="C27" s="65" t="s">
        <v>208</v>
      </c>
      <c r="D27" s="65" t="s">
        <v>208</v>
      </c>
      <c r="E27" s="65" t="s">
        <v>208</v>
      </c>
      <c r="F27" s="65" t="s">
        <v>208</v>
      </c>
      <c r="G27" s="65" t="s">
        <v>208</v>
      </c>
      <c r="H27" s="65">
        <v>135.22734414127348</v>
      </c>
      <c r="I27" s="65">
        <v>140.30266041680281</v>
      </c>
      <c r="J27" s="65">
        <v>144.28482303772125</v>
      </c>
      <c r="K27" s="65">
        <v>145.59109099290004</v>
      </c>
      <c r="L27" s="65">
        <v>147.76404236163452</v>
      </c>
      <c r="M27" s="65">
        <v>146.95135122458555</v>
      </c>
      <c r="N27" s="65">
        <v>154.82101843157687</v>
      </c>
      <c r="O27" s="65">
        <v>160.39390697370766</v>
      </c>
      <c r="P27" s="65">
        <v>173.50304494918458</v>
      </c>
      <c r="Q27" s="65">
        <v>177.00721344020062</v>
      </c>
      <c r="R27" s="65">
        <v>189.06249701095626</v>
      </c>
      <c r="S27" s="65">
        <v>203.74507499291215</v>
      </c>
      <c r="T27" s="65">
        <v>216.98984509641983</v>
      </c>
      <c r="U27" s="65">
        <v>240.07447584473337</v>
      </c>
      <c r="V27" s="65">
        <v>265.68607908737079</v>
      </c>
      <c r="W27" s="89">
        <v>277.124131706838</v>
      </c>
      <c r="X27" s="89">
        <v>290.48316694024936</v>
      </c>
      <c r="Y27" s="64">
        <v>307.91191919105398</v>
      </c>
    </row>
    <row r="28" spans="1:25" x14ac:dyDescent="0.4">
      <c r="A28" s="68" t="s">
        <v>48</v>
      </c>
      <c r="B28" s="67" t="s">
        <v>47</v>
      </c>
      <c r="C28" s="65" t="s">
        <v>208</v>
      </c>
      <c r="D28" s="65" t="s">
        <v>208</v>
      </c>
      <c r="E28" s="65" t="s">
        <v>208</v>
      </c>
      <c r="F28" s="65" t="s">
        <v>208</v>
      </c>
      <c r="G28" s="65" t="s">
        <v>208</v>
      </c>
      <c r="H28" s="65">
        <v>99.65213550921716</v>
      </c>
      <c r="I28" s="65">
        <v>103.37441863935102</v>
      </c>
      <c r="J28" s="65">
        <v>106.89536331599827</v>
      </c>
      <c r="K28" s="65">
        <v>108.63888095394583</v>
      </c>
      <c r="L28" s="65">
        <v>111.22120216435364</v>
      </c>
      <c r="M28" s="65">
        <v>112.28071865757285</v>
      </c>
      <c r="N28" s="65">
        <v>118.86495249055791</v>
      </c>
      <c r="O28" s="65">
        <v>123.22277118346983</v>
      </c>
      <c r="P28" s="65">
        <v>132.7261399853586</v>
      </c>
      <c r="Q28" s="65">
        <v>136.75000606202795</v>
      </c>
      <c r="R28" s="65">
        <v>148.07601865267901</v>
      </c>
      <c r="S28" s="65">
        <v>161.15551180831784</v>
      </c>
      <c r="T28" s="65">
        <v>172.14101664785645</v>
      </c>
      <c r="U28" s="65">
        <v>188.89550458101775</v>
      </c>
      <c r="V28" s="65">
        <v>206.61202956034356</v>
      </c>
      <c r="W28" s="89">
        <v>211.6006062715181</v>
      </c>
      <c r="X28" s="89">
        <v>220.66910785133084</v>
      </c>
      <c r="Y28" s="64">
        <v>234.61406402295123</v>
      </c>
    </row>
    <row r="29" spans="1:25" x14ac:dyDescent="0.4">
      <c r="A29" s="68" t="s">
        <v>46</v>
      </c>
      <c r="B29" s="67" t="s">
        <v>45</v>
      </c>
      <c r="C29" s="65" t="s">
        <v>208</v>
      </c>
      <c r="D29" s="65" t="s">
        <v>208</v>
      </c>
      <c r="E29" s="65" t="s">
        <v>208</v>
      </c>
      <c r="F29" s="65" t="s">
        <v>208</v>
      </c>
      <c r="G29" s="65" t="s">
        <v>208</v>
      </c>
      <c r="H29" s="65">
        <v>142.47758876360709</v>
      </c>
      <c r="I29" s="65">
        <v>146.83475111154686</v>
      </c>
      <c r="J29" s="65">
        <v>152.10079648136386</v>
      </c>
      <c r="K29" s="65">
        <v>153.44297269895489</v>
      </c>
      <c r="L29" s="65">
        <v>156.42714836437906</v>
      </c>
      <c r="M29" s="65">
        <v>156.41993712872139</v>
      </c>
      <c r="N29" s="65">
        <v>165.75799926641369</v>
      </c>
      <c r="O29" s="65">
        <v>171.36481325357292</v>
      </c>
      <c r="P29" s="65">
        <v>186.52054562089862</v>
      </c>
      <c r="Q29" s="65">
        <v>193.53957337549809</v>
      </c>
      <c r="R29" s="65">
        <v>210.56715428597192</v>
      </c>
      <c r="S29" s="65">
        <v>229.73438833562409</v>
      </c>
      <c r="T29" s="65">
        <v>244.34214926338748</v>
      </c>
      <c r="U29" s="65">
        <v>267.58581242635887</v>
      </c>
      <c r="V29" s="65">
        <v>290.85730532848083</v>
      </c>
      <c r="W29" s="89">
        <v>295.80660934106544</v>
      </c>
      <c r="X29" s="89">
        <v>305.49591047643412</v>
      </c>
      <c r="Y29" s="64">
        <v>323.32825841386642</v>
      </c>
    </row>
    <row r="30" spans="1:25" x14ac:dyDescent="0.4">
      <c r="A30" s="68" t="s">
        <v>44</v>
      </c>
      <c r="B30" s="67" t="s">
        <v>43</v>
      </c>
      <c r="C30" s="65" t="s">
        <v>208</v>
      </c>
      <c r="D30" s="65" t="s">
        <v>208</v>
      </c>
      <c r="E30" s="65" t="s">
        <v>208</v>
      </c>
      <c r="F30" s="65" t="s">
        <v>208</v>
      </c>
      <c r="G30" s="65" t="s">
        <v>208</v>
      </c>
      <c r="H30" s="65">
        <v>99.645144316683812</v>
      </c>
      <c r="I30" s="65">
        <v>105.14357892427643</v>
      </c>
      <c r="J30" s="65">
        <v>109.93175898338497</v>
      </c>
      <c r="K30" s="65">
        <v>113.11076557078896</v>
      </c>
      <c r="L30" s="65">
        <v>116.30726364547547</v>
      </c>
      <c r="M30" s="65">
        <v>117.03086578156876</v>
      </c>
      <c r="N30" s="65">
        <v>123.59724442576943</v>
      </c>
      <c r="O30" s="65">
        <v>128.68398218616409</v>
      </c>
      <c r="P30" s="65">
        <v>138.91734657295044</v>
      </c>
      <c r="Q30" s="65">
        <v>144.59130643548812</v>
      </c>
      <c r="R30" s="65">
        <v>158.35616766239028</v>
      </c>
      <c r="S30" s="65">
        <v>173.80314207544953</v>
      </c>
      <c r="T30" s="65">
        <v>184.94676436997199</v>
      </c>
      <c r="U30" s="65">
        <v>202.18706773049027</v>
      </c>
      <c r="V30" s="65">
        <v>219.20641834328765</v>
      </c>
      <c r="W30" s="89">
        <v>224.19334272402466</v>
      </c>
      <c r="X30" s="89">
        <v>233.06188652630254</v>
      </c>
      <c r="Y30" s="64">
        <v>245.99262656243269</v>
      </c>
    </row>
    <row r="31" spans="1:25" x14ac:dyDescent="0.4">
      <c r="A31" s="68" t="s">
        <v>42</v>
      </c>
      <c r="B31" s="67" t="s">
        <v>41</v>
      </c>
      <c r="C31" s="65" t="s">
        <v>208</v>
      </c>
      <c r="D31" s="65" t="s">
        <v>208</v>
      </c>
      <c r="E31" s="65" t="s">
        <v>208</v>
      </c>
      <c r="F31" s="65" t="s">
        <v>208</v>
      </c>
      <c r="G31" s="65" t="s">
        <v>208</v>
      </c>
      <c r="H31" s="65">
        <v>131.53355206770033</v>
      </c>
      <c r="I31" s="65">
        <v>139.42265850134328</v>
      </c>
      <c r="J31" s="65">
        <v>149.42656358280027</v>
      </c>
      <c r="K31" s="65">
        <v>155.02710424646497</v>
      </c>
      <c r="L31" s="65">
        <v>161.90720253749058</v>
      </c>
      <c r="M31" s="65">
        <v>164.57759820024694</v>
      </c>
      <c r="N31" s="65">
        <v>178.38281549851939</v>
      </c>
      <c r="O31" s="65">
        <v>188.37205291024227</v>
      </c>
      <c r="P31" s="65">
        <v>207.05242858523494</v>
      </c>
      <c r="Q31" s="65">
        <v>218.00866154989919</v>
      </c>
      <c r="R31" s="65">
        <v>242.06321329389445</v>
      </c>
      <c r="S31" s="65">
        <v>264.40556837465323</v>
      </c>
      <c r="T31" s="65">
        <v>279.39252112525691</v>
      </c>
      <c r="U31" s="65">
        <v>301.23227859517095</v>
      </c>
      <c r="V31" s="65">
        <v>325.89814833034922</v>
      </c>
      <c r="W31" s="89">
        <v>333.27142630865404</v>
      </c>
      <c r="X31" s="89">
        <v>345.11715043015096</v>
      </c>
      <c r="Y31" s="64">
        <v>362.43859921653836</v>
      </c>
    </row>
    <row r="32" spans="1:25" x14ac:dyDescent="0.4">
      <c r="A32" s="68" t="s">
        <v>40</v>
      </c>
      <c r="B32" s="67" t="s">
        <v>39</v>
      </c>
      <c r="C32" s="65" t="s">
        <v>208</v>
      </c>
      <c r="D32" s="65" t="s">
        <v>208</v>
      </c>
      <c r="E32" s="65" t="s">
        <v>208</v>
      </c>
      <c r="F32" s="65" t="s">
        <v>208</v>
      </c>
      <c r="G32" s="65" t="s">
        <v>208</v>
      </c>
      <c r="H32" s="65">
        <v>119.779384549273</v>
      </c>
      <c r="I32" s="65">
        <v>126.45102245503448</v>
      </c>
      <c r="J32" s="65">
        <v>133.38010568169076</v>
      </c>
      <c r="K32" s="65">
        <v>138.33964755429878</v>
      </c>
      <c r="L32" s="65">
        <v>144.29077166689996</v>
      </c>
      <c r="M32" s="65">
        <v>145.41822190943725</v>
      </c>
      <c r="N32" s="65">
        <v>155.73778820019601</v>
      </c>
      <c r="O32" s="65">
        <v>164.77336066983011</v>
      </c>
      <c r="P32" s="65">
        <v>180.85516600768645</v>
      </c>
      <c r="Q32" s="65">
        <v>189.85522784741346</v>
      </c>
      <c r="R32" s="65">
        <v>208.97062878865131</v>
      </c>
      <c r="S32" s="65">
        <v>227.90802676650804</v>
      </c>
      <c r="T32" s="65">
        <v>241.67552247403003</v>
      </c>
      <c r="U32" s="65">
        <v>264.05308766394307</v>
      </c>
      <c r="V32" s="65">
        <v>286.57777380207386</v>
      </c>
      <c r="W32" s="89">
        <v>292.31768092378559</v>
      </c>
      <c r="X32" s="89">
        <v>305.50868859610006</v>
      </c>
      <c r="Y32" s="64">
        <v>322.34712095454904</v>
      </c>
    </row>
    <row r="33" spans="1:25" x14ac:dyDescent="0.4">
      <c r="A33" s="68" t="s">
        <v>38</v>
      </c>
      <c r="B33" s="67" t="s">
        <v>37</v>
      </c>
      <c r="C33" s="65" t="s">
        <v>208</v>
      </c>
      <c r="D33" s="65" t="s">
        <v>208</v>
      </c>
      <c r="E33" s="65" t="s">
        <v>208</v>
      </c>
      <c r="F33" s="65" t="s">
        <v>208</v>
      </c>
      <c r="G33" s="65" t="s">
        <v>208</v>
      </c>
      <c r="H33" s="65">
        <v>96.818273311106807</v>
      </c>
      <c r="I33" s="65">
        <v>100.70457096516171</v>
      </c>
      <c r="J33" s="65">
        <v>104.08999189730163</v>
      </c>
      <c r="K33" s="65">
        <v>105.64576094262772</v>
      </c>
      <c r="L33" s="65">
        <v>108.25938413368085</v>
      </c>
      <c r="M33" s="65">
        <v>108.21992403512382</v>
      </c>
      <c r="N33" s="65">
        <v>114.08040798857211</v>
      </c>
      <c r="O33" s="65">
        <v>117.55606320544466</v>
      </c>
      <c r="P33" s="65">
        <v>126.5506582492466</v>
      </c>
      <c r="Q33" s="65">
        <v>130.54214773398593</v>
      </c>
      <c r="R33" s="65">
        <v>143.01116315681747</v>
      </c>
      <c r="S33" s="65">
        <v>156.48662982988111</v>
      </c>
      <c r="T33" s="65">
        <v>165.98187832302716</v>
      </c>
      <c r="U33" s="65">
        <v>179.64700001092382</v>
      </c>
      <c r="V33" s="65">
        <v>192.84331695455668</v>
      </c>
      <c r="W33" s="89">
        <v>196.39464089820368</v>
      </c>
      <c r="X33" s="89">
        <v>204.18928187856531</v>
      </c>
      <c r="Y33" s="64">
        <v>215.72775325716015</v>
      </c>
    </row>
    <row r="34" spans="1:25" x14ac:dyDescent="0.4">
      <c r="A34" s="63">
        <v>924</v>
      </c>
      <c r="B34" s="62" t="s">
        <v>36</v>
      </c>
      <c r="C34" s="60" t="s">
        <v>208</v>
      </c>
      <c r="D34" s="60" t="s">
        <v>208</v>
      </c>
      <c r="E34" s="60" t="s">
        <v>208</v>
      </c>
      <c r="F34" s="60" t="s">
        <v>208</v>
      </c>
      <c r="G34" s="60" t="s">
        <v>208</v>
      </c>
      <c r="H34" s="60">
        <v>96.557247576206805</v>
      </c>
      <c r="I34" s="60">
        <v>99.448211061727164</v>
      </c>
      <c r="J34" s="60">
        <v>102.44521402232124</v>
      </c>
      <c r="K34" s="60">
        <v>102.46336630059413</v>
      </c>
      <c r="L34" s="60">
        <v>103.86075974928342</v>
      </c>
      <c r="M34" s="60">
        <v>101.76344839940113</v>
      </c>
      <c r="N34" s="60">
        <v>105.90651848444273</v>
      </c>
      <c r="O34" s="60">
        <v>108.26856965822549</v>
      </c>
      <c r="P34" s="60">
        <v>115.24816159387105</v>
      </c>
      <c r="Q34" s="60">
        <v>116.7138022636742</v>
      </c>
      <c r="R34" s="60">
        <v>125.39285493886801</v>
      </c>
      <c r="S34" s="60">
        <v>135.36384399208734</v>
      </c>
      <c r="T34" s="60">
        <v>143.15574222288319</v>
      </c>
      <c r="U34" s="60">
        <v>157.76046976431525</v>
      </c>
      <c r="V34" s="60">
        <v>172.80985674729538</v>
      </c>
      <c r="W34" s="88">
        <v>176.24281425786913</v>
      </c>
      <c r="X34" s="88">
        <v>183.71590925064916</v>
      </c>
      <c r="Y34" s="59">
        <v>194.81288866956646</v>
      </c>
    </row>
    <row r="35" spans="1:25" x14ac:dyDescent="0.4">
      <c r="A35" s="63">
        <v>923</v>
      </c>
      <c r="B35" s="62" t="s">
        <v>35</v>
      </c>
      <c r="C35" s="60" t="s">
        <v>208</v>
      </c>
      <c r="D35" s="60" t="s">
        <v>208</v>
      </c>
      <c r="E35" s="60" t="s">
        <v>208</v>
      </c>
      <c r="F35" s="60" t="s">
        <v>208</v>
      </c>
      <c r="G35" s="60" t="s">
        <v>208</v>
      </c>
      <c r="H35" s="60">
        <v>130.04549132782682</v>
      </c>
      <c r="I35" s="60">
        <v>134.88267823645657</v>
      </c>
      <c r="J35" s="60">
        <v>141.22796290809183</v>
      </c>
      <c r="K35" s="60">
        <v>142.2612692586589</v>
      </c>
      <c r="L35" s="60">
        <v>143.95362962290619</v>
      </c>
      <c r="M35" s="60">
        <v>141.90157945134041</v>
      </c>
      <c r="N35" s="60">
        <v>147.76729240222787</v>
      </c>
      <c r="O35" s="60">
        <v>150.57734797971864</v>
      </c>
      <c r="P35" s="60">
        <v>160.50210993868811</v>
      </c>
      <c r="Q35" s="60">
        <v>163.533540749021</v>
      </c>
      <c r="R35" s="60">
        <v>175.89458021582001</v>
      </c>
      <c r="S35" s="60">
        <v>190.4986648793996</v>
      </c>
      <c r="T35" s="60">
        <v>201.68173840692069</v>
      </c>
      <c r="U35" s="60">
        <v>221.29047619302622</v>
      </c>
      <c r="V35" s="60">
        <v>240.69056331342827</v>
      </c>
      <c r="W35" s="88">
        <v>248.15886982757263</v>
      </c>
      <c r="X35" s="88">
        <v>258.71224725434428</v>
      </c>
      <c r="Y35" s="59">
        <v>112.14534286754328</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B1"/>
    <mergeCell ref="A19:B1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2.109375" style="84" customWidth="1"/>
    <col min="2" max="2" width="60.5546875" style="45" customWidth="1"/>
    <col min="3" max="24" width="8.88671875" style="45"/>
    <col min="25" max="25" width="8.88671875" style="83"/>
    <col min="26" max="16384" width="8.88671875" style="45"/>
  </cols>
  <sheetData>
    <row r="1" spans="1:25" s="100" customFormat="1" ht="60" customHeight="1" x14ac:dyDescent="0.4">
      <c r="A1" s="189" t="s">
        <v>117</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1.5" customHeight="1" x14ac:dyDescent="0.4">
      <c r="A3" s="69">
        <v>925</v>
      </c>
      <c r="B3" s="51" t="s">
        <v>58</v>
      </c>
      <c r="C3" s="60"/>
      <c r="D3" s="60"/>
      <c r="E3" s="60"/>
      <c r="F3" s="60"/>
      <c r="G3" s="60"/>
      <c r="H3" s="99"/>
      <c r="I3" s="99"/>
      <c r="J3" s="99"/>
      <c r="K3" s="99"/>
      <c r="L3" s="99"/>
      <c r="M3" s="99"/>
      <c r="N3" s="99"/>
      <c r="O3" s="99"/>
      <c r="P3" s="99">
        <f t="shared" ref="P3:Y3" si="0">SUM(P6,P16:P17,P4)</f>
        <v>298.26100000000002</v>
      </c>
      <c r="Q3" s="99">
        <f t="shared" si="0"/>
        <v>435.41003043999996</v>
      </c>
      <c r="R3" s="99">
        <f t="shared" si="0"/>
        <v>128.72999999999999</v>
      </c>
      <c r="S3" s="99">
        <f t="shared" si="0"/>
        <v>141.73699999999999</v>
      </c>
      <c r="T3" s="99">
        <f t="shared" si="0"/>
        <v>8.4069999999999965</v>
      </c>
      <c r="U3" s="99">
        <f t="shared" si="0"/>
        <v>11.036000000000001</v>
      </c>
      <c r="V3" s="99">
        <f t="shared" si="0"/>
        <v>3.9260000000000019</v>
      </c>
      <c r="W3" s="99">
        <f t="shared" si="0"/>
        <v>3.1778794200000005</v>
      </c>
      <c r="X3" s="99">
        <f t="shared" si="0"/>
        <v>114.2644971</v>
      </c>
      <c r="Y3" s="98">
        <f t="shared" si="0"/>
        <v>26.955252090000002</v>
      </c>
    </row>
    <row r="4" spans="1:25" s="48" customFormat="1" x14ac:dyDescent="0.4">
      <c r="A4" s="68"/>
      <c r="B4" s="90" t="s">
        <v>57</v>
      </c>
      <c r="C4" s="65"/>
      <c r="D4" s="65"/>
      <c r="E4" s="65"/>
      <c r="F4" s="65"/>
      <c r="G4" s="65"/>
      <c r="H4" s="65"/>
      <c r="I4" s="89"/>
      <c r="J4" s="89"/>
      <c r="K4" s="89"/>
      <c r="L4" s="89"/>
      <c r="M4" s="89"/>
      <c r="N4" s="89"/>
      <c r="O4" s="89"/>
      <c r="P4" s="106">
        <v>0</v>
      </c>
      <c r="Q4" s="106">
        <v>0</v>
      </c>
      <c r="R4" s="106">
        <v>0</v>
      </c>
      <c r="S4" s="106">
        <v>0</v>
      </c>
      <c r="T4" s="106">
        <v>0</v>
      </c>
      <c r="U4" s="106">
        <v>0</v>
      </c>
      <c r="V4" s="106">
        <v>0</v>
      </c>
      <c r="W4" s="106">
        <v>0</v>
      </c>
      <c r="X4" s="89">
        <v>0</v>
      </c>
      <c r="Y4" s="64">
        <v>0</v>
      </c>
    </row>
    <row r="5" spans="1:25" s="48" customFormat="1" ht="25.5" customHeight="1" x14ac:dyDescent="0.4">
      <c r="A5" s="69">
        <v>941</v>
      </c>
      <c r="B5" s="51" t="s">
        <v>56</v>
      </c>
      <c r="C5" s="60"/>
      <c r="D5" s="60"/>
      <c r="E5" s="60"/>
      <c r="F5" s="60"/>
      <c r="G5" s="60"/>
      <c r="H5" s="60"/>
      <c r="I5" s="88"/>
      <c r="J5" s="88"/>
      <c r="K5" s="88"/>
      <c r="L5" s="88"/>
      <c r="M5" s="88"/>
      <c r="N5" s="88"/>
      <c r="O5" s="88"/>
      <c r="P5" s="88">
        <f t="shared" ref="P5:Y5" si="1">SUM(P6,P16)</f>
        <v>245.33668892947435</v>
      </c>
      <c r="Q5" s="88">
        <f t="shared" si="1"/>
        <v>384.28316855762387</v>
      </c>
      <c r="R5" s="88">
        <f t="shared" si="1"/>
        <v>126.5076392033908</v>
      </c>
      <c r="S5" s="88">
        <f t="shared" si="1"/>
        <v>133.30310289136014</v>
      </c>
      <c r="T5" s="88">
        <f t="shared" si="1"/>
        <v>7.5406439628482937</v>
      </c>
      <c r="U5" s="88">
        <f t="shared" si="1"/>
        <v>3.7522400000000005</v>
      </c>
      <c r="V5" s="88">
        <f t="shared" si="1"/>
        <v>0.44677880000000025</v>
      </c>
      <c r="W5" s="88">
        <f t="shared" si="1"/>
        <v>2.4334152304281536</v>
      </c>
      <c r="X5" s="88">
        <f t="shared" si="1"/>
        <v>92.745051901233595</v>
      </c>
      <c r="Y5" s="59">
        <f t="shared" si="1"/>
        <v>16.726551369194567</v>
      </c>
    </row>
    <row r="6" spans="1:25" s="48" customFormat="1" ht="25.5" customHeight="1" x14ac:dyDescent="0.4">
      <c r="A6" s="69">
        <v>921</v>
      </c>
      <c r="B6" s="52" t="s">
        <v>55</v>
      </c>
      <c r="C6" s="60"/>
      <c r="D6" s="60"/>
      <c r="E6" s="60"/>
      <c r="F6" s="60"/>
      <c r="G6" s="60"/>
      <c r="H6" s="60"/>
      <c r="I6" s="88"/>
      <c r="J6" s="88"/>
      <c r="K6" s="88"/>
      <c r="L6" s="88"/>
      <c r="M6" s="88"/>
      <c r="N6" s="88"/>
      <c r="O6" s="88"/>
      <c r="P6" s="88">
        <f t="shared" ref="P6:Y6" si="2">SUM(P7:P15)</f>
        <v>228.36439246970889</v>
      </c>
      <c r="Q6" s="88">
        <f t="shared" si="2"/>
        <v>356.640476516928</v>
      </c>
      <c r="R6" s="88">
        <f t="shared" si="2"/>
        <v>122.20742089066944</v>
      </c>
      <c r="S6" s="88">
        <f t="shared" si="2"/>
        <v>125.3032677673225</v>
      </c>
      <c r="T6" s="88">
        <f t="shared" si="2"/>
        <v>7.3175479876160958</v>
      </c>
      <c r="U6" s="88">
        <f t="shared" si="2"/>
        <v>3.5315200000000004</v>
      </c>
      <c r="V6" s="88">
        <f t="shared" si="2"/>
        <v>0.44677880000000025</v>
      </c>
      <c r="W6" s="88">
        <f t="shared" si="2"/>
        <v>2.4334152304281536</v>
      </c>
      <c r="X6" s="88">
        <f t="shared" si="2"/>
        <v>84.451448821947281</v>
      </c>
      <c r="Y6" s="59">
        <f t="shared" si="2"/>
        <v>15.116375293410872</v>
      </c>
    </row>
    <row r="7" spans="1:25" s="48" customFormat="1" x14ac:dyDescent="0.4">
      <c r="A7" s="68" t="s">
        <v>54</v>
      </c>
      <c r="B7" s="67" t="s">
        <v>53</v>
      </c>
      <c r="C7" s="65"/>
      <c r="D7" s="65"/>
      <c r="E7" s="65"/>
      <c r="F7" s="65"/>
      <c r="G7" s="65"/>
      <c r="H7" s="65"/>
      <c r="I7" s="89"/>
      <c r="J7" s="89"/>
      <c r="K7" s="89"/>
      <c r="L7" s="89"/>
      <c r="M7" s="89"/>
      <c r="N7" s="89"/>
      <c r="O7" s="89"/>
      <c r="P7" s="89">
        <v>23.241706415036909</v>
      </c>
      <c r="Q7" s="89">
        <v>26.685976810860979</v>
      </c>
      <c r="R7" s="89">
        <v>3.8966057016779883</v>
      </c>
      <c r="S7" s="89">
        <v>9.9155276817792988</v>
      </c>
      <c r="T7" s="106">
        <v>0</v>
      </c>
      <c r="U7" s="106">
        <v>0.22072000000000003</v>
      </c>
      <c r="V7" s="106">
        <v>0.2108262000000001</v>
      </c>
      <c r="W7" s="106">
        <v>0</v>
      </c>
      <c r="X7" s="89">
        <v>8.8803105390624921</v>
      </c>
      <c r="Y7" s="64">
        <v>6.891439028761007</v>
      </c>
    </row>
    <row r="8" spans="1:25" s="48" customFormat="1" x14ac:dyDescent="0.4">
      <c r="A8" s="68" t="s">
        <v>52</v>
      </c>
      <c r="B8" s="67" t="s">
        <v>51</v>
      </c>
      <c r="C8" s="65"/>
      <c r="D8" s="65"/>
      <c r="E8" s="65"/>
      <c r="F8" s="65"/>
      <c r="G8" s="65"/>
      <c r="H8" s="65"/>
      <c r="I8" s="89"/>
      <c r="J8" s="89"/>
      <c r="K8" s="89"/>
      <c r="L8" s="89"/>
      <c r="M8" s="89"/>
      <c r="N8" s="89"/>
      <c r="O8" s="89"/>
      <c r="P8" s="89">
        <v>34.963435084426187</v>
      </c>
      <c r="Q8" s="89">
        <v>59.303588046698223</v>
      </c>
      <c r="R8" s="89">
        <v>14.410465075770771</v>
      </c>
      <c r="S8" s="89">
        <v>8.1138067065868249</v>
      </c>
      <c r="T8" s="106">
        <v>0.17847678018575844</v>
      </c>
      <c r="U8" s="106">
        <v>0.22072000000000003</v>
      </c>
      <c r="V8" s="106">
        <v>0.23595260000000012</v>
      </c>
      <c r="W8" s="106">
        <v>0</v>
      </c>
      <c r="X8" s="89">
        <v>14.425491175495631</v>
      </c>
      <c r="Y8" s="64">
        <v>2.4320791428639366</v>
      </c>
    </row>
    <row r="9" spans="1:25" s="48" customFormat="1" x14ac:dyDescent="0.4">
      <c r="A9" s="68" t="s">
        <v>50</v>
      </c>
      <c r="B9" s="67" t="s">
        <v>49</v>
      </c>
      <c r="C9" s="65"/>
      <c r="D9" s="65"/>
      <c r="E9" s="65"/>
      <c r="F9" s="65"/>
      <c r="G9" s="65"/>
      <c r="H9" s="65"/>
      <c r="I9" s="89"/>
      <c r="J9" s="89"/>
      <c r="K9" s="89"/>
      <c r="L9" s="89"/>
      <c r="M9" s="89"/>
      <c r="N9" s="89"/>
      <c r="O9" s="89"/>
      <c r="P9" s="89">
        <v>40.602373403005018</v>
      </c>
      <c r="Q9" s="89">
        <v>47.835761491744115</v>
      </c>
      <c r="R9" s="89">
        <v>12.805980375079836</v>
      </c>
      <c r="S9" s="89">
        <v>25.63148143712575</v>
      </c>
      <c r="T9" s="106">
        <v>4.0938111455108341</v>
      </c>
      <c r="U9" s="106">
        <v>2.2072000000000003</v>
      </c>
      <c r="V9" s="106">
        <v>0</v>
      </c>
      <c r="W9" s="106">
        <v>0</v>
      </c>
      <c r="X9" s="89">
        <v>11.70179007080044</v>
      </c>
      <c r="Y9" s="64">
        <v>3.2546541038549655</v>
      </c>
    </row>
    <row r="10" spans="1:25" s="48" customFormat="1" x14ac:dyDescent="0.4">
      <c r="A10" s="68" t="s">
        <v>48</v>
      </c>
      <c r="B10" s="67" t="s">
        <v>47</v>
      </c>
      <c r="C10" s="65"/>
      <c r="D10" s="65"/>
      <c r="E10" s="65"/>
      <c r="F10" s="65"/>
      <c r="G10" s="65"/>
      <c r="H10" s="65"/>
      <c r="I10" s="89"/>
      <c r="J10" s="89"/>
      <c r="K10" s="89"/>
      <c r="L10" s="89"/>
      <c r="M10" s="89"/>
      <c r="N10" s="89"/>
      <c r="O10" s="89"/>
      <c r="P10" s="89">
        <v>23.309797351799716</v>
      </c>
      <c r="Q10" s="89">
        <v>35.329580007342528</v>
      </c>
      <c r="R10" s="89">
        <v>12.447213609707948</v>
      </c>
      <c r="S10" s="89">
        <v>17.464326330196748</v>
      </c>
      <c r="T10" s="106">
        <v>2.4540557275541786</v>
      </c>
      <c r="U10" s="106">
        <v>0.22072000000000003</v>
      </c>
      <c r="V10" s="106">
        <v>0</v>
      </c>
      <c r="W10" s="106">
        <v>0</v>
      </c>
      <c r="X10" s="89">
        <v>6.6157990662718724</v>
      </c>
      <c r="Y10" s="64">
        <v>0.1722170181860759</v>
      </c>
    </row>
    <row r="11" spans="1:25" s="48" customFormat="1" x14ac:dyDescent="0.4">
      <c r="A11" s="68" t="s">
        <v>46</v>
      </c>
      <c r="B11" s="67" t="s">
        <v>45</v>
      </c>
      <c r="C11" s="65"/>
      <c r="D11" s="65"/>
      <c r="E11" s="65"/>
      <c r="F11" s="65"/>
      <c r="G11" s="65"/>
      <c r="H11" s="65"/>
      <c r="I11" s="89"/>
      <c r="J11" s="89"/>
      <c r="K11" s="89"/>
      <c r="L11" s="89"/>
      <c r="M11" s="89"/>
      <c r="N11" s="89"/>
      <c r="O11" s="89"/>
      <c r="P11" s="89">
        <v>34.622980400612164</v>
      </c>
      <c r="Q11" s="89">
        <v>49.598668755253186</v>
      </c>
      <c r="R11" s="89">
        <v>22.891312779422861</v>
      </c>
      <c r="S11" s="89">
        <v>19.413967869974336</v>
      </c>
      <c r="T11" s="106">
        <v>0</v>
      </c>
      <c r="U11" s="106">
        <v>0</v>
      </c>
      <c r="V11" s="106">
        <v>0</v>
      </c>
      <c r="W11" s="106">
        <v>0</v>
      </c>
      <c r="X11" s="89">
        <v>10.46734665376554</v>
      </c>
      <c r="Y11" s="64">
        <v>0.97661548074843085</v>
      </c>
    </row>
    <row r="12" spans="1:25" s="48" customFormat="1" x14ac:dyDescent="0.4">
      <c r="A12" s="68" t="s">
        <v>44</v>
      </c>
      <c r="B12" s="67" t="s">
        <v>43</v>
      </c>
      <c r="C12" s="65"/>
      <c r="D12" s="65"/>
      <c r="E12" s="65"/>
      <c r="F12" s="65"/>
      <c r="G12" s="65"/>
      <c r="H12" s="65"/>
      <c r="I12" s="89"/>
      <c r="J12" s="89"/>
      <c r="K12" s="89"/>
      <c r="L12" s="89"/>
      <c r="M12" s="89"/>
      <c r="N12" s="89"/>
      <c r="O12" s="89"/>
      <c r="P12" s="89">
        <v>23.862090505542451</v>
      </c>
      <c r="Q12" s="89">
        <v>36.217411740629302</v>
      </c>
      <c r="R12" s="89">
        <v>16.817192126807175</v>
      </c>
      <c r="S12" s="89">
        <v>12.536874080410607</v>
      </c>
      <c r="T12" s="106">
        <v>0</v>
      </c>
      <c r="U12" s="106">
        <v>0.66216000000000008</v>
      </c>
      <c r="V12" s="106">
        <v>0</v>
      </c>
      <c r="W12" s="106">
        <v>0</v>
      </c>
      <c r="X12" s="89">
        <v>6.8088099915023115</v>
      </c>
      <c r="Y12" s="64">
        <v>3.5362837409871851E-5</v>
      </c>
    </row>
    <row r="13" spans="1:25" s="48" customFormat="1" x14ac:dyDescent="0.4">
      <c r="A13" s="68" t="s">
        <v>42</v>
      </c>
      <c r="B13" s="67" t="s">
        <v>41</v>
      </c>
      <c r="C13" s="65"/>
      <c r="D13" s="65"/>
      <c r="E13" s="65"/>
      <c r="F13" s="65"/>
      <c r="G13" s="65"/>
      <c r="H13" s="65"/>
      <c r="I13" s="89"/>
      <c r="J13" s="89"/>
      <c r="K13" s="89"/>
      <c r="L13" s="89"/>
      <c r="M13" s="89"/>
      <c r="N13" s="89"/>
      <c r="O13" s="89"/>
      <c r="P13" s="89">
        <v>13.893072986158675</v>
      </c>
      <c r="Q13" s="89">
        <v>40.909143227739563</v>
      </c>
      <c r="R13" s="89">
        <v>13.329181907913835</v>
      </c>
      <c r="S13" s="89">
        <v>15.175194970059881</v>
      </c>
      <c r="T13" s="106">
        <v>0</v>
      </c>
      <c r="U13" s="106">
        <v>0</v>
      </c>
      <c r="V13" s="106">
        <v>0</v>
      </c>
      <c r="W13" s="106">
        <v>0</v>
      </c>
      <c r="X13" s="89">
        <v>10.951331418867369</v>
      </c>
      <c r="Y13" s="64">
        <v>3.5362837409871851E-5</v>
      </c>
    </row>
    <row r="14" spans="1:25" s="48" customFormat="1" x14ac:dyDescent="0.4">
      <c r="A14" s="68" t="s">
        <v>40</v>
      </c>
      <c r="B14" s="67" t="s">
        <v>39</v>
      </c>
      <c r="C14" s="65"/>
      <c r="D14" s="65"/>
      <c r="E14" s="65"/>
      <c r="F14" s="65"/>
      <c r="G14" s="65"/>
      <c r="H14" s="65"/>
      <c r="I14" s="89"/>
      <c r="J14" s="89"/>
      <c r="K14" s="89"/>
      <c r="L14" s="89"/>
      <c r="M14" s="89"/>
      <c r="N14" s="89"/>
      <c r="O14" s="89"/>
      <c r="P14" s="89">
        <v>20.06412936610608</v>
      </c>
      <c r="Q14" s="89">
        <v>38.829882128231752</v>
      </c>
      <c r="R14" s="89">
        <v>17.522268478197756</v>
      </c>
      <c r="S14" s="89">
        <v>11.899118203592815</v>
      </c>
      <c r="T14" s="106">
        <v>0.59120433436532482</v>
      </c>
      <c r="U14" s="106">
        <v>0</v>
      </c>
      <c r="V14" s="106">
        <v>0</v>
      </c>
      <c r="W14" s="106">
        <v>1.5314719588393513</v>
      </c>
      <c r="X14" s="89">
        <v>9.0207056012880358</v>
      </c>
      <c r="Y14" s="64">
        <v>1.3642982672728559</v>
      </c>
    </row>
    <row r="15" spans="1:25" s="48" customFormat="1" x14ac:dyDescent="0.4">
      <c r="A15" s="68" t="s">
        <v>38</v>
      </c>
      <c r="B15" s="67" t="s">
        <v>37</v>
      </c>
      <c r="C15" s="65"/>
      <c r="D15" s="65"/>
      <c r="E15" s="65"/>
      <c r="F15" s="65"/>
      <c r="G15" s="65"/>
      <c r="H15" s="65"/>
      <c r="I15" s="89"/>
      <c r="J15" s="89"/>
      <c r="K15" s="89"/>
      <c r="L15" s="89"/>
      <c r="M15" s="89"/>
      <c r="N15" s="89"/>
      <c r="O15" s="89"/>
      <c r="P15" s="89">
        <v>13.804806957021707</v>
      </c>
      <c r="Q15" s="89">
        <v>21.930464308428395</v>
      </c>
      <c r="R15" s="89">
        <v>8.0872008360912737</v>
      </c>
      <c r="S15" s="89">
        <v>5.1529704875962361</v>
      </c>
      <c r="T15" s="106">
        <v>0</v>
      </c>
      <c r="U15" s="106">
        <v>0</v>
      </c>
      <c r="V15" s="106">
        <v>0</v>
      </c>
      <c r="W15" s="106">
        <v>0.90194327158880216</v>
      </c>
      <c r="X15" s="89">
        <v>5.5798643048935883</v>
      </c>
      <c r="Y15" s="64">
        <v>2.5001526048779397E-2</v>
      </c>
    </row>
    <row r="16" spans="1:25" s="48" customFormat="1" x14ac:dyDescent="0.4">
      <c r="A16" s="63">
        <v>924</v>
      </c>
      <c r="B16" s="62" t="s">
        <v>36</v>
      </c>
      <c r="C16" s="60"/>
      <c r="D16" s="60"/>
      <c r="E16" s="60"/>
      <c r="F16" s="60"/>
      <c r="G16" s="60"/>
      <c r="H16" s="60"/>
      <c r="I16" s="88"/>
      <c r="J16" s="88"/>
      <c r="K16" s="88"/>
      <c r="L16" s="88"/>
      <c r="M16" s="88"/>
      <c r="N16" s="88"/>
      <c r="O16" s="88"/>
      <c r="P16" s="88">
        <v>16.972296459765452</v>
      </c>
      <c r="Q16" s="88">
        <v>27.642692040695863</v>
      </c>
      <c r="R16" s="88">
        <v>4.3002183127213609</v>
      </c>
      <c r="S16" s="88">
        <v>7.999835124037638</v>
      </c>
      <c r="T16" s="104">
        <v>0.22309597523219807</v>
      </c>
      <c r="U16" s="104">
        <v>0.22072000000000003</v>
      </c>
      <c r="V16" s="104">
        <v>0</v>
      </c>
      <c r="W16" s="104">
        <v>0</v>
      </c>
      <c r="X16" s="88">
        <v>8.29360307928631</v>
      </c>
      <c r="Y16" s="59">
        <v>1.6101760757836949</v>
      </c>
    </row>
    <row r="17" spans="1:25" s="48" customFormat="1" x14ac:dyDescent="0.4">
      <c r="A17" s="63">
        <v>923</v>
      </c>
      <c r="B17" s="97" t="s">
        <v>35</v>
      </c>
      <c r="C17" s="88"/>
      <c r="D17" s="88"/>
      <c r="E17" s="88"/>
      <c r="F17" s="88"/>
      <c r="G17" s="88"/>
      <c r="H17" s="88"/>
      <c r="I17" s="88"/>
      <c r="J17" s="88"/>
      <c r="K17" s="88"/>
      <c r="L17" s="88"/>
      <c r="M17" s="88"/>
      <c r="N17" s="88"/>
      <c r="O17" s="88"/>
      <c r="P17" s="88">
        <v>52.924311070525668</v>
      </c>
      <c r="Q17" s="88">
        <v>51.126861882376105</v>
      </c>
      <c r="R17" s="88">
        <v>2.2223607966091854</v>
      </c>
      <c r="S17" s="88">
        <v>8.4338971086398633</v>
      </c>
      <c r="T17" s="104">
        <v>0.8663560371517024</v>
      </c>
      <c r="U17" s="104">
        <v>7.2837600000000009</v>
      </c>
      <c r="V17" s="104">
        <v>3.4792212000000018</v>
      </c>
      <c r="W17" s="104">
        <v>0.7444641895718469</v>
      </c>
      <c r="X17" s="88">
        <v>21.519445198766409</v>
      </c>
      <c r="Y17" s="59">
        <v>10.228700720805433</v>
      </c>
    </row>
    <row r="18" spans="1:25" s="53" customFormat="1" ht="31.5"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1.5" customHeight="1" x14ac:dyDescent="0.4">
      <c r="A19" s="189" t="s">
        <v>116</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75" customHeight="1" x14ac:dyDescent="0.4">
      <c r="A21" s="69">
        <v>925</v>
      </c>
      <c r="B21" s="51" t="s">
        <v>58</v>
      </c>
      <c r="C21" s="60" t="s">
        <v>208</v>
      </c>
      <c r="D21" s="99" t="s">
        <v>208</v>
      </c>
      <c r="E21" s="99" t="s">
        <v>208</v>
      </c>
      <c r="F21" s="99" t="s">
        <v>208</v>
      </c>
      <c r="G21" s="99" t="s">
        <v>208</v>
      </c>
      <c r="H21" s="99" t="s">
        <v>208</v>
      </c>
      <c r="I21" s="99" t="s">
        <v>208</v>
      </c>
      <c r="J21" s="99" t="s">
        <v>208</v>
      </c>
      <c r="K21" s="99" t="s">
        <v>208</v>
      </c>
      <c r="L21" s="99" t="s">
        <v>208</v>
      </c>
      <c r="M21" s="99" t="s">
        <v>208</v>
      </c>
      <c r="N21" s="99" t="s">
        <v>208</v>
      </c>
      <c r="O21" s="99" t="s">
        <v>208</v>
      </c>
      <c r="P21" s="99">
        <v>353.38098483945367</v>
      </c>
      <c r="Q21" s="99">
        <v>506.4517244218066</v>
      </c>
      <c r="R21" s="99">
        <v>147.79063185312418</v>
      </c>
      <c r="S21" s="99">
        <v>159.51219827705242</v>
      </c>
      <c r="T21" s="107">
        <v>9.2908771636305936</v>
      </c>
      <c r="U21" s="107">
        <v>12.04154901041742</v>
      </c>
      <c r="V21" s="107">
        <v>4.2497496618929462</v>
      </c>
      <c r="W21" s="107">
        <v>3.3633172509878757</v>
      </c>
      <c r="X21" s="99">
        <v>118.62033931021385</v>
      </c>
      <c r="Y21" s="98">
        <v>27.494164613398485</v>
      </c>
    </row>
    <row r="22" spans="1:25" x14ac:dyDescent="0.4">
      <c r="A22" s="68"/>
      <c r="B22" s="90" t="s">
        <v>57</v>
      </c>
      <c r="C22" s="65" t="s">
        <v>208</v>
      </c>
      <c r="D22" s="89" t="s">
        <v>208</v>
      </c>
      <c r="E22" s="89" t="s">
        <v>208</v>
      </c>
      <c r="F22" s="89" t="s">
        <v>208</v>
      </c>
      <c r="G22" s="89" t="s">
        <v>208</v>
      </c>
      <c r="H22" s="89" t="s">
        <v>208</v>
      </c>
      <c r="I22" s="89" t="s">
        <v>208</v>
      </c>
      <c r="J22" s="89" t="s">
        <v>208</v>
      </c>
      <c r="K22" s="89" t="s">
        <v>208</v>
      </c>
      <c r="L22" s="89" t="s">
        <v>208</v>
      </c>
      <c r="M22" s="89" t="s">
        <v>208</v>
      </c>
      <c r="N22" s="89" t="s">
        <v>208</v>
      </c>
      <c r="O22" s="89" t="s">
        <v>208</v>
      </c>
      <c r="P22" s="106">
        <v>0</v>
      </c>
      <c r="Q22" s="106">
        <v>0</v>
      </c>
      <c r="R22" s="106">
        <v>0</v>
      </c>
      <c r="S22" s="106">
        <v>0</v>
      </c>
      <c r="T22" s="106">
        <v>0</v>
      </c>
      <c r="U22" s="106">
        <v>0</v>
      </c>
      <c r="V22" s="106">
        <v>0</v>
      </c>
      <c r="W22" s="106">
        <v>0</v>
      </c>
      <c r="X22" s="106">
        <v>0</v>
      </c>
      <c r="Y22" s="105">
        <v>0</v>
      </c>
    </row>
    <row r="23" spans="1:25" ht="27" customHeight="1" x14ac:dyDescent="0.4">
      <c r="A23" s="69">
        <v>941</v>
      </c>
      <c r="B23" s="51" t="s">
        <v>56</v>
      </c>
      <c r="C23" s="60" t="s">
        <v>208</v>
      </c>
      <c r="D23" s="88" t="s">
        <v>208</v>
      </c>
      <c r="E23" s="88" t="s">
        <v>208</v>
      </c>
      <c r="F23" s="88" t="s">
        <v>208</v>
      </c>
      <c r="G23" s="88" t="s">
        <v>208</v>
      </c>
      <c r="H23" s="88" t="s">
        <v>208</v>
      </c>
      <c r="I23" s="88" t="s">
        <v>208</v>
      </c>
      <c r="J23" s="88" t="s">
        <v>208</v>
      </c>
      <c r="K23" s="88" t="s">
        <v>208</v>
      </c>
      <c r="L23" s="88" t="s">
        <v>208</v>
      </c>
      <c r="M23" s="88" t="s">
        <v>208</v>
      </c>
      <c r="N23" s="88" t="s">
        <v>208</v>
      </c>
      <c r="O23" s="88" t="s">
        <v>208</v>
      </c>
      <c r="P23" s="104">
        <v>290.67602117322855</v>
      </c>
      <c r="Q23" s="104">
        <v>446.98298104343598</v>
      </c>
      <c r="R23" s="104">
        <v>145.23921333112864</v>
      </c>
      <c r="S23" s="104">
        <v>150.02060844629813</v>
      </c>
      <c r="T23" s="104">
        <v>8.3334360406204517</v>
      </c>
      <c r="U23" s="104">
        <v>4.0941266635419229</v>
      </c>
      <c r="V23" s="104">
        <v>0.48362151152341731</v>
      </c>
      <c r="W23" s="104">
        <v>2.5754115690505479</v>
      </c>
      <c r="X23" s="104">
        <v>96.280557873016903</v>
      </c>
      <c r="Y23" s="103">
        <v>17.060962933071988</v>
      </c>
    </row>
    <row r="24" spans="1:25" ht="27" customHeight="1" x14ac:dyDescent="0.4">
      <c r="A24" s="69">
        <v>921</v>
      </c>
      <c r="B24" s="52" t="s">
        <v>55</v>
      </c>
      <c r="C24" s="60" t="s">
        <v>208</v>
      </c>
      <c r="D24" s="88" t="s">
        <v>208</v>
      </c>
      <c r="E24" s="88" t="s">
        <v>208</v>
      </c>
      <c r="F24" s="88" t="s">
        <v>208</v>
      </c>
      <c r="G24" s="88" t="s">
        <v>208</v>
      </c>
      <c r="H24" s="88" t="s">
        <v>208</v>
      </c>
      <c r="I24" s="88" t="s">
        <v>208</v>
      </c>
      <c r="J24" s="88" t="s">
        <v>208</v>
      </c>
      <c r="K24" s="88" t="s">
        <v>208</v>
      </c>
      <c r="L24" s="88" t="s">
        <v>208</v>
      </c>
      <c r="M24" s="88" t="s">
        <v>208</v>
      </c>
      <c r="N24" s="88" t="s">
        <v>208</v>
      </c>
      <c r="O24" s="88" t="s">
        <v>208</v>
      </c>
      <c r="P24" s="104">
        <v>270.56716739100733</v>
      </c>
      <c r="Q24" s="104">
        <v>414.83009509011032</v>
      </c>
      <c r="R24" s="104">
        <v>140.30227569776062</v>
      </c>
      <c r="S24" s="104">
        <v>141.01751619452745</v>
      </c>
      <c r="T24" s="104">
        <v>8.0868846784719182</v>
      </c>
      <c r="U24" s="104">
        <v>3.8532956833335743</v>
      </c>
      <c r="V24" s="104">
        <v>0.48362151152341731</v>
      </c>
      <c r="W24" s="104">
        <v>2.5754115690505479</v>
      </c>
      <c r="X24" s="104">
        <v>87.670796868177405</v>
      </c>
      <c r="Y24" s="103">
        <v>15.418594835888559</v>
      </c>
    </row>
    <row r="25" spans="1:25" x14ac:dyDescent="0.4">
      <c r="A25" s="68" t="s">
        <v>54</v>
      </c>
      <c r="B25" s="67" t="s">
        <v>53</v>
      </c>
      <c r="C25" s="65" t="s">
        <v>208</v>
      </c>
      <c r="D25" s="89" t="s">
        <v>208</v>
      </c>
      <c r="E25" s="89" t="s">
        <v>208</v>
      </c>
      <c r="F25" s="89" t="s">
        <v>208</v>
      </c>
      <c r="G25" s="89" t="s">
        <v>208</v>
      </c>
      <c r="H25" s="89" t="s">
        <v>208</v>
      </c>
      <c r="I25" s="89" t="s">
        <v>208</v>
      </c>
      <c r="J25" s="89" t="s">
        <v>208</v>
      </c>
      <c r="K25" s="89" t="s">
        <v>208</v>
      </c>
      <c r="L25" s="89" t="s">
        <v>208</v>
      </c>
      <c r="M25" s="89" t="s">
        <v>208</v>
      </c>
      <c r="N25" s="89" t="s">
        <v>208</v>
      </c>
      <c r="O25" s="89" t="s">
        <v>208</v>
      </c>
      <c r="P25" s="106">
        <v>27.536879116931782</v>
      </c>
      <c r="Q25" s="106">
        <v>31.040072641604642</v>
      </c>
      <c r="R25" s="106">
        <v>4.4735634174899115</v>
      </c>
      <c r="S25" s="106">
        <v>11.159031287508425</v>
      </c>
      <c r="T25" s="106" t="s">
        <v>142</v>
      </c>
      <c r="U25" s="106">
        <v>0.24083098020834839</v>
      </c>
      <c r="V25" s="106">
        <v>0.22821155684365121</v>
      </c>
      <c r="W25" s="106" t="s">
        <v>142</v>
      </c>
      <c r="X25" s="106">
        <v>9.2188341616011957</v>
      </c>
      <c r="Y25" s="105">
        <v>7.0292185896583126</v>
      </c>
    </row>
    <row r="26" spans="1:25" x14ac:dyDescent="0.4">
      <c r="A26" s="68" t="s">
        <v>52</v>
      </c>
      <c r="B26" s="67" t="s">
        <v>51</v>
      </c>
      <c r="C26" s="65" t="s">
        <v>208</v>
      </c>
      <c r="D26" s="89" t="s">
        <v>208</v>
      </c>
      <c r="E26" s="89" t="s">
        <v>208</v>
      </c>
      <c r="F26" s="89" t="s">
        <v>208</v>
      </c>
      <c r="G26" s="89" t="s">
        <v>208</v>
      </c>
      <c r="H26" s="89" t="s">
        <v>208</v>
      </c>
      <c r="I26" s="89" t="s">
        <v>208</v>
      </c>
      <c r="J26" s="89" t="s">
        <v>208</v>
      </c>
      <c r="K26" s="89" t="s">
        <v>208</v>
      </c>
      <c r="L26" s="89" t="s">
        <v>208</v>
      </c>
      <c r="M26" s="89" t="s">
        <v>208</v>
      </c>
      <c r="N26" s="89" t="s">
        <v>208</v>
      </c>
      <c r="O26" s="89" t="s">
        <v>208</v>
      </c>
      <c r="P26" s="106">
        <v>41.424836379898252</v>
      </c>
      <c r="Q26" s="106">
        <v>68.979587815879526</v>
      </c>
      <c r="R26" s="106">
        <v>16.544175707648112</v>
      </c>
      <c r="S26" s="106">
        <v>9.1313569792132991</v>
      </c>
      <c r="T26" s="106">
        <v>0.19724108971882728</v>
      </c>
      <c r="U26" s="106">
        <v>0.24083098020834839</v>
      </c>
      <c r="V26" s="106">
        <v>0.25540995467976607</v>
      </c>
      <c r="W26" s="106" t="s">
        <v>142</v>
      </c>
      <c r="X26" s="106">
        <v>14.97540094589702</v>
      </c>
      <c r="Y26" s="105">
        <v>2.4807033554518747</v>
      </c>
    </row>
    <row r="27" spans="1:25" x14ac:dyDescent="0.4">
      <c r="A27" s="68" t="s">
        <v>50</v>
      </c>
      <c r="B27" s="67" t="s">
        <v>49</v>
      </c>
      <c r="C27" s="65" t="s">
        <v>208</v>
      </c>
      <c r="D27" s="89" t="s">
        <v>208</v>
      </c>
      <c r="E27" s="89" t="s">
        <v>208</v>
      </c>
      <c r="F27" s="89" t="s">
        <v>208</v>
      </c>
      <c r="G27" s="89" t="s">
        <v>208</v>
      </c>
      <c r="H27" s="89" t="s">
        <v>208</v>
      </c>
      <c r="I27" s="89" t="s">
        <v>208</v>
      </c>
      <c r="J27" s="89" t="s">
        <v>208</v>
      </c>
      <c r="K27" s="89" t="s">
        <v>208</v>
      </c>
      <c r="L27" s="89" t="s">
        <v>208</v>
      </c>
      <c r="M27" s="89" t="s">
        <v>208</v>
      </c>
      <c r="N27" s="89" t="s">
        <v>208</v>
      </c>
      <c r="O27" s="89" t="s">
        <v>208</v>
      </c>
      <c r="P27" s="106">
        <v>48.105876061480217</v>
      </c>
      <c r="Q27" s="106">
        <v>55.640665586050396</v>
      </c>
      <c r="R27" s="106">
        <v>14.702120182799327</v>
      </c>
      <c r="S27" s="106">
        <v>28.84591849082026</v>
      </c>
      <c r="T27" s="106">
        <v>4.5242174954256003</v>
      </c>
      <c r="U27" s="106">
        <v>2.4083098020834837</v>
      </c>
      <c r="V27" s="106" t="s">
        <v>142</v>
      </c>
      <c r="W27" s="106" t="s">
        <v>142</v>
      </c>
      <c r="X27" s="106">
        <v>12.14787045813935</v>
      </c>
      <c r="Y27" s="105">
        <v>3.3197239407105594</v>
      </c>
    </row>
    <row r="28" spans="1:25" x14ac:dyDescent="0.4">
      <c r="A28" s="68" t="s">
        <v>48</v>
      </c>
      <c r="B28" s="67" t="s">
        <v>47</v>
      </c>
      <c r="C28" s="65" t="s">
        <v>208</v>
      </c>
      <c r="D28" s="89" t="s">
        <v>208</v>
      </c>
      <c r="E28" s="89" t="s">
        <v>208</v>
      </c>
      <c r="F28" s="89" t="s">
        <v>208</v>
      </c>
      <c r="G28" s="89" t="s">
        <v>208</v>
      </c>
      <c r="H28" s="89" t="s">
        <v>208</v>
      </c>
      <c r="I28" s="89" t="s">
        <v>208</v>
      </c>
      <c r="J28" s="89" t="s">
        <v>208</v>
      </c>
      <c r="K28" s="89" t="s">
        <v>208</v>
      </c>
      <c r="L28" s="89" t="s">
        <v>208</v>
      </c>
      <c r="M28" s="89" t="s">
        <v>208</v>
      </c>
      <c r="N28" s="89" t="s">
        <v>208</v>
      </c>
      <c r="O28" s="89" t="s">
        <v>208</v>
      </c>
      <c r="P28" s="106">
        <v>27.61755356746967</v>
      </c>
      <c r="Q28" s="106">
        <v>41.093969975233371</v>
      </c>
      <c r="R28" s="106">
        <v>14.290231990907671</v>
      </c>
      <c r="S28" s="106">
        <v>19.654522703016791</v>
      </c>
      <c r="T28" s="106">
        <v>2.712064983633875</v>
      </c>
      <c r="U28" s="106">
        <v>0.24083098020834839</v>
      </c>
      <c r="V28" s="106" t="s">
        <v>142</v>
      </c>
      <c r="W28" s="106" t="s">
        <v>142</v>
      </c>
      <c r="X28" s="106">
        <v>6.8679979343239541</v>
      </c>
      <c r="Y28" s="105">
        <v>0.17566012855035446</v>
      </c>
    </row>
    <row r="29" spans="1:25" x14ac:dyDescent="0.4">
      <c r="A29" s="68" t="s">
        <v>46</v>
      </c>
      <c r="B29" s="67" t="s">
        <v>45</v>
      </c>
      <c r="C29" s="65" t="s">
        <v>208</v>
      </c>
      <c r="D29" s="89" t="s">
        <v>208</v>
      </c>
      <c r="E29" s="89" t="s">
        <v>208</v>
      </c>
      <c r="F29" s="89" t="s">
        <v>208</v>
      </c>
      <c r="G29" s="89" t="s">
        <v>208</v>
      </c>
      <c r="H29" s="89" t="s">
        <v>208</v>
      </c>
      <c r="I29" s="89" t="s">
        <v>208</v>
      </c>
      <c r="J29" s="89" t="s">
        <v>208</v>
      </c>
      <c r="K29" s="89" t="s">
        <v>208</v>
      </c>
      <c r="L29" s="89" t="s">
        <v>208</v>
      </c>
      <c r="M29" s="89" t="s">
        <v>208</v>
      </c>
      <c r="N29" s="89" t="s">
        <v>208</v>
      </c>
      <c r="O29" s="89" t="s">
        <v>208</v>
      </c>
      <c r="P29" s="106">
        <v>41.021464127208809</v>
      </c>
      <c r="Q29" s="106">
        <v>57.691209581781635</v>
      </c>
      <c r="R29" s="106">
        <v>26.280754910420271</v>
      </c>
      <c r="S29" s="106">
        <v>21.848668253311917</v>
      </c>
      <c r="T29" s="106" t="s">
        <v>142</v>
      </c>
      <c r="U29" s="106" t="s">
        <v>142</v>
      </c>
      <c r="V29" s="106" t="s">
        <v>142</v>
      </c>
      <c r="W29" s="106" t="s">
        <v>142</v>
      </c>
      <c r="X29" s="106">
        <v>10.866369198305428</v>
      </c>
      <c r="Y29" s="105">
        <v>0.99614081523103482</v>
      </c>
    </row>
    <row r="30" spans="1:25" x14ac:dyDescent="0.4">
      <c r="A30" s="68" t="s">
        <v>44</v>
      </c>
      <c r="B30" s="67" t="s">
        <v>43</v>
      </c>
      <c r="C30" s="65" t="s">
        <v>208</v>
      </c>
      <c r="D30" s="89" t="s">
        <v>208</v>
      </c>
      <c r="E30" s="89" t="s">
        <v>208</v>
      </c>
      <c r="F30" s="89" t="s">
        <v>208</v>
      </c>
      <c r="G30" s="89" t="s">
        <v>208</v>
      </c>
      <c r="H30" s="89" t="s">
        <v>208</v>
      </c>
      <c r="I30" s="89" t="s">
        <v>208</v>
      </c>
      <c r="J30" s="89" t="s">
        <v>208</v>
      </c>
      <c r="K30" s="89" t="s">
        <v>208</v>
      </c>
      <c r="L30" s="89" t="s">
        <v>208</v>
      </c>
      <c r="M30" s="89" t="s">
        <v>208</v>
      </c>
      <c r="N30" s="89" t="s">
        <v>208</v>
      </c>
      <c r="O30" s="89" t="s">
        <v>208</v>
      </c>
      <c r="P30" s="106">
        <v>28.271912999610297</v>
      </c>
      <c r="Q30" s="106">
        <v>42.126660728510473</v>
      </c>
      <c r="R30" s="106">
        <v>19.307258994921291</v>
      </c>
      <c r="S30" s="106">
        <v>14.109120018688811</v>
      </c>
      <c r="T30" s="106" t="s">
        <v>142</v>
      </c>
      <c r="U30" s="106">
        <v>0.7224929406250451</v>
      </c>
      <c r="V30" s="106" t="s">
        <v>142</v>
      </c>
      <c r="W30" s="106" t="s">
        <v>142</v>
      </c>
      <c r="X30" s="106">
        <v>7.0683665704487524</v>
      </c>
      <c r="Y30" s="105">
        <v>3.6069841591448559E-5</v>
      </c>
    </row>
    <row r="31" spans="1:25" x14ac:dyDescent="0.4">
      <c r="A31" s="68" t="s">
        <v>42</v>
      </c>
      <c r="B31" s="67" t="s">
        <v>41</v>
      </c>
      <c r="C31" s="65" t="s">
        <v>208</v>
      </c>
      <c r="D31" s="89" t="s">
        <v>208</v>
      </c>
      <c r="E31" s="89" t="s">
        <v>208</v>
      </c>
      <c r="F31" s="89" t="s">
        <v>208</v>
      </c>
      <c r="G31" s="89" t="s">
        <v>208</v>
      </c>
      <c r="H31" s="89" t="s">
        <v>208</v>
      </c>
      <c r="I31" s="89" t="s">
        <v>208</v>
      </c>
      <c r="J31" s="89" t="s">
        <v>208</v>
      </c>
      <c r="K31" s="89" t="s">
        <v>208</v>
      </c>
      <c r="L31" s="89" t="s">
        <v>208</v>
      </c>
      <c r="M31" s="89" t="s">
        <v>208</v>
      </c>
      <c r="N31" s="89" t="s">
        <v>208</v>
      </c>
      <c r="O31" s="89" t="s">
        <v>208</v>
      </c>
      <c r="P31" s="106">
        <v>16.460575852341275</v>
      </c>
      <c r="Q31" s="106">
        <v>47.58389720919029</v>
      </c>
      <c r="R31" s="106">
        <v>15.302790462641321</v>
      </c>
      <c r="S31" s="106">
        <v>17.07831200714789</v>
      </c>
      <c r="T31" s="106" t="s">
        <v>142</v>
      </c>
      <c r="U31" s="106" t="s">
        <v>142</v>
      </c>
      <c r="V31" s="106" t="s">
        <v>142</v>
      </c>
      <c r="W31" s="106" t="s">
        <v>142</v>
      </c>
      <c r="X31" s="106">
        <v>11.368803799729434</v>
      </c>
      <c r="Y31" s="105">
        <v>3.6069841591448559E-5</v>
      </c>
    </row>
    <row r="32" spans="1:25" x14ac:dyDescent="0.4">
      <c r="A32" s="68" t="s">
        <v>40</v>
      </c>
      <c r="B32" s="67" t="s">
        <v>39</v>
      </c>
      <c r="C32" s="65" t="s">
        <v>208</v>
      </c>
      <c r="D32" s="89" t="s">
        <v>208</v>
      </c>
      <c r="E32" s="89" t="s">
        <v>208</v>
      </c>
      <c r="F32" s="89" t="s">
        <v>208</v>
      </c>
      <c r="G32" s="89" t="s">
        <v>208</v>
      </c>
      <c r="H32" s="89" t="s">
        <v>208</v>
      </c>
      <c r="I32" s="89" t="s">
        <v>208</v>
      </c>
      <c r="J32" s="89" t="s">
        <v>208</v>
      </c>
      <c r="K32" s="89" t="s">
        <v>208</v>
      </c>
      <c r="L32" s="89" t="s">
        <v>208</v>
      </c>
      <c r="M32" s="89" t="s">
        <v>208</v>
      </c>
      <c r="N32" s="89" t="s">
        <v>208</v>
      </c>
      <c r="O32" s="89" t="s">
        <v>208</v>
      </c>
      <c r="P32" s="106">
        <v>23.772071425163762</v>
      </c>
      <c r="Q32" s="106">
        <v>45.16538294504997</v>
      </c>
      <c r="R32" s="106">
        <v>20.116733705375026</v>
      </c>
      <c r="S32" s="106">
        <v>13.391383352360929</v>
      </c>
      <c r="T32" s="106">
        <v>0.65336110969361538</v>
      </c>
      <c r="U32" s="106" t="s">
        <v>142</v>
      </c>
      <c r="V32" s="106" t="s">
        <v>142</v>
      </c>
      <c r="W32" s="106">
        <v>1.620837476133246</v>
      </c>
      <c r="X32" s="106">
        <v>9.3645811813784583</v>
      </c>
      <c r="Y32" s="105">
        <v>1.3915744885980852</v>
      </c>
    </row>
    <row r="33" spans="1:25" x14ac:dyDescent="0.4">
      <c r="A33" s="68" t="s">
        <v>38</v>
      </c>
      <c r="B33" s="67" t="s">
        <v>37</v>
      </c>
      <c r="C33" s="65" t="s">
        <v>208</v>
      </c>
      <c r="D33" s="89" t="s">
        <v>208</v>
      </c>
      <c r="E33" s="89" t="s">
        <v>208</v>
      </c>
      <c r="F33" s="89" t="s">
        <v>208</v>
      </c>
      <c r="G33" s="89" t="s">
        <v>208</v>
      </c>
      <c r="H33" s="89" t="s">
        <v>208</v>
      </c>
      <c r="I33" s="89" t="s">
        <v>208</v>
      </c>
      <c r="J33" s="89" t="s">
        <v>208</v>
      </c>
      <c r="K33" s="89" t="s">
        <v>208</v>
      </c>
      <c r="L33" s="89" t="s">
        <v>208</v>
      </c>
      <c r="M33" s="89" t="s">
        <v>208</v>
      </c>
      <c r="N33" s="89" t="s">
        <v>208</v>
      </c>
      <c r="O33" s="89" t="s">
        <v>208</v>
      </c>
      <c r="P33" s="106">
        <v>16.355997860903276</v>
      </c>
      <c r="Q33" s="106">
        <v>25.508648606810088</v>
      </c>
      <c r="R33" s="106">
        <v>9.2846463255577074</v>
      </c>
      <c r="S33" s="106">
        <v>5.799203102459134</v>
      </c>
      <c r="T33" s="106" t="s">
        <v>142</v>
      </c>
      <c r="U33" s="106" t="s">
        <v>142</v>
      </c>
      <c r="V33" s="106" t="s">
        <v>142</v>
      </c>
      <c r="W33" s="106">
        <v>0.95457409291730166</v>
      </c>
      <c r="X33" s="106">
        <v>5.7925726183538071</v>
      </c>
      <c r="Y33" s="105">
        <v>2.5501378005154129E-2</v>
      </c>
    </row>
    <row r="34" spans="1:25" x14ac:dyDescent="0.4">
      <c r="A34" s="63">
        <v>924</v>
      </c>
      <c r="B34" s="62" t="s">
        <v>36</v>
      </c>
      <c r="C34" s="60" t="s">
        <v>208</v>
      </c>
      <c r="D34" s="88" t="s">
        <v>208</v>
      </c>
      <c r="E34" s="88" t="s">
        <v>208</v>
      </c>
      <c r="F34" s="88" t="s">
        <v>208</v>
      </c>
      <c r="G34" s="88" t="s">
        <v>208</v>
      </c>
      <c r="H34" s="88" t="s">
        <v>208</v>
      </c>
      <c r="I34" s="88" t="s">
        <v>208</v>
      </c>
      <c r="J34" s="88" t="s">
        <v>208</v>
      </c>
      <c r="K34" s="88" t="s">
        <v>208</v>
      </c>
      <c r="L34" s="88" t="s">
        <v>208</v>
      </c>
      <c r="M34" s="88" t="s">
        <v>208</v>
      </c>
      <c r="N34" s="88" t="s">
        <v>208</v>
      </c>
      <c r="O34" s="88" t="s">
        <v>208</v>
      </c>
      <c r="P34" s="104">
        <v>20.108853782221235</v>
      </c>
      <c r="Q34" s="104">
        <v>32.152885953325651</v>
      </c>
      <c r="R34" s="104">
        <v>4.9369376333680224</v>
      </c>
      <c r="S34" s="104">
        <v>9.0030922517706742</v>
      </c>
      <c r="T34" s="104">
        <v>0.24655136214853413</v>
      </c>
      <c r="U34" s="104">
        <v>0.24083098020834839</v>
      </c>
      <c r="V34" s="104" t="s">
        <v>142</v>
      </c>
      <c r="W34" s="104" t="s">
        <v>142</v>
      </c>
      <c r="X34" s="104">
        <v>8.6097610048395037</v>
      </c>
      <c r="Y34" s="103">
        <v>1.6423680971834271</v>
      </c>
    </row>
    <row r="35" spans="1:25" x14ac:dyDescent="0.4">
      <c r="A35" s="63">
        <v>923</v>
      </c>
      <c r="B35" s="62" t="s">
        <v>35</v>
      </c>
      <c r="C35" s="60" t="s">
        <v>208</v>
      </c>
      <c r="D35" s="88" t="s">
        <v>208</v>
      </c>
      <c r="E35" s="88" t="s">
        <v>208</v>
      </c>
      <c r="F35" s="88" t="s">
        <v>208</v>
      </c>
      <c r="G35" s="88" t="s">
        <v>208</v>
      </c>
      <c r="H35" s="88" t="s">
        <v>208</v>
      </c>
      <c r="I35" s="88" t="s">
        <v>208</v>
      </c>
      <c r="J35" s="88" t="s">
        <v>208</v>
      </c>
      <c r="K35" s="88" t="s">
        <v>208</v>
      </c>
      <c r="L35" s="88" t="s">
        <v>208</v>
      </c>
      <c r="M35" s="88" t="s">
        <v>208</v>
      </c>
      <c r="N35" s="88" t="s">
        <v>208</v>
      </c>
      <c r="O35" s="88" t="s">
        <v>208</v>
      </c>
      <c r="P35" s="104">
        <v>62.704963666225083</v>
      </c>
      <c r="Q35" s="104">
        <v>59.468743378370654</v>
      </c>
      <c r="R35" s="104">
        <v>2.551418521995525</v>
      </c>
      <c r="S35" s="104">
        <v>9.4915898307542914</v>
      </c>
      <c r="T35" s="104">
        <v>0.95744112301014073</v>
      </c>
      <c r="U35" s="104">
        <v>7.9474223468754968</v>
      </c>
      <c r="V35" s="104">
        <v>3.766128150369529</v>
      </c>
      <c r="W35" s="104">
        <v>0.78790568193732813</v>
      </c>
      <c r="X35" s="104">
        <v>22.33978143719694</v>
      </c>
      <c r="Y35" s="103">
        <v>10.433201680326496</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B1"/>
    <mergeCell ref="A19:B1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zoomScale="70" zoomScaleNormal="70" workbookViewId="0">
      <selection sqref="A1:B1"/>
    </sheetView>
  </sheetViews>
  <sheetFormatPr defaultColWidth="8.88671875" defaultRowHeight="15" x14ac:dyDescent="0.4"/>
  <cols>
    <col min="1" max="1" width="12.109375" style="108" customWidth="1"/>
    <col min="2" max="2" width="60.5546875" style="108" customWidth="1"/>
    <col min="3" max="3" width="9" style="108" customWidth="1"/>
    <col min="4" max="16384" width="8.88671875" style="108"/>
  </cols>
  <sheetData>
    <row r="1" spans="1:19" s="75" customFormat="1" ht="59.25" customHeight="1" x14ac:dyDescent="0.4">
      <c r="A1" s="190" t="s">
        <v>120</v>
      </c>
      <c r="B1" s="190"/>
      <c r="D1" s="63"/>
      <c r="E1" s="63"/>
    </row>
    <row r="2" spans="1:19" s="112" customFormat="1" x14ac:dyDescent="0.35">
      <c r="A2" s="74" t="s">
        <v>83</v>
      </c>
      <c r="B2" s="111"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91" t="s">
        <v>17</v>
      </c>
    </row>
    <row r="3" spans="1:19" s="112" customFormat="1" ht="31.5" customHeight="1" x14ac:dyDescent="0.4">
      <c r="A3" s="69">
        <v>925</v>
      </c>
      <c r="B3" s="51" t="s">
        <v>58</v>
      </c>
      <c r="C3" s="60">
        <f>C6+C16+C17+C4</f>
        <v>2310.6117920000002</v>
      </c>
      <c r="D3" s="60">
        <f>D6+D16+D17+D4</f>
        <v>2394.6855339999997</v>
      </c>
      <c r="E3" s="60">
        <f>E6+E16+E17+E4</f>
        <v>2452.4046149999999</v>
      </c>
      <c r="F3" s="60">
        <f>F6+F16+F17+F4</f>
        <v>2517.7942849999999</v>
      </c>
      <c r="G3" s="60">
        <f t="shared" ref="G3:S3" si="0">SUM(G6,G16:G17,G4)</f>
        <v>2579.9474510599998</v>
      </c>
      <c r="H3" s="60">
        <f t="shared" si="0"/>
        <v>2689.6139499999999</v>
      </c>
      <c r="I3" s="99">
        <f t="shared" si="0"/>
        <v>2836.9688480000004</v>
      </c>
      <c r="J3" s="99">
        <f t="shared" si="0"/>
        <v>3228.3309952600002</v>
      </c>
      <c r="K3" s="99">
        <f t="shared" si="0"/>
        <v>3557.5824190100002</v>
      </c>
      <c r="L3" s="99">
        <f t="shared" si="0"/>
        <v>3774.0895750000004</v>
      </c>
      <c r="M3" s="99">
        <f t="shared" si="0"/>
        <v>3941.0267050000002</v>
      </c>
      <c r="N3" s="99">
        <f t="shared" si="0"/>
        <v>4026.6875789999999</v>
      </c>
      <c r="O3" s="99">
        <f t="shared" si="0"/>
        <v>4234.4436620000006</v>
      </c>
      <c r="P3" s="99">
        <f t="shared" si="0"/>
        <v>4697.6782249999997</v>
      </c>
      <c r="Q3" s="99">
        <f t="shared" si="0"/>
        <v>4924.7733250000001</v>
      </c>
      <c r="R3" s="99">
        <f t="shared" si="0"/>
        <v>4918.3788949999998</v>
      </c>
      <c r="S3" s="98">
        <f t="shared" si="0"/>
        <v>4911.948089999999</v>
      </c>
    </row>
    <row r="4" spans="1:19" s="112" customFormat="1" x14ac:dyDescent="0.4">
      <c r="A4" s="68"/>
      <c r="B4" s="90" t="s">
        <v>57</v>
      </c>
      <c r="C4" s="65">
        <v>0</v>
      </c>
      <c r="D4" s="65">
        <v>0</v>
      </c>
      <c r="E4" s="65">
        <v>0</v>
      </c>
      <c r="F4" s="65">
        <v>0</v>
      </c>
      <c r="G4" s="65">
        <v>0</v>
      </c>
      <c r="H4" s="65">
        <v>0</v>
      </c>
      <c r="I4" s="89">
        <v>0</v>
      </c>
      <c r="J4" s="89">
        <v>0</v>
      </c>
      <c r="K4" s="89">
        <v>0</v>
      </c>
      <c r="L4" s="89">
        <v>0</v>
      </c>
      <c r="M4" s="89">
        <v>0</v>
      </c>
      <c r="N4" s="89">
        <v>0</v>
      </c>
      <c r="O4" s="89">
        <v>0</v>
      </c>
      <c r="P4" s="89">
        <v>0</v>
      </c>
      <c r="Q4" s="89">
        <v>0</v>
      </c>
      <c r="R4" s="89">
        <v>0</v>
      </c>
      <c r="S4" s="64">
        <v>0</v>
      </c>
    </row>
    <row r="5" spans="1:19" s="112" customFormat="1" ht="27" customHeight="1" x14ac:dyDescent="0.4">
      <c r="A5" s="69">
        <v>941</v>
      </c>
      <c r="B5" s="51" t="s">
        <v>56</v>
      </c>
      <c r="C5" s="60">
        <f>C6+C16</f>
        <v>2064.6394880000003</v>
      </c>
      <c r="D5" s="60">
        <f>D6+D16</f>
        <v>2107.7121729999999</v>
      </c>
      <c r="E5" s="60">
        <f>E6+E16</f>
        <v>2149.6915909999998</v>
      </c>
      <c r="F5" s="60">
        <f>F6+F16</f>
        <v>2211.2040569999999</v>
      </c>
      <c r="G5" s="60">
        <f t="shared" ref="G5:S5" si="1">SUM(G6,G16)</f>
        <v>2269.9435730599998</v>
      </c>
      <c r="H5" s="60">
        <f t="shared" si="1"/>
        <v>2373.7890480000001</v>
      </c>
      <c r="I5" s="88">
        <f t="shared" si="1"/>
        <v>2515.3811400000004</v>
      </c>
      <c r="J5" s="88">
        <f t="shared" si="1"/>
        <v>2891.1079582600005</v>
      </c>
      <c r="K5" s="88">
        <f t="shared" si="1"/>
        <v>3200.0495460100001</v>
      </c>
      <c r="L5" s="88">
        <f t="shared" si="1"/>
        <v>3406.3127060000006</v>
      </c>
      <c r="M5" s="88">
        <f t="shared" si="1"/>
        <v>3568.419116</v>
      </c>
      <c r="N5" s="88">
        <f t="shared" si="1"/>
        <v>3660.2096689999998</v>
      </c>
      <c r="O5" s="88">
        <f t="shared" si="1"/>
        <v>3871.2933480000006</v>
      </c>
      <c r="P5" s="88">
        <f t="shared" si="1"/>
        <v>4317.9977839999992</v>
      </c>
      <c r="Q5" s="88">
        <f t="shared" si="1"/>
        <v>4537.3348729999998</v>
      </c>
      <c r="R5" s="88">
        <f t="shared" si="1"/>
        <v>4534.8784079999996</v>
      </c>
      <c r="S5" s="59">
        <f t="shared" si="1"/>
        <v>4532.4849689999992</v>
      </c>
    </row>
    <row r="6" spans="1:19" s="112" customFormat="1" ht="27" customHeight="1" x14ac:dyDescent="0.4">
      <c r="A6" s="69">
        <v>921</v>
      </c>
      <c r="B6" s="52" t="s">
        <v>55</v>
      </c>
      <c r="C6" s="60">
        <f t="shared" ref="C6:S6" si="2">SUM(C7:C15)</f>
        <v>1977.2827580000001</v>
      </c>
      <c r="D6" s="60">
        <f t="shared" si="2"/>
        <v>2013.653462</v>
      </c>
      <c r="E6" s="60">
        <f t="shared" si="2"/>
        <v>2046.3778799999998</v>
      </c>
      <c r="F6" s="60">
        <f t="shared" si="2"/>
        <v>2103.0342139999998</v>
      </c>
      <c r="G6" s="60">
        <f t="shared" si="2"/>
        <v>2150.96102406</v>
      </c>
      <c r="H6" s="60">
        <f t="shared" si="2"/>
        <v>2250.0643720000003</v>
      </c>
      <c r="I6" s="88">
        <f t="shared" si="2"/>
        <v>2384.3854340000003</v>
      </c>
      <c r="J6" s="88">
        <f t="shared" si="2"/>
        <v>2745.9872092600003</v>
      </c>
      <c r="K6" s="88">
        <f t="shared" si="2"/>
        <v>3039.5921460100003</v>
      </c>
      <c r="L6" s="88">
        <f t="shared" si="2"/>
        <v>3229.8402160000005</v>
      </c>
      <c r="M6" s="88">
        <f t="shared" si="2"/>
        <v>3384.656673</v>
      </c>
      <c r="N6" s="88">
        <f t="shared" si="2"/>
        <v>3471.3048879999997</v>
      </c>
      <c r="O6" s="88">
        <f t="shared" si="2"/>
        <v>3671.6925610000008</v>
      </c>
      <c r="P6" s="88">
        <f t="shared" si="2"/>
        <v>4095.3288869999997</v>
      </c>
      <c r="Q6" s="88">
        <f t="shared" si="2"/>
        <v>4299.4764100000002</v>
      </c>
      <c r="R6" s="88">
        <f t="shared" si="2"/>
        <v>4288.8172759999998</v>
      </c>
      <c r="S6" s="59">
        <f t="shared" si="2"/>
        <v>4281.2685299999994</v>
      </c>
    </row>
    <row r="7" spans="1:19" s="112" customFormat="1" x14ac:dyDescent="0.4">
      <c r="A7" s="68" t="s">
        <v>54</v>
      </c>
      <c r="B7" s="67" t="s">
        <v>53</v>
      </c>
      <c r="C7" s="65">
        <v>132.13964999999999</v>
      </c>
      <c r="D7" s="65">
        <v>139.120879</v>
      </c>
      <c r="E7" s="65">
        <v>144.08094199999999</v>
      </c>
      <c r="F7" s="65">
        <v>151.70232799999999</v>
      </c>
      <c r="G7" s="65">
        <v>155.47344799999999</v>
      </c>
      <c r="H7" s="65">
        <v>160.67746199999999</v>
      </c>
      <c r="I7" s="89">
        <v>170.87311800000001</v>
      </c>
      <c r="J7" s="89">
        <v>187.60443099999998</v>
      </c>
      <c r="K7" s="89">
        <v>201.48369000000002</v>
      </c>
      <c r="L7" s="89">
        <v>210.33748900000001</v>
      </c>
      <c r="M7" s="89">
        <v>216.43165699999997</v>
      </c>
      <c r="N7" s="89">
        <v>220.60486599999999</v>
      </c>
      <c r="O7" s="89">
        <v>231.49587300000002</v>
      </c>
      <c r="P7" s="89">
        <v>255.32509100000004</v>
      </c>
      <c r="Q7" s="89">
        <v>268.31342000000006</v>
      </c>
      <c r="R7" s="89">
        <v>267.48330899999996</v>
      </c>
      <c r="S7" s="64">
        <v>269.65601700000002</v>
      </c>
    </row>
    <row r="8" spans="1:19" s="112" customFormat="1" x14ac:dyDescent="0.4">
      <c r="A8" s="68" t="s">
        <v>52</v>
      </c>
      <c r="B8" s="67" t="s">
        <v>51</v>
      </c>
      <c r="C8" s="65">
        <v>350.82081099999999</v>
      </c>
      <c r="D8" s="65">
        <v>367.132881</v>
      </c>
      <c r="E8" s="65">
        <v>373.86398300000002</v>
      </c>
      <c r="F8" s="65">
        <v>380.82894399999998</v>
      </c>
      <c r="G8" s="65">
        <v>382.95426599999996</v>
      </c>
      <c r="H8" s="65">
        <v>394.02762899999999</v>
      </c>
      <c r="I8" s="89">
        <v>401.19034899999997</v>
      </c>
      <c r="J8" s="89">
        <v>436.45291499999996</v>
      </c>
      <c r="K8" s="89">
        <v>468.76739800000001</v>
      </c>
      <c r="L8" s="89">
        <v>490.902196</v>
      </c>
      <c r="M8" s="89">
        <v>506.199836</v>
      </c>
      <c r="N8" s="89">
        <v>516.80950400000006</v>
      </c>
      <c r="O8" s="89">
        <v>544.49549200000001</v>
      </c>
      <c r="P8" s="89">
        <v>605.540209</v>
      </c>
      <c r="Q8" s="89">
        <v>636.33769900000004</v>
      </c>
      <c r="R8" s="89">
        <v>638.40051900000003</v>
      </c>
      <c r="S8" s="64">
        <v>637.51822300000003</v>
      </c>
    </row>
    <row r="9" spans="1:19" s="112" customFormat="1" x14ac:dyDescent="0.4">
      <c r="A9" s="68" t="s">
        <v>50</v>
      </c>
      <c r="B9" s="67" t="s">
        <v>49</v>
      </c>
      <c r="C9" s="65">
        <v>199.14464000000001</v>
      </c>
      <c r="D9" s="65">
        <v>204.86170000000001</v>
      </c>
      <c r="E9" s="65">
        <v>213.17486700000001</v>
      </c>
      <c r="F9" s="65">
        <v>217.28855100000001</v>
      </c>
      <c r="G9" s="65">
        <v>221.63807506000001</v>
      </c>
      <c r="H9" s="65">
        <v>231.86987900000003</v>
      </c>
      <c r="I9" s="89">
        <v>241.71538800000002</v>
      </c>
      <c r="J9" s="89">
        <v>268.781993</v>
      </c>
      <c r="K9" s="89">
        <v>292.62079900000003</v>
      </c>
      <c r="L9" s="89">
        <v>310.33110599999998</v>
      </c>
      <c r="M9" s="89">
        <v>323.31541699999997</v>
      </c>
      <c r="N9" s="89">
        <v>330.51566200000002</v>
      </c>
      <c r="O9" s="89">
        <v>350.23985499999998</v>
      </c>
      <c r="P9" s="89">
        <v>393.61618199999998</v>
      </c>
      <c r="Q9" s="89">
        <v>414.636054</v>
      </c>
      <c r="R9" s="89">
        <v>412.06180799999998</v>
      </c>
      <c r="S9" s="64">
        <v>414.20088399999997</v>
      </c>
    </row>
    <row r="10" spans="1:19" s="112" customFormat="1" x14ac:dyDescent="0.4">
      <c r="A10" s="68" t="s">
        <v>48</v>
      </c>
      <c r="B10" s="67" t="s">
        <v>47</v>
      </c>
      <c r="C10" s="65">
        <v>138.69772</v>
      </c>
      <c r="D10" s="65">
        <v>139.03980100000001</v>
      </c>
      <c r="E10" s="65">
        <v>146.70044799999999</v>
      </c>
      <c r="F10" s="65">
        <v>154.15250599999999</v>
      </c>
      <c r="G10" s="65">
        <v>159.73850299999998</v>
      </c>
      <c r="H10" s="65">
        <v>164.88899800000002</v>
      </c>
      <c r="I10" s="89">
        <v>182.80324200000001</v>
      </c>
      <c r="J10" s="89">
        <v>201.64055799999997</v>
      </c>
      <c r="K10" s="89">
        <v>225.783952</v>
      </c>
      <c r="L10" s="89">
        <v>239.992762</v>
      </c>
      <c r="M10" s="89">
        <v>252.44721299999998</v>
      </c>
      <c r="N10" s="89">
        <v>259.12140500000004</v>
      </c>
      <c r="O10" s="89">
        <v>279.88802299999998</v>
      </c>
      <c r="P10" s="89">
        <v>314.00270600000005</v>
      </c>
      <c r="Q10" s="89">
        <v>330.97358999999994</v>
      </c>
      <c r="R10" s="89">
        <v>331.16811400000006</v>
      </c>
      <c r="S10" s="64">
        <v>333.24033900000001</v>
      </c>
    </row>
    <row r="11" spans="1:19" s="112" customFormat="1" x14ac:dyDescent="0.4">
      <c r="A11" s="68" t="s">
        <v>46</v>
      </c>
      <c r="B11" s="67" t="s">
        <v>45</v>
      </c>
      <c r="C11" s="65">
        <v>222.55317299999999</v>
      </c>
      <c r="D11" s="65">
        <v>229.52928600000001</v>
      </c>
      <c r="E11" s="65">
        <v>232.964585</v>
      </c>
      <c r="F11" s="65">
        <v>243.803933</v>
      </c>
      <c r="G11" s="65">
        <v>252.50828399999997</v>
      </c>
      <c r="H11" s="65">
        <v>267.13183099999998</v>
      </c>
      <c r="I11" s="89">
        <v>281.92298399999999</v>
      </c>
      <c r="J11" s="89">
        <v>315.258824</v>
      </c>
      <c r="K11" s="89">
        <v>335.70128799999998</v>
      </c>
      <c r="L11" s="89">
        <v>355.234422</v>
      </c>
      <c r="M11" s="89">
        <v>373.78547199999997</v>
      </c>
      <c r="N11" s="89">
        <v>383.576413</v>
      </c>
      <c r="O11" s="89">
        <v>405.96141800000004</v>
      </c>
      <c r="P11" s="89">
        <v>456.017518</v>
      </c>
      <c r="Q11" s="89">
        <v>471.38000799999998</v>
      </c>
      <c r="R11" s="89">
        <v>467.50769000000003</v>
      </c>
      <c r="S11" s="64">
        <v>464.37379100000004</v>
      </c>
    </row>
    <row r="12" spans="1:19" s="112" customFormat="1" x14ac:dyDescent="0.4">
      <c r="A12" s="68" t="s">
        <v>44</v>
      </c>
      <c r="B12" s="67" t="s">
        <v>43</v>
      </c>
      <c r="C12" s="65">
        <v>161.558558</v>
      </c>
      <c r="D12" s="65">
        <v>161.06034299999999</v>
      </c>
      <c r="E12" s="65">
        <v>167.46988899999999</v>
      </c>
      <c r="F12" s="65">
        <v>176.080376</v>
      </c>
      <c r="G12" s="65">
        <v>182.07454199999998</v>
      </c>
      <c r="H12" s="65">
        <v>191.35075400000002</v>
      </c>
      <c r="I12" s="89">
        <v>209.011797</v>
      </c>
      <c r="J12" s="89">
        <v>249.86232900000002</v>
      </c>
      <c r="K12" s="89">
        <v>282.93917200000004</v>
      </c>
      <c r="L12" s="89">
        <v>304.46233699999999</v>
      </c>
      <c r="M12" s="89">
        <v>322.27401800000001</v>
      </c>
      <c r="N12" s="89">
        <v>334.89466999999996</v>
      </c>
      <c r="O12" s="89">
        <v>357.23846899999995</v>
      </c>
      <c r="P12" s="89">
        <v>401.82092599999999</v>
      </c>
      <c r="Q12" s="89">
        <v>423.16880700000002</v>
      </c>
      <c r="R12" s="89">
        <v>422.06447499999996</v>
      </c>
      <c r="S12" s="64">
        <v>423.49779799999999</v>
      </c>
    </row>
    <row r="13" spans="1:19" s="112" customFormat="1" x14ac:dyDescent="0.4">
      <c r="A13" s="68" t="s">
        <v>42</v>
      </c>
      <c r="B13" s="67" t="s">
        <v>41</v>
      </c>
      <c r="C13" s="65">
        <v>397.75435499999998</v>
      </c>
      <c r="D13" s="65">
        <v>399.30028600000003</v>
      </c>
      <c r="E13" s="65">
        <v>383.60267399999998</v>
      </c>
      <c r="F13" s="65">
        <v>380.09460000000001</v>
      </c>
      <c r="G13" s="65">
        <v>389.31864400000006</v>
      </c>
      <c r="H13" s="65">
        <v>414.91211299999998</v>
      </c>
      <c r="I13" s="89">
        <v>435.44796900000006</v>
      </c>
      <c r="J13" s="89">
        <v>529.10975135000012</v>
      </c>
      <c r="K13" s="89">
        <v>598.88055101000009</v>
      </c>
      <c r="L13" s="89">
        <v>634.32257400000003</v>
      </c>
      <c r="M13" s="89">
        <v>666.59790199999998</v>
      </c>
      <c r="N13" s="89">
        <v>679.03706499999976</v>
      </c>
      <c r="O13" s="89">
        <v>701.01520000000005</v>
      </c>
      <c r="P13" s="89">
        <v>759.83487700000001</v>
      </c>
      <c r="Q13" s="89">
        <v>789.96059999999989</v>
      </c>
      <c r="R13" s="89">
        <v>787.64460400000007</v>
      </c>
      <c r="S13" s="64">
        <v>776.81005099999993</v>
      </c>
    </row>
    <row r="14" spans="1:19" s="112" customFormat="1" x14ac:dyDescent="0.4">
      <c r="A14" s="68" t="s">
        <v>40</v>
      </c>
      <c r="B14" s="67" t="s">
        <v>39</v>
      </c>
      <c r="C14" s="65">
        <v>218.37853100000001</v>
      </c>
      <c r="D14" s="65">
        <v>216.04743300000001</v>
      </c>
      <c r="E14" s="65">
        <v>221.05507399999999</v>
      </c>
      <c r="F14" s="65">
        <v>229.98456899999999</v>
      </c>
      <c r="G14" s="65">
        <v>234.55030699999998</v>
      </c>
      <c r="H14" s="65">
        <v>246.64964800000001</v>
      </c>
      <c r="I14" s="89">
        <v>268.48639800000001</v>
      </c>
      <c r="J14" s="89">
        <v>326.68384891000005</v>
      </c>
      <c r="K14" s="89">
        <v>373.08997199999999</v>
      </c>
      <c r="L14" s="89">
        <v>402.78706699999998</v>
      </c>
      <c r="M14" s="89">
        <v>425.75884799999994</v>
      </c>
      <c r="N14" s="89">
        <v>439.59835299999997</v>
      </c>
      <c r="O14" s="89">
        <v>470.82888700000001</v>
      </c>
      <c r="P14" s="89">
        <v>536.20021200000008</v>
      </c>
      <c r="Q14" s="89">
        <v>569.21123699999998</v>
      </c>
      <c r="R14" s="89">
        <v>566.29766199999995</v>
      </c>
      <c r="S14" s="64">
        <v>564.60854599999993</v>
      </c>
    </row>
    <row r="15" spans="1:19" s="112" customFormat="1" x14ac:dyDescent="0.4">
      <c r="A15" s="68" t="s">
        <v>38</v>
      </c>
      <c r="B15" s="67" t="s">
        <v>37</v>
      </c>
      <c r="C15" s="65">
        <v>156.23532</v>
      </c>
      <c r="D15" s="65">
        <v>157.56085300000001</v>
      </c>
      <c r="E15" s="65">
        <v>163.465418</v>
      </c>
      <c r="F15" s="65">
        <v>169.09840700000001</v>
      </c>
      <c r="G15" s="65">
        <v>172.70495500000001</v>
      </c>
      <c r="H15" s="65">
        <v>178.55605800000004</v>
      </c>
      <c r="I15" s="89">
        <v>192.93418899999998</v>
      </c>
      <c r="J15" s="89">
        <v>230.59255899999999</v>
      </c>
      <c r="K15" s="89">
        <v>260.32532400000002</v>
      </c>
      <c r="L15" s="89">
        <v>281.47026300000005</v>
      </c>
      <c r="M15" s="89">
        <v>297.84630999999996</v>
      </c>
      <c r="N15" s="89">
        <v>307.14695</v>
      </c>
      <c r="O15" s="89">
        <v>330.52934399999998</v>
      </c>
      <c r="P15" s="89">
        <v>372.97116599999998</v>
      </c>
      <c r="Q15" s="89">
        <v>395.49499500000002</v>
      </c>
      <c r="R15" s="89">
        <v>396.18909499999995</v>
      </c>
      <c r="S15" s="64">
        <v>397.36288099999996</v>
      </c>
    </row>
    <row r="16" spans="1:19" s="112" customFormat="1" x14ac:dyDescent="0.4">
      <c r="A16" s="63">
        <v>924</v>
      </c>
      <c r="B16" s="62" t="s">
        <v>36</v>
      </c>
      <c r="C16" s="60">
        <v>87.356729999999999</v>
      </c>
      <c r="D16" s="60">
        <v>94.058711000000002</v>
      </c>
      <c r="E16" s="60">
        <v>103.313711</v>
      </c>
      <c r="F16" s="60">
        <v>108.169843</v>
      </c>
      <c r="G16" s="60">
        <v>118.98254900000002</v>
      </c>
      <c r="H16" s="60">
        <v>123.72467600000002</v>
      </c>
      <c r="I16" s="88">
        <v>130.99570599999998</v>
      </c>
      <c r="J16" s="88">
        <v>145.12074900000002</v>
      </c>
      <c r="K16" s="88">
        <v>160.45740000000001</v>
      </c>
      <c r="L16" s="88">
        <v>176.47248999999999</v>
      </c>
      <c r="M16" s="88">
        <v>183.76244300000002</v>
      </c>
      <c r="N16" s="88">
        <v>188.90478100000004</v>
      </c>
      <c r="O16" s="88">
        <v>199.600787</v>
      </c>
      <c r="P16" s="88">
        <v>222.66889699999999</v>
      </c>
      <c r="Q16" s="88">
        <v>237.858463</v>
      </c>
      <c r="R16" s="88">
        <v>246.06113200000004</v>
      </c>
      <c r="S16" s="59">
        <v>251.21643900000007</v>
      </c>
    </row>
    <row r="17" spans="1:24" s="112" customFormat="1" x14ac:dyDescent="0.4">
      <c r="A17" s="63">
        <v>923</v>
      </c>
      <c r="B17" s="97" t="s">
        <v>35</v>
      </c>
      <c r="C17" s="60">
        <v>245.97230400000001</v>
      </c>
      <c r="D17" s="60">
        <v>286.97336100000001</v>
      </c>
      <c r="E17" s="60">
        <v>302.71302400000002</v>
      </c>
      <c r="F17" s="60">
        <v>306.59022800000002</v>
      </c>
      <c r="G17" s="60">
        <v>310.0038780000001</v>
      </c>
      <c r="H17" s="60">
        <v>315.82490200000001</v>
      </c>
      <c r="I17" s="88">
        <v>321.58770800000008</v>
      </c>
      <c r="J17" s="88">
        <v>337.22303699999998</v>
      </c>
      <c r="K17" s="88">
        <v>357.53287299999994</v>
      </c>
      <c r="L17" s="88">
        <v>367.77686899999998</v>
      </c>
      <c r="M17" s="88">
        <v>372.60758899999996</v>
      </c>
      <c r="N17" s="88">
        <v>366.47791000000001</v>
      </c>
      <c r="O17" s="88">
        <v>363.15031399999998</v>
      </c>
      <c r="P17" s="88">
        <v>379.68044099999997</v>
      </c>
      <c r="Q17" s="88">
        <v>387.43845200000004</v>
      </c>
      <c r="R17" s="88">
        <v>383.50048700000002</v>
      </c>
      <c r="S17" s="59">
        <v>379.46312099999989</v>
      </c>
    </row>
    <row r="18" spans="1:24" s="112" customFormat="1" ht="31.5" customHeight="1" x14ac:dyDescent="0.35">
      <c r="A18" s="58">
        <v>922</v>
      </c>
      <c r="B18" s="57" t="s">
        <v>34</v>
      </c>
      <c r="C18" s="79"/>
      <c r="D18" s="79"/>
      <c r="E18" s="79"/>
      <c r="F18" s="79"/>
      <c r="G18" s="79"/>
      <c r="H18" s="79"/>
      <c r="I18" s="79"/>
      <c r="J18" s="79"/>
      <c r="K18" s="79"/>
      <c r="L18" s="79"/>
      <c r="M18" s="79"/>
      <c r="N18" s="79"/>
      <c r="O18" s="79"/>
      <c r="P18" s="79"/>
      <c r="Q18" s="79"/>
      <c r="R18" s="79"/>
      <c r="S18" s="110"/>
    </row>
    <row r="19" spans="1:24" ht="63" customHeight="1" x14ac:dyDescent="0.4">
      <c r="A19" s="189" t="s">
        <v>119</v>
      </c>
      <c r="B19" s="189"/>
      <c r="C19" s="75"/>
      <c r="D19" s="63"/>
      <c r="E19" s="63"/>
      <c r="F19" s="75"/>
      <c r="G19" s="75"/>
      <c r="H19" s="75"/>
      <c r="I19" s="75"/>
      <c r="J19" s="75"/>
      <c r="K19" s="75"/>
      <c r="L19" s="75"/>
      <c r="M19" s="75"/>
      <c r="N19" s="75"/>
      <c r="O19" s="75"/>
      <c r="P19" s="75"/>
      <c r="Q19" s="75"/>
      <c r="R19" s="75"/>
      <c r="S19" s="75"/>
    </row>
    <row r="20" spans="1:24" x14ac:dyDescent="0.4">
      <c r="A20" s="74" t="s">
        <v>83</v>
      </c>
      <c r="B20" s="111"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91" t="s">
        <v>17</v>
      </c>
      <c r="X20" s="109"/>
    </row>
    <row r="21" spans="1:24" ht="31.5" customHeight="1" x14ac:dyDescent="0.4">
      <c r="A21" s="69">
        <v>925</v>
      </c>
      <c r="B21" s="51" t="s">
        <v>58</v>
      </c>
      <c r="C21" s="60">
        <v>3506.7817119151969</v>
      </c>
      <c r="D21" s="60">
        <v>3610.4879794712242</v>
      </c>
      <c r="E21" s="60">
        <v>3650.4037866701315</v>
      </c>
      <c r="F21" s="60">
        <v>3733.4646824883189</v>
      </c>
      <c r="G21" s="60">
        <v>3741.279450809614</v>
      </c>
      <c r="H21" s="60">
        <v>3861.64343320735</v>
      </c>
      <c r="I21" s="60">
        <v>3974.6296048622448</v>
      </c>
      <c r="J21" s="60">
        <v>4430.9507350901395</v>
      </c>
      <c r="K21" s="60">
        <v>4754.7640027846546</v>
      </c>
      <c r="L21" s="60">
        <v>4915.2746372847851</v>
      </c>
      <c r="M21" s="60">
        <v>4984.5470489563813</v>
      </c>
      <c r="N21" s="60">
        <v>4969.7580192506384</v>
      </c>
      <c r="O21" s="60">
        <v>5088.0421264071119</v>
      </c>
      <c r="P21" s="60">
        <v>5565.8304559072631</v>
      </c>
      <c r="Q21" s="60">
        <v>5728.301528360088</v>
      </c>
      <c r="R21" s="60">
        <v>5646.6272398440206</v>
      </c>
      <c r="S21" s="59">
        <v>5527.9541521174342</v>
      </c>
      <c r="X21" s="109"/>
    </row>
    <row r="22" spans="1:24" x14ac:dyDescent="0.4">
      <c r="A22" s="68"/>
      <c r="B22" s="90" t="s">
        <v>57</v>
      </c>
      <c r="C22" s="65">
        <v>0</v>
      </c>
      <c r="D22" s="65">
        <v>0</v>
      </c>
      <c r="E22" s="65">
        <v>0</v>
      </c>
      <c r="F22" s="65">
        <v>0</v>
      </c>
      <c r="G22" s="65">
        <v>0</v>
      </c>
      <c r="H22" s="65">
        <v>0</v>
      </c>
      <c r="I22" s="65">
        <v>0</v>
      </c>
      <c r="J22" s="65">
        <v>0</v>
      </c>
      <c r="K22" s="65">
        <v>0</v>
      </c>
      <c r="L22" s="65">
        <v>0</v>
      </c>
      <c r="M22" s="65">
        <v>0</v>
      </c>
      <c r="N22" s="65">
        <v>0</v>
      </c>
      <c r="O22" s="65">
        <v>0</v>
      </c>
      <c r="P22" s="65">
        <v>0</v>
      </c>
      <c r="Q22" s="65">
        <v>0</v>
      </c>
      <c r="R22" s="65">
        <v>0</v>
      </c>
      <c r="S22" s="64">
        <v>0</v>
      </c>
      <c r="X22" s="109"/>
    </row>
    <row r="23" spans="1:24" ht="27" customHeight="1" x14ac:dyDescent="0.4">
      <c r="A23" s="69">
        <v>941</v>
      </c>
      <c r="B23" s="51" t="s">
        <v>56</v>
      </c>
      <c r="C23" s="60">
        <v>3133.4731447680401</v>
      </c>
      <c r="D23" s="60">
        <v>3177.8157744538639</v>
      </c>
      <c r="E23" s="60">
        <v>3199.8155100353774</v>
      </c>
      <c r="F23" s="60">
        <v>3278.8430340663781</v>
      </c>
      <c r="G23" s="60">
        <v>3291.7310935528917</v>
      </c>
      <c r="H23" s="60">
        <v>3408.1942834319134</v>
      </c>
      <c r="I23" s="60">
        <v>3524.0811169302424</v>
      </c>
      <c r="J23" s="60">
        <v>3968.1051762306652</v>
      </c>
      <c r="K23" s="60">
        <v>4276.9157805569184</v>
      </c>
      <c r="L23" s="60">
        <v>4436.2917513590564</v>
      </c>
      <c r="M23" s="60">
        <v>4513.2789766511714</v>
      </c>
      <c r="N23" s="60">
        <v>4517.449143439364</v>
      </c>
      <c r="O23" s="60">
        <v>4651.6863159776358</v>
      </c>
      <c r="P23" s="60">
        <v>5115.9833482905851</v>
      </c>
      <c r="Q23" s="60">
        <v>5277.6484464261966</v>
      </c>
      <c r="R23" s="60">
        <v>5206.3430847153722</v>
      </c>
      <c r="S23" s="59">
        <v>5100.9026652383473</v>
      </c>
      <c r="X23" s="109"/>
    </row>
    <row r="24" spans="1:24" ht="27.75" customHeight="1" x14ac:dyDescent="0.4">
      <c r="A24" s="69">
        <v>921</v>
      </c>
      <c r="B24" s="52" t="s">
        <v>55</v>
      </c>
      <c r="C24" s="60">
        <v>3000.8931136968949</v>
      </c>
      <c r="D24" s="60">
        <v>3036.0026467557127</v>
      </c>
      <c r="E24" s="60">
        <v>3046.0330715492455</v>
      </c>
      <c r="F24" s="60">
        <v>3118.4453832508325</v>
      </c>
      <c r="G24" s="60">
        <v>3119.1899957116339</v>
      </c>
      <c r="H24" s="60">
        <v>3230.5551904308131</v>
      </c>
      <c r="I24" s="60">
        <v>3340.5544590522454</v>
      </c>
      <c r="J24" s="60">
        <v>3768.9239614164158</v>
      </c>
      <c r="K24" s="60">
        <v>4062.4619802953557</v>
      </c>
      <c r="L24" s="60">
        <v>4206.458638753219</v>
      </c>
      <c r="M24" s="60">
        <v>4280.8592009103559</v>
      </c>
      <c r="N24" s="60">
        <v>4284.301914648725</v>
      </c>
      <c r="O24" s="60">
        <v>4411.8490920622899</v>
      </c>
      <c r="P24" s="60">
        <v>4852.1642297501967</v>
      </c>
      <c r="Q24" s="60">
        <v>5000.9808909430667</v>
      </c>
      <c r="R24" s="60">
        <v>4923.8484822701384</v>
      </c>
      <c r="S24" s="59">
        <v>4818.1812415577069</v>
      </c>
      <c r="X24" s="109"/>
    </row>
    <row r="25" spans="1:24" x14ac:dyDescent="0.4">
      <c r="A25" s="68" t="s">
        <v>54</v>
      </c>
      <c r="B25" s="67" t="s">
        <v>53</v>
      </c>
      <c r="C25" s="65">
        <v>200.54641357031338</v>
      </c>
      <c r="D25" s="65">
        <v>209.75374603109401</v>
      </c>
      <c r="E25" s="65">
        <v>214.46445380457726</v>
      </c>
      <c r="F25" s="65">
        <v>224.94899095350786</v>
      </c>
      <c r="G25" s="65">
        <v>225.45793167606249</v>
      </c>
      <c r="H25" s="65">
        <v>230.69447048217589</v>
      </c>
      <c r="I25" s="65">
        <v>239.3954216158244</v>
      </c>
      <c r="J25" s="65">
        <v>257.49094273980097</v>
      </c>
      <c r="K25" s="65">
        <v>269.28607226106533</v>
      </c>
      <c r="L25" s="65">
        <v>273.93799336409961</v>
      </c>
      <c r="M25" s="65">
        <v>273.73927099539651</v>
      </c>
      <c r="N25" s="65">
        <v>272.27163279488502</v>
      </c>
      <c r="O25" s="65">
        <v>278.16186680756709</v>
      </c>
      <c r="P25" s="65">
        <v>302.51032522456217</v>
      </c>
      <c r="Q25" s="65">
        <v>312.09155679576838</v>
      </c>
      <c r="R25" s="65">
        <v>307.08869142604254</v>
      </c>
      <c r="S25" s="64">
        <v>303.4735040977601</v>
      </c>
      <c r="X25" s="109"/>
    </row>
    <row r="26" spans="1:24" x14ac:dyDescent="0.4">
      <c r="A26" s="68" t="s">
        <v>52</v>
      </c>
      <c r="B26" s="67" t="s">
        <v>51</v>
      </c>
      <c r="C26" s="65">
        <v>532.43561226232055</v>
      </c>
      <c r="D26" s="65">
        <v>553.52940287947615</v>
      </c>
      <c r="E26" s="65">
        <v>556.49646510014327</v>
      </c>
      <c r="F26" s="65">
        <v>564.70515520823085</v>
      </c>
      <c r="G26" s="65">
        <v>555.33647609644993</v>
      </c>
      <c r="H26" s="65">
        <v>565.7295932860967</v>
      </c>
      <c r="I26" s="65">
        <v>562.07280508016902</v>
      </c>
      <c r="J26" s="65">
        <v>599.04060872039963</v>
      </c>
      <c r="K26" s="65">
        <v>626.51488768872343</v>
      </c>
      <c r="L26" s="65">
        <v>639.33806165324108</v>
      </c>
      <c r="M26" s="65">
        <v>640.23339286557928</v>
      </c>
      <c r="N26" s="65">
        <v>637.8488836143564</v>
      </c>
      <c r="O26" s="65">
        <v>654.25737642858417</v>
      </c>
      <c r="P26" s="65">
        <v>717.4467845823242</v>
      </c>
      <c r="Q26" s="65">
        <v>740.16284063893272</v>
      </c>
      <c r="R26" s="65">
        <v>732.92640471042046</v>
      </c>
      <c r="S26" s="64">
        <v>717.46920841001383</v>
      </c>
      <c r="X26" s="109"/>
    </row>
    <row r="27" spans="1:24" x14ac:dyDescent="0.4">
      <c r="A27" s="68" t="s">
        <v>50</v>
      </c>
      <c r="B27" s="67" t="s">
        <v>49</v>
      </c>
      <c r="C27" s="65">
        <v>302.23890659428247</v>
      </c>
      <c r="D27" s="65">
        <v>308.8717473765974</v>
      </c>
      <c r="E27" s="65">
        <v>317.31074756589533</v>
      </c>
      <c r="F27" s="65">
        <v>322.20230854466411</v>
      </c>
      <c r="G27" s="65">
        <v>321.40576173297126</v>
      </c>
      <c r="H27" s="65">
        <v>332.90978268421497</v>
      </c>
      <c r="I27" s="65">
        <v>338.64634705906514</v>
      </c>
      <c r="J27" s="65">
        <v>368.90881734585781</v>
      </c>
      <c r="K27" s="65">
        <v>391.09222996960534</v>
      </c>
      <c r="L27" s="65">
        <v>404.16704059874786</v>
      </c>
      <c r="M27" s="65">
        <v>408.92412772662288</v>
      </c>
      <c r="N27" s="65">
        <v>407.92408884136916</v>
      </c>
      <c r="O27" s="65">
        <v>420.84280222659351</v>
      </c>
      <c r="P27" s="65">
        <v>466.358236725236</v>
      </c>
      <c r="Q27" s="65">
        <v>482.28825675776585</v>
      </c>
      <c r="R27" s="65">
        <v>473.07445791082688</v>
      </c>
      <c r="S27" s="64">
        <v>466.14570320479754</v>
      </c>
      <c r="X27" s="109"/>
    </row>
    <row r="28" spans="1:24" x14ac:dyDescent="0.4">
      <c r="A28" s="68" t="s">
        <v>48</v>
      </c>
      <c r="B28" s="67" t="s">
        <v>47</v>
      </c>
      <c r="C28" s="65">
        <v>210.49950046318062</v>
      </c>
      <c r="D28" s="65">
        <v>209.63150403303484</v>
      </c>
      <c r="E28" s="65">
        <v>218.36358796992587</v>
      </c>
      <c r="F28" s="65">
        <v>228.58219207851948</v>
      </c>
      <c r="G28" s="65">
        <v>231.64284936557465</v>
      </c>
      <c r="H28" s="65">
        <v>236.74123058992907</v>
      </c>
      <c r="I28" s="65">
        <v>256.10967777464901</v>
      </c>
      <c r="J28" s="65">
        <v>276.75581593272449</v>
      </c>
      <c r="K28" s="65">
        <v>301.76374878612211</v>
      </c>
      <c r="L28" s="65">
        <v>312.56023810471527</v>
      </c>
      <c r="M28" s="65">
        <v>319.29116567009231</v>
      </c>
      <c r="N28" s="65">
        <v>319.80893853653572</v>
      </c>
      <c r="O28" s="65">
        <v>336.30912709514814</v>
      </c>
      <c r="P28" s="65">
        <v>372.03182946658609</v>
      </c>
      <c r="Q28" s="65">
        <v>384.97538796749086</v>
      </c>
      <c r="R28" s="65">
        <v>380.2030980942086</v>
      </c>
      <c r="S28" s="64">
        <v>375.03191847210093</v>
      </c>
      <c r="X28" s="109"/>
    </row>
    <row r="29" spans="1:24" x14ac:dyDescent="0.4">
      <c r="A29" s="68" t="s">
        <v>46</v>
      </c>
      <c r="B29" s="67" t="s">
        <v>45</v>
      </c>
      <c r="C29" s="65">
        <v>337.76569465594542</v>
      </c>
      <c r="D29" s="65">
        <v>346.06327898734986</v>
      </c>
      <c r="E29" s="65">
        <v>346.76773891327707</v>
      </c>
      <c r="F29" s="65">
        <v>361.52015227377814</v>
      </c>
      <c r="G29" s="65">
        <v>366.17182016643625</v>
      </c>
      <c r="H29" s="65">
        <v>383.53752626164271</v>
      </c>
      <c r="I29" s="65">
        <v>394.97770279975413</v>
      </c>
      <c r="J29" s="65">
        <v>432.69922445915466</v>
      </c>
      <c r="K29" s="65">
        <v>448.66997074800787</v>
      </c>
      <c r="L29" s="65">
        <v>462.64793403773945</v>
      </c>
      <c r="M29" s="65">
        <v>472.75783973668052</v>
      </c>
      <c r="N29" s="65">
        <v>473.41193402830544</v>
      </c>
      <c r="O29" s="65">
        <v>487.79697201222712</v>
      </c>
      <c r="P29" s="65">
        <v>540.29162248796615</v>
      </c>
      <c r="Q29" s="65">
        <v>548.2905794988626</v>
      </c>
      <c r="R29" s="65">
        <v>536.73003108284411</v>
      </c>
      <c r="S29" s="64">
        <v>522.61078070411054</v>
      </c>
      <c r="X29" s="109"/>
    </row>
    <row r="30" spans="1:24" x14ac:dyDescent="0.4">
      <c r="A30" s="68" t="s">
        <v>44</v>
      </c>
      <c r="B30" s="67" t="s">
        <v>43</v>
      </c>
      <c r="C30" s="65">
        <v>245.19505983625251</v>
      </c>
      <c r="D30" s="65">
        <v>242.83206463425873</v>
      </c>
      <c r="E30" s="65">
        <v>249.27889680994855</v>
      </c>
      <c r="F30" s="65">
        <v>261.09752849616297</v>
      </c>
      <c r="G30" s="65">
        <v>264.03318494735106</v>
      </c>
      <c r="H30" s="65">
        <v>274.73399393372983</v>
      </c>
      <c r="I30" s="65">
        <v>292.82819820433139</v>
      </c>
      <c r="J30" s="65">
        <v>342.94118910961288</v>
      </c>
      <c r="K30" s="65">
        <v>378.15258553522619</v>
      </c>
      <c r="L30" s="65">
        <v>396.52371077190264</v>
      </c>
      <c r="M30" s="65">
        <v>407.60698305829311</v>
      </c>
      <c r="N30" s="65">
        <v>413.3286824924532</v>
      </c>
      <c r="O30" s="65">
        <v>429.25222875362954</v>
      </c>
      <c r="P30" s="65">
        <v>476.0792546091551</v>
      </c>
      <c r="Q30" s="65">
        <v>492.21321752761389</v>
      </c>
      <c r="R30" s="65">
        <v>484.55818723690777</v>
      </c>
      <c r="S30" s="64">
        <v>476.60854063844369</v>
      </c>
      <c r="X30" s="109"/>
    </row>
    <row r="31" spans="1:24" x14ac:dyDescent="0.4">
      <c r="A31" s="68" t="s">
        <v>42</v>
      </c>
      <c r="B31" s="67" t="s">
        <v>41</v>
      </c>
      <c r="C31" s="65">
        <v>603.66596534214557</v>
      </c>
      <c r="D31" s="65">
        <v>602.02847611239724</v>
      </c>
      <c r="E31" s="65">
        <v>570.99250473657582</v>
      </c>
      <c r="F31" s="65">
        <v>563.61624679139527</v>
      </c>
      <c r="G31" s="65">
        <v>564.56570152846496</v>
      </c>
      <c r="H31" s="65">
        <v>595.71472572286291</v>
      </c>
      <c r="I31" s="65">
        <v>610.0681684202043</v>
      </c>
      <c r="J31" s="65">
        <v>726.21402363323296</v>
      </c>
      <c r="K31" s="65">
        <v>800.41313187695482</v>
      </c>
      <c r="L31" s="65">
        <v>826.12497607171952</v>
      </c>
      <c r="M31" s="65">
        <v>843.10228119974511</v>
      </c>
      <c r="N31" s="65">
        <v>838.07095359263928</v>
      </c>
      <c r="O31" s="65">
        <v>842.32904096946913</v>
      </c>
      <c r="P31" s="65">
        <v>900.25580665801135</v>
      </c>
      <c r="Q31" s="65">
        <v>918.85092240753067</v>
      </c>
      <c r="R31" s="65">
        <v>904.26857531938015</v>
      </c>
      <c r="S31" s="64">
        <v>874.2295863375067</v>
      </c>
      <c r="X31" s="109"/>
    </row>
    <row r="32" spans="1:24" x14ac:dyDescent="0.4">
      <c r="A32" s="68" t="s">
        <v>40</v>
      </c>
      <c r="B32" s="67" t="s">
        <v>39</v>
      </c>
      <c r="C32" s="65">
        <v>331.42990156855649</v>
      </c>
      <c r="D32" s="65">
        <v>325.73657324399022</v>
      </c>
      <c r="E32" s="65">
        <v>329.04043413417168</v>
      </c>
      <c r="F32" s="65">
        <v>341.02836399074511</v>
      </c>
      <c r="G32" s="65">
        <v>340.13027800223148</v>
      </c>
      <c r="H32" s="65">
        <v>354.1300020034862</v>
      </c>
      <c r="I32" s="65">
        <v>376.15287413040613</v>
      </c>
      <c r="J32" s="65">
        <v>448.38030629299271</v>
      </c>
      <c r="K32" s="65">
        <v>498.64052598932864</v>
      </c>
      <c r="L32" s="65">
        <v>524.57924363160544</v>
      </c>
      <c r="M32" s="65">
        <v>538.49292791469884</v>
      </c>
      <c r="N32" s="65">
        <v>542.55449354073744</v>
      </c>
      <c r="O32" s="65">
        <v>565.74072123890119</v>
      </c>
      <c r="P32" s="65">
        <v>635.2924418133241</v>
      </c>
      <c r="Q32" s="65">
        <v>662.08399528050086</v>
      </c>
      <c r="R32" s="65">
        <v>650.14751249846154</v>
      </c>
      <c r="S32" s="64">
        <v>635.41594882402103</v>
      </c>
      <c r="X32" s="109"/>
    </row>
    <row r="33" spans="1:24" x14ac:dyDescent="0.4">
      <c r="A33" s="68" t="s">
        <v>38</v>
      </c>
      <c r="B33" s="67" t="s">
        <v>37</v>
      </c>
      <c r="C33" s="65">
        <v>237.11605940389774</v>
      </c>
      <c r="D33" s="65">
        <v>237.55585345751402</v>
      </c>
      <c r="E33" s="65">
        <v>243.31824251473114</v>
      </c>
      <c r="F33" s="65">
        <v>250.74444491382883</v>
      </c>
      <c r="G33" s="65">
        <v>250.44599219609159</v>
      </c>
      <c r="H33" s="65">
        <v>256.36386546667444</v>
      </c>
      <c r="I33" s="65">
        <v>270.30326396784159</v>
      </c>
      <c r="J33" s="65">
        <v>316.49303318263935</v>
      </c>
      <c r="K33" s="65">
        <v>347.92882744032158</v>
      </c>
      <c r="L33" s="65">
        <v>366.57944051944719</v>
      </c>
      <c r="M33" s="65">
        <v>376.71121174324736</v>
      </c>
      <c r="N33" s="65">
        <v>379.08230720744353</v>
      </c>
      <c r="O33" s="65">
        <v>397.15895653016901</v>
      </c>
      <c r="P33" s="65">
        <v>441.89792818303209</v>
      </c>
      <c r="Q33" s="65">
        <v>460.02413406860012</v>
      </c>
      <c r="R33" s="65">
        <v>454.85152399104669</v>
      </c>
      <c r="S33" s="64">
        <v>447.19605086895291</v>
      </c>
      <c r="X33" s="109"/>
    </row>
    <row r="34" spans="1:24" x14ac:dyDescent="0.4">
      <c r="A34" s="63">
        <v>924</v>
      </c>
      <c r="B34" s="62" t="s">
        <v>36</v>
      </c>
      <c r="C34" s="60">
        <v>132.58003107114482</v>
      </c>
      <c r="D34" s="60">
        <v>141.81312769815139</v>
      </c>
      <c r="E34" s="60">
        <v>153.78243848613195</v>
      </c>
      <c r="F34" s="60">
        <v>160.3976508155456</v>
      </c>
      <c r="G34" s="60">
        <v>172.54109784125816</v>
      </c>
      <c r="H34" s="60">
        <v>177.63909300110043</v>
      </c>
      <c r="I34" s="60">
        <v>183.5266578779968</v>
      </c>
      <c r="J34" s="60">
        <v>199.18121481424942</v>
      </c>
      <c r="K34" s="60">
        <v>214.45380026156292</v>
      </c>
      <c r="L34" s="60">
        <v>229.83311260583761</v>
      </c>
      <c r="M34" s="60">
        <v>232.41977574081557</v>
      </c>
      <c r="N34" s="60">
        <v>233.14722879063868</v>
      </c>
      <c r="O34" s="60">
        <v>239.8372239153463</v>
      </c>
      <c r="P34" s="60">
        <v>263.81911854038867</v>
      </c>
      <c r="Q34" s="60">
        <v>276.66755548313108</v>
      </c>
      <c r="R34" s="60">
        <v>282.49460244523425</v>
      </c>
      <c r="S34" s="59">
        <v>282.72142368064129</v>
      </c>
      <c r="X34" s="109"/>
    </row>
    <row r="35" spans="1:24" x14ac:dyDescent="0.4">
      <c r="A35" s="63">
        <v>923</v>
      </c>
      <c r="B35" s="97" t="s">
        <v>35</v>
      </c>
      <c r="C35" s="60">
        <v>373.30856714715719</v>
      </c>
      <c r="D35" s="60">
        <v>432.67220501736091</v>
      </c>
      <c r="E35" s="60">
        <v>450.58827663475364</v>
      </c>
      <c r="F35" s="60">
        <v>454.62164842194062</v>
      </c>
      <c r="G35" s="60">
        <v>449.54835725672234</v>
      </c>
      <c r="H35" s="60">
        <v>453.44914977543709</v>
      </c>
      <c r="I35" s="60">
        <v>450.5484879320025</v>
      </c>
      <c r="J35" s="60">
        <v>462.84555885947481</v>
      </c>
      <c r="K35" s="60">
        <v>477.84822222773602</v>
      </c>
      <c r="L35" s="60">
        <v>478.98288592572919</v>
      </c>
      <c r="M35" s="60">
        <v>471.26807230520961</v>
      </c>
      <c r="N35" s="60">
        <v>452.30887581127485</v>
      </c>
      <c r="O35" s="60">
        <v>436.35581042947649</v>
      </c>
      <c r="P35" s="60">
        <v>449.84710761667822</v>
      </c>
      <c r="Q35" s="60">
        <v>450.65308193389126</v>
      </c>
      <c r="R35" s="60">
        <v>440.28415512864791</v>
      </c>
      <c r="S35" s="59">
        <v>427.05148687908672</v>
      </c>
      <c r="X35" s="109"/>
    </row>
    <row r="36" spans="1:24" ht="31.5" customHeight="1" x14ac:dyDescent="0.4">
      <c r="A36" s="58">
        <v>922</v>
      </c>
      <c r="B36" s="57" t="s">
        <v>34</v>
      </c>
      <c r="C36" s="79"/>
      <c r="D36" s="79"/>
      <c r="E36" s="79"/>
      <c r="F36" s="79"/>
      <c r="G36" s="79"/>
      <c r="H36" s="79"/>
      <c r="I36" s="79"/>
      <c r="J36" s="79"/>
      <c r="K36" s="79"/>
      <c r="L36" s="79"/>
      <c r="M36" s="79"/>
      <c r="N36" s="79"/>
      <c r="O36" s="79"/>
      <c r="P36" s="79"/>
      <c r="Q36" s="79"/>
      <c r="R36" s="79"/>
      <c r="S36" s="110"/>
      <c r="X36" s="109"/>
    </row>
  </sheetData>
  <mergeCells count="2">
    <mergeCell ref="A19:B19"/>
    <mergeCell ref="A1:B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10" width="9" style="45" bestFit="1" customWidth="1"/>
    <col min="11" max="14" width="9.88671875" style="45" bestFit="1" customWidth="1"/>
    <col min="15" max="22" width="10" style="45" bestFit="1" customWidth="1"/>
    <col min="23" max="23" width="9.88671875" style="45" bestFit="1" customWidth="1"/>
    <col min="24" max="24" width="8.88671875" style="45"/>
    <col min="25" max="25" width="8.88671875" style="83"/>
    <col min="26" max="16384" width="8.88671875" style="45"/>
  </cols>
  <sheetData>
    <row r="1" spans="1:25" s="100" customFormat="1" ht="60" customHeight="1" x14ac:dyDescent="0.4">
      <c r="A1" s="189" t="s">
        <v>122</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99">
        <f t="shared" ref="C3:Y3" si="0">SUM(C6,C16:C17,C4)</f>
        <v>4497.8189999999995</v>
      </c>
      <c r="D3" s="99">
        <f t="shared" si="0"/>
        <v>4953.4069999999992</v>
      </c>
      <c r="E3" s="99">
        <f t="shared" si="0"/>
        <v>5316.132999999998</v>
      </c>
      <c r="F3" s="99">
        <f t="shared" si="0"/>
        <v>5659.9930000000013</v>
      </c>
      <c r="G3" s="99">
        <f t="shared" si="0"/>
        <v>6043.639000000001</v>
      </c>
      <c r="H3" s="99">
        <f t="shared" si="0"/>
        <v>6580.0587643462231</v>
      </c>
      <c r="I3" s="99">
        <f t="shared" si="0"/>
        <v>7051.9688886240438</v>
      </c>
      <c r="J3" s="99">
        <f t="shared" si="0"/>
        <v>7582.0869577400681</v>
      </c>
      <c r="K3" s="99">
        <f t="shared" si="0"/>
        <v>8079.162999999995</v>
      </c>
      <c r="L3" s="99">
        <f t="shared" si="0"/>
        <v>8618.3022953999971</v>
      </c>
      <c r="M3" s="99">
        <f t="shared" si="0"/>
        <v>9155.4464638599984</v>
      </c>
      <c r="N3" s="99">
        <f t="shared" si="0"/>
        <v>9867.0298297974641</v>
      </c>
      <c r="O3" s="99">
        <f t="shared" si="0"/>
        <v>10525.20336705</v>
      </c>
      <c r="P3" s="99">
        <f t="shared" si="0"/>
        <v>11458.592503260006</v>
      </c>
      <c r="Q3" s="99">
        <f t="shared" si="0"/>
        <v>11876.615118279997</v>
      </c>
      <c r="R3" s="99">
        <f t="shared" si="0"/>
        <v>12565.735437840012</v>
      </c>
      <c r="S3" s="99">
        <f t="shared" si="0"/>
        <v>13430.149580209993</v>
      </c>
      <c r="T3" s="99">
        <f t="shared" si="0"/>
        <v>13762.514588680791</v>
      </c>
      <c r="U3" s="99">
        <f t="shared" si="0"/>
        <v>13798.261242919996</v>
      </c>
      <c r="V3" s="99">
        <f t="shared" si="0"/>
        <v>13233.124968690014</v>
      </c>
      <c r="W3" s="99">
        <f t="shared" si="0"/>
        <v>11513.612393931198</v>
      </c>
      <c r="X3" s="99">
        <f t="shared" si="0"/>
        <v>9379.5932932400228</v>
      </c>
      <c r="Y3" s="98">
        <f t="shared" si="0"/>
        <v>8126.2264717899952</v>
      </c>
    </row>
    <row r="4" spans="1:25" s="48" customFormat="1" x14ac:dyDescent="0.4">
      <c r="A4" s="68"/>
      <c r="B4" s="90" t="s">
        <v>57</v>
      </c>
      <c r="C4" s="65">
        <v>0</v>
      </c>
      <c r="D4" s="65">
        <v>0</v>
      </c>
      <c r="E4" s="65">
        <v>0</v>
      </c>
      <c r="F4" s="65">
        <v>0</v>
      </c>
      <c r="G4" s="65">
        <v>0</v>
      </c>
      <c r="H4" s="65">
        <v>0</v>
      </c>
      <c r="I4" s="89">
        <v>5.5881599372124686</v>
      </c>
      <c r="J4" s="89">
        <v>5.9339162421547309</v>
      </c>
      <c r="K4" s="89">
        <v>6.5719129570630948</v>
      </c>
      <c r="L4" s="89">
        <v>7.1528654627143586</v>
      </c>
      <c r="M4" s="89">
        <v>7.6666569237092332</v>
      </c>
      <c r="N4" s="89">
        <v>11.548124802262347</v>
      </c>
      <c r="O4" s="89">
        <v>9.4730082421201871</v>
      </c>
      <c r="P4" s="89">
        <v>10.284675019245293</v>
      </c>
      <c r="Q4" s="89">
        <v>10.733244145217311</v>
      </c>
      <c r="R4" s="89">
        <v>12.034907273896515</v>
      </c>
      <c r="S4" s="89">
        <v>13.32825067129032</v>
      </c>
      <c r="T4" s="89">
        <v>13.648362378988288</v>
      </c>
      <c r="U4" s="89">
        <v>13.685763112353296</v>
      </c>
      <c r="V4" s="89">
        <v>13.607782300753565</v>
      </c>
      <c r="W4" s="89">
        <v>13.191077207763801</v>
      </c>
      <c r="X4" s="89">
        <v>12.298237833973038</v>
      </c>
      <c r="Y4" s="64">
        <v>13.033386567892965</v>
      </c>
    </row>
    <row r="5" spans="1:25" s="48" customFormat="1" ht="25.5" customHeight="1" x14ac:dyDescent="0.4">
      <c r="A5" s="69">
        <v>941</v>
      </c>
      <c r="B5" s="51" t="s">
        <v>56</v>
      </c>
      <c r="C5" s="88">
        <f t="shared" ref="C5:Y5" si="1">SUM(C6,C16)</f>
        <v>3976.8215531965648</v>
      </c>
      <c r="D5" s="88">
        <f t="shared" si="1"/>
        <v>4383.450455285174</v>
      </c>
      <c r="E5" s="88">
        <f t="shared" si="1"/>
        <v>4705.6581758251032</v>
      </c>
      <c r="F5" s="88">
        <f t="shared" si="1"/>
        <v>5015.5798943622831</v>
      </c>
      <c r="G5" s="88">
        <f t="shared" si="1"/>
        <v>5354.7871328077654</v>
      </c>
      <c r="H5" s="88">
        <f t="shared" si="1"/>
        <v>5832.0560651953483</v>
      </c>
      <c r="I5" s="88">
        <f t="shared" si="1"/>
        <v>6250.8740247687765</v>
      </c>
      <c r="J5" s="88">
        <f t="shared" si="1"/>
        <v>6720.0992621639798</v>
      </c>
      <c r="K5" s="88">
        <f t="shared" si="1"/>
        <v>7160.1937443356701</v>
      </c>
      <c r="L5" s="88">
        <f t="shared" si="1"/>
        <v>7637.0866554188124</v>
      </c>
      <c r="M5" s="88">
        <f t="shared" si="1"/>
        <v>8114.3675308538723</v>
      </c>
      <c r="N5" s="88">
        <f t="shared" si="1"/>
        <v>8745.9796118804879</v>
      </c>
      <c r="O5" s="88">
        <f t="shared" si="1"/>
        <v>9337.2035118357053</v>
      </c>
      <c r="P5" s="88">
        <f t="shared" si="1"/>
        <v>10172.551647269545</v>
      </c>
      <c r="Q5" s="88">
        <f t="shared" si="1"/>
        <v>10554.604930458179</v>
      </c>
      <c r="R5" s="88">
        <f t="shared" si="1"/>
        <v>11182.312466429139</v>
      </c>
      <c r="S5" s="88">
        <f t="shared" si="1"/>
        <v>11967.937081746224</v>
      </c>
      <c r="T5" s="88">
        <f t="shared" si="1"/>
        <v>12277.659742366395</v>
      </c>
      <c r="U5" s="88">
        <f t="shared" si="1"/>
        <v>12317.96572866576</v>
      </c>
      <c r="V5" s="88">
        <f t="shared" si="1"/>
        <v>11819.890608968564</v>
      </c>
      <c r="W5" s="88">
        <f t="shared" si="1"/>
        <v>10281.65365400368</v>
      </c>
      <c r="X5" s="88">
        <f t="shared" si="1"/>
        <v>8368.3837983966496</v>
      </c>
      <c r="Y5" s="59">
        <f t="shared" si="1"/>
        <v>7218.2473758087453</v>
      </c>
    </row>
    <row r="6" spans="1:25" s="48" customFormat="1" ht="25.5" customHeight="1" x14ac:dyDescent="0.4">
      <c r="A6" s="69">
        <v>921</v>
      </c>
      <c r="B6" s="52" t="s">
        <v>55</v>
      </c>
      <c r="C6" s="88">
        <f t="shared" ref="C6:Y6" si="2">SUM(C7:C15)</f>
        <v>3602.1776596314694</v>
      </c>
      <c r="D6" s="88">
        <f t="shared" si="2"/>
        <v>3962.8594373150627</v>
      </c>
      <c r="E6" s="88">
        <f t="shared" si="2"/>
        <v>4254.2176619186894</v>
      </c>
      <c r="F6" s="88">
        <f t="shared" si="2"/>
        <v>4540.6348329533021</v>
      </c>
      <c r="G6" s="88">
        <f t="shared" si="2"/>
        <v>4852.9150476228378</v>
      </c>
      <c r="H6" s="88">
        <f t="shared" si="2"/>
        <v>5290.5939974827306</v>
      </c>
      <c r="I6" s="88">
        <f t="shared" si="2"/>
        <v>5664.0799414130706</v>
      </c>
      <c r="J6" s="88">
        <f t="shared" si="2"/>
        <v>6089.390008040763</v>
      </c>
      <c r="K6" s="88">
        <f t="shared" si="2"/>
        <v>6488.8198469715098</v>
      </c>
      <c r="L6" s="88">
        <f t="shared" si="2"/>
        <v>6925.1077962109648</v>
      </c>
      <c r="M6" s="88">
        <f t="shared" si="2"/>
        <v>7364.3965159608433</v>
      </c>
      <c r="N6" s="88">
        <f t="shared" si="2"/>
        <v>7946.4819605176654</v>
      </c>
      <c r="O6" s="88">
        <f t="shared" si="2"/>
        <v>8495.184997645063</v>
      </c>
      <c r="P6" s="88">
        <f t="shared" si="2"/>
        <v>9269.1636860556337</v>
      </c>
      <c r="Q6" s="88">
        <f t="shared" si="2"/>
        <v>9631.3199286752497</v>
      </c>
      <c r="R6" s="88">
        <f t="shared" si="2"/>
        <v>10218.054844813827</v>
      </c>
      <c r="S6" s="88">
        <f t="shared" si="2"/>
        <v>10949.629936278798</v>
      </c>
      <c r="T6" s="88">
        <f t="shared" si="2"/>
        <v>11241.122099237906</v>
      </c>
      <c r="U6" s="88">
        <f t="shared" si="2"/>
        <v>11298.103777223167</v>
      </c>
      <c r="V6" s="88">
        <f t="shared" si="2"/>
        <v>10891.142761116113</v>
      </c>
      <c r="W6" s="88">
        <f t="shared" si="2"/>
        <v>9514.7230569607473</v>
      </c>
      <c r="X6" s="88">
        <f t="shared" si="2"/>
        <v>7752.4396221608295</v>
      </c>
      <c r="Y6" s="59">
        <f t="shared" si="2"/>
        <v>6665.2095683450652</v>
      </c>
    </row>
    <row r="7" spans="1:25" s="48" customFormat="1" x14ac:dyDescent="0.4">
      <c r="A7" s="68" t="s">
        <v>54</v>
      </c>
      <c r="B7" s="67" t="s">
        <v>53</v>
      </c>
      <c r="C7" s="65">
        <v>294.06787178153434</v>
      </c>
      <c r="D7" s="65">
        <v>325.57325718466188</v>
      </c>
      <c r="E7" s="65">
        <v>345.90040450191805</v>
      </c>
      <c r="F7" s="65">
        <v>361.44739142718612</v>
      </c>
      <c r="G7" s="65">
        <v>382.39556957692656</v>
      </c>
      <c r="H7" s="65">
        <v>412.28163159224158</v>
      </c>
      <c r="I7" s="89">
        <v>428.23889072478642</v>
      </c>
      <c r="J7" s="89">
        <v>448.82199834255732</v>
      </c>
      <c r="K7" s="89">
        <v>466.67405867145783</v>
      </c>
      <c r="L7" s="89">
        <v>488.75329563881087</v>
      </c>
      <c r="M7" s="89">
        <v>514.99236076635464</v>
      </c>
      <c r="N7" s="89">
        <v>554.07155751102141</v>
      </c>
      <c r="O7" s="89">
        <v>591.06168483425427</v>
      </c>
      <c r="P7" s="89">
        <v>640.78576726005838</v>
      </c>
      <c r="Q7" s="89">
        <v>661.70961483955625</v>
      </c>
      <c r="R7" s="89">
        <v>699.35783045299695</v>
      </c>
      <c r="S7" s="89">
        <v>749.33391130868927</v>
      </c>
      <c r="T7" s="89">
        <v>762.46017763641544</v>
      </c>
      <c r="U7" s="89">
        <v>767.07989290988257</v>
      </c>
      <c r="V7" s="89">
        <v>744.55750492483139</v>
      </c>
      <c r="W7" s="89">
        <v>644.31532372873266</v>
      </c>
      <c r="X7" s="89">
        <v>495.36011755442235</v>
      </c>
      <c r="Y7" s="64">
        <v>382.90556424489137</v>
      </c>
    </row>
    <row r="8" spans="1:25" s="48" customFormat="1" x14ac:dyDescent="0.4">
      <c r="A8" s="68" t="s">
        <v>52</v>
      </c>
      <c r="B8" s="67" t="s">
        <v>51</v>
      </c>
      <c r="C8" s="65">
        <v>760.17263881611507</v>
      </c>
      <c r="D8" s="65">
        <v>833.52114829644086</v>
      </c>
      <c r="E8" s="65">
        <v>882.75199827602523</v>
      </c>
      <c r="F8" s="65">
        <v>926.43708601745539</v>
      </c>
      <c r="G8" s="65">
        <v>982.84723767510195</v>
      </c>
      <c r="H8" s="65">
        <v>1074.7770842088735</v>
      </c>
      <c r="I8" s="89">
        <v>1128.2917300180877</v>
      </c>
      <c r="J8" s="89">
        <v>1206.329797547334</v>
      </c>
      <c r="K8" s="89">
        <v>1278.9344559088129</v>
      </c>
      <c r="L8" s="89">
        <v>1360.5152595154048</v>
      </c>
      <c r="M8" s="89">
        <v>1442.5131184752304</v>
      </c>
      <c r="N8" s="89">
        <v>1549.011931015611</v>
      </c>
      <c r="O8" s="89">
        <v>1639.2065420587132</v>
      </c>
      <c r="P8" s="89">
        <v>1770.8798231523765</v>
      </c>
      <c r="Q8" s="89">
        <v>1817.7418542997552</v>
      </c>
      <c r="R8" s="89">
        <v>1902.6107878857163</v>
      </c>
      <c r="S8" s="89">
        <v>2024.6846852438389</v>
      </c>
      <c r="T8" s="89">
        <v>2056.7581107197793</v>
      </c>
      <c r="U8" s="89">
        <v>2063.2888841295789</v>
      </c>
      <c r="V8" s="89">
        <v>1983.1969839382837</v>
      </c>
      <c r="W8" s="89">
        <v>1682.1854331006384</v>
      </c>
      <c r="X8" s="89">
        <v>1343.4105443947572</v>
      </c>
      <c r="Y8" s="64">
        <v>1149.6438549748061</v>
      </c>
    </row>
    <row r="9" spans="1:25" s="48" customFormat="1" x14ac:dyDescent="0.4">
      <c r="A9" s="68" t="s">
        <v>50</v>
      </c>
      <c r="B9" s="67" t="s">
        <v>49</v>
      </c>
      <c r="C9" s="65">
        <v>448.58182118283929</v>
      </c>
      <c r="D9" s="65">
        <v>490.31370072559315</v>
      </c>
      <c r="E9" s="65">
        <v>517.47757494106679</v>
      </c>
      <c r="F9" s="65">
        <v>552.90163488883434</v>
      </c>
      <c r="G9" s="65">
        <v>593.78309074691288</v>
      </c>
      <c r="H9" s="65">
        <v>644.14688927611292</v>
      </c>
      <c r="I9" s="89">
        <v>684.71188666287253</v>
      </c>
      <c r="J9" s="89">
        <v>733.55518234553551</v>
      </c>
      <c r="K9" s="89">
        <v>776.74108863277115</v>
      </c>
      <c r="L9" s="89">
        <v>824.52014149304694</v>
      </c>
      <c r="M9" s="89">
        <v>873.00306103658602</v>
      </c>
      <c r="N9" s="89">
        <v>934.08375721153106</v>
      </c>
      <c r="O9" s="89">
        <v>990.38375026700896</v>
      </c>
      <c r="P9" s="89">
        <v>1074.8480744291496</v>
      </c>
      <c r="Q9" s="89">
        <v>1104.4708667317875</v>
      </c>
      <c r="R9" s="89">
        <v>1156.2987225366933</v>
      </c>
      <c r="S9" s="89">
        <v>1224.1911583979886</v>
      </c>
      <c r="T9" s="89">
        <v>1250.3974071374039</v>
      </c>
      <c r="U9" s="89">
        <v>1264.1700028147848</v>
      </c>
      <c r="V9" s="89">
        <v>1233.2782233540456</v>
      </c>
      <c r="W9" s="89">
        <v>1080.4023476009609</v>
      </c>
      <c r="X9" s="89">
        <v>863.75682220961664</v>
      </c>
      <c r="Y9" s="64">
        <v>745.64988470746914</v>
      </c>
    </row>
    <row r="10" spans="1:25" s="48" customFormat="1" x14ac:dyDescent="0.4">
      <c r="A10" s="68" t="s">
        <v>48</v>
      </c>
      <c r="B10" s="67" t="s">
        <v>47</v>
      </c>
      <c r="C10" s="65">
        <v>306.39296700429009</v>
      </c>
      <c r="D10" s="65">
        <v>338.05503735236243</v>
      </c>
      <c r="E10" s="65">
        <v>373.03249552789083</v>
      </c>
      <c r="F10" s="65">
        <v>401.24642669950117</v>
      </c>
      <c r="G10" s="65">
        <v>430.31047827332264</v>
      </c>
      <c r="H10" s="65">
        <v>468.79262909455531</v>
      </c>
      <c r="I10" s="89">
        <v>499.62527782678012</v>
      </c>
      <c r="J10" s="89">
        <v>535.63868204628307</v>
      </c>
      <c r="K10" s="89">
        <v>571.52210285124761</v>
      </c>
      <c r="L10" s="89">
        <v>612.17528882419583</v>
      </c>
      <c r="M10" s="89">
        <v>653.77292588923251</v>
      </c>
      <c r="N10" s="89">
        <v>706.70549959626806</v>
      </c>
      <c r="O10" s="89">
        <v>755.79471998639508</v>
      </c>
      <c r="P10" s="89">
        <v>824.41695406487815</v>
      </c>
      <c r="Q10" s="89">
        <v>856.09928734566313</v>
      </c>
      <c r="R10" s="89">
        <v>908.49312770649306</v>
      </c>
      <c r="S10" s="89">
        <v>973.08555409061478</v>
      </c>
      <c r="T10" s="89">
        <v>999.42951883088415</v>
      </c>
      <c r="U10" s="89">
        <v>990.92021636500078</v>
      </c>
      <c r="V10" s="89">
        <v>908.52142957883575</v>
      </c>
      <c r="W10" s="89">
        <v>794.96322278928756</v>
      </c>
      <c r="X10" s="89">
        <v>682.1239767507318</v>
      </c>
      <c r="Y10" s="64">
        <v>577.29481655599295</v>
      </c>
    </row>
    <row r="11" spans="1:25" s="48" customFormat="1" x14ac:dyDescent="0.4">
      <c r="A11" s="68" t="s">
        <v>46</v>
      </c>
      <c r="B11" s="67" t="s">
        <v>45</v>
      </c>
      <c r="C11" s="65">
        <v>441.91442389115815</v>
      </c>
      <c r="D11" s="65">
        <v>479.25399724029978</v>
      </c>
      <c r="E11" s="65">
        <v>516.72131848682534</v>
      </c>
      <c r="F11" s="65">
        <v>555.51176450436742</v>
      </c>
      <c r="G11" s="65">
        <v>591.32680390698908</v>
      </c>
      <c r="H11" s="65">
        <v>642.78663829695336</v>
      </c>
      <c r="I11" s="89">
        <v>680.10464239307828</v>
      </c>
      <c r="J11" s="89">
        <v>725.85376779180638</v>
      </c>
      <c r="K11" s="89">
        <v>772.30266995649981</v>
      </c>
      <c r="L11" s="89">
        <v>822.61563325081261</v>
      </c>
      <c r="M11" s="89">
        <v>874.02868956536702</v>
      </c>
      <c r="N11" s="89">
        <v>941.50700169606228</v>
      </c>
      <c r="O11" s="89">
        <v>1003.3336405826145</v>
      </c>
      <c r="P11" s="89">
        <v>1089.5060208829095</v>
      </c>
      <c r="Q11" s="89">
        <v>1129.7270858002998</v>
      </c>
      <c r="R11" s="89">
        <v>1196.4280692426212</v>
      </c>
      <c r="S11" s="89">
        <v>1277.0495243298021</v>
      </c>
      <c r="T11" s="89">
        <v>1311.6514612693948</v>
      </c>
      <c r="U11" s="89">
        <v>1293.9972944492858</v>
      </c>
      <c r="V11" s="89">
        <v>1174.2079598106379</v>
      </c>
      <c r="W11" s="89">
        <v>1046.3393526615316</v>
      </c>
      <c r="X11" s="89">
        <v>845.16144895131038</v>
      </c>
      <c r="Y11" s="64">
        <v>674.84425046219985</v>
      </c>
    </row>
    <row r="12" spans="1:25" s="48" customFormat="1" x14ac:dyDescent="0.4">
      <c r="A12" s="68" t="s">
        <v>44</v>
      </c>
      <c r="B12" s="67" t="s">
        <v>43</v>
      </c>
      <c r="C12" s="65">
        <v>289.76482590664409</v>
      </c>
      <c r="D12" s="65">
        <v>321.43413369746492</v>
      </c>
      <c r="E12" s="65">
        <v>345.39291153114783</v>
      </c>
      <c r="F12" s="65">
        <v>377.47046594338218</v>
      </c>
      <c r="G12" s="65">
        <v>410.9274485417252</v>
      </c>
      <c r="H12" s="65">
        <v>446.4178906885823</v>
      </c>
      <c r="I12" s="89">
        <v>489.17992584165802</v>
      </c>
      <c r="J12" s="89">
        <v>532.56695873921478</v>
      </c>
      <c r="K12" s="89">
        <v>570.10688154426043</v>
      </c>
      <c r="L12" s="89">
        <v>608.55279690699331</v>
      </c>
      <c r="M12" s="89">
        <v>647.58736599710744</v>
      </c>
      <c r="N12" s="89">
        <v>695.25807907082321</v>
      </c>
      <c r="O12" s="89">
        <v>743.03280116833128</v>
      </c>
      <c r="P12" s="89">
        <v>812.53989371114153</v>
      </c>
      <c r="Q12" s="89">
        <v>851.02858204893028</v>
      </c>
      <c r="R12" s="89">
        <v>910.72985575002235</v>
      </c>
      <c r="S12" s="89">
        <v>983.66916680060308</v>
      </c>
      <c r="T12" s="89">
        <v>1017.0345323953793</v>
      </c>
      <c r="U12" s="89">
        <v>1025.9380532339787</v>
      </c>
      <c r="V12" s="89">
        <v>984.23827649435611</v>
      </c>
      <c r="W12" s="89">
        <v>864.3676433033994</v>
      </c>
      <c r="X12" s="89">
        <v>720.06329234184238</v>
      </c>
      <c r="Y12" s="64">
        <v>647.20397357949992</v>
      </c>
    </row>
    <row r="13" spans="1:25" s="48" customFormat="1" x14ac:dyDescent="0.4">
      <c r="A13" s="68" t="s">
        <v>42</v>
      </c>
      <c r="B13" s="67" t="s">
        <v>41</v>
      </c>
      <c r="C13" s="65">
        <v>411.1952200660096</v>
      </c>
      <c r="D13" s="65">
        <v>454.45394426722208</v>
      </c>
      <c r="E13" s="65">
        <v>495.67262439853909</v>
      </c>
      <c r="F13" s="65">
        <v>531.24205684595177</v>
      </c>
      <c r="G13" s="65">
        <v>569.26965295523758</v>
      </c>
      <c r="H13" s="65">
        <v>629.18658590462803</v>
      </c>
      <c r="I13" s="89">
        <v>690.74719972991306</v>
      </c>
      <c r="J13" s="89">
        <v>747.30246038537894</v>
      </c>
      <c r="K13" s="89">
        <v>797.21165386567384</v>
      </c>
      <c r="L13" s="89">
        <v>848.84416581125174</v>
      </c>
      <c r="M13" s="89">
        <v>898.66145148098053</v>
      </c>
      <c r="N13" s="89">
        <v>967.36143782444071</v>
      </c>
      <c r="O13" s="89">
        <v>1036.5524261580535</v>
      </c>
      <c r="P13" s="89">
        <v>1133.6798888941792</v>
      </c>
      <c r="Q13" s="89">
        <v>1183.7902613824886</v>
      </c>
      <c r="R13" s="89">
        <v>1265.1279695170811</v>
      </c>
      <c r="S13" s="89">
        <v>1361.9968428794778</v>
      </c>
      <c r="T13" s="89">
        <v>1408.8811583826212</v>
      </c>
      <c r="U13" s="89">
        <v>1424.8105861278816</v>
      </c>
      <c r="V13" s="89">
        <v>1415.7384506631208</v>
      </c>
      <c r="W13" s="89">
        <v>1252.7846488290475</v>
      </c>
      <c r="X13" s="89">
        <v>1033.1914028998531</v>
      </c>
      <c r="Y13" s="64">
        <v>913.23904019473389</v>
      </c>
    </row>
    <row r="14" spans="1:25" s="48" customFormat="1" x14ac:dyDescent="0.4">
      <c r="A14" s="68" t="s">
        <v>40</v>
      </c>
      <c r="B14" s="67" t="s">
        <v>39</v>
      </c>
      <c r="C14" s="65">
        <v>366.31109713589996</v>
      </c>
      <c r="D14" s="65">
        <v>405.32262118961722</v>
      </c>
      <c r="E14" s="65">
        <v>434.63615613355557</v>
      </c>
      <c r="F14" s="65">
        <v>467.06951271938738</v>
      </c>
      <c r="G14" s="65">
        <v>502.97635998127657</v>
      </c>
      <c r="H14" s="65">
        <v>548.00293486467172</v>
      </c>
      <c r="I14" s="89">
        <v>597.8910591847507</v>
      </c>
      <c r="J14" s="89">
        <v>653.81351031546069</v>
      </c>
      <c r="K14" s="89">
        <v>709.05476486512759</v>
      </c>
      <c r="L14" s="89">
        <v>766.34132680249843</v>
      </c>
      <c r="M14" s="89">
        <v>821.74097777729048</v>
      </c>
      <c r="N14" s="89">
        <v>901.70091463566928</v>
      </c>
      <c r="O14" s="89">
        <v>985.46466940095297</v>
      </c>
      <c r="P14" s="89">
        <v>1096.4558582141287</v>
      </c>
      <c r="Q14" s="89">
        <v>1161.3806945014956</v>
      </c>
      <c r="R14" s="89">
        <v>1249.8923122872338</v>
      </c>
      <c r="S14" s="89">
        <v>1351.6758006212917</v>
      </c>
      <c r="T14" s="89">
        <v>1397.8763119098098</v>
      </c>
      <c r="U14" s="89">
        <v>1418.465143205789</v>
      </c>
      <c r="V14" s="89">
        <v>1411.9772124338688</v>
      </c>
      <c r="W14" s="89">
        <v>1246.6525723953525</v>
      </c>
      <c r="X14" s="89">
        <v>1038.4839735547835</v>
      </c>
      <c r="Y14" s="64">
        <v>936.95305617405154</v>
      </c>
    </row>
    <row r="15" spans="1:25" s="48" customFormat="1" x14ac:dyDescent="0.4">
      <c r="A15" s="68" t="s">
        <v>38</v>
      </c>
      <c r="B15" s="67" t="s">
        <v>37</v>
      </c>
      <c r="C15" s="65">
        <v>283.77679384697865</v>
      </c>
      <c r="D15" s="65">
        <v>314.93159736140029</v>
      </c>
      <c r="E15" s="65">
        <v>342.63217812172081</v>
      </c>
      <c r="F15" s="65">
        <v>367.30849390723637</v>
      </c>
      <c r="G15" s="65">
        <v>389.07840596534544</v>
      </c>
      <c r="H15" s="65">
        <v>424.20171355611313</v>
      </c>
      <c r="I15" s="89">
        <v>465.28932903114435</v>
      </c>
      <c r="J15" s="89">
        <v>505.50765052719163</v>
      </c>
      <c r="K15" s="89">
        <v>546.27217067565925</v>
      </c>
      <c r="L15" s="89">
        <v>592.7898879679492</v>
      </c>
      <c r="M15" s="89">
        <v>638.09656497269293</v>
      </c>
      <c r="N15" s="89">
        <v>696.78178195623832</v>
      </c>
      <c r="O15" s="89">
        <v>750.35476318873827</v>
      </c>
      <c r="P15" s="89">
        <v>826.0514054468124</v>
      </c>
      <c r="Q15" s="89">
        <v>865.37168172527515</v>
      </c>
      <c r="R15" s="89">
        <v>929.11616943497029</v>
      </c>
      <c r="S15" s="89">
        <v>1003.9432926064935</v>
      </c>
      <c r="T15" s="89">
        <v>1036.6334209562192</v>
      </c>
      <c r="U15" s="89">
        <v>1049.4337039869845</v>
      </c>
      <c r="V15" s="89">
        <v>1035.4267199181313</v>
      </c>
      <c r="W15" s="89">
        <v>902.71251255179527</v>
      </c>
      <c r="X15" s="89">
        <v>730.88804350351177</v>
      </c>
      <c r="Y15" s="64">
        <v>637.47512745142137</v>
      </c>
    </row>
    <row r="16" spans="1:25" s="48" customFormat="1" x14ac:dyDescent="0.4">
      <c r="A16" s="63">
        <v>924</v>
      </c>
      <c r="B16" s="62" t="s">
        <v>36</v>
      </c>
      <c r="C16" s="60">
        <v>374.64389356509542</v>
      </c>
      <c r="D16" s="60">
        <v>420.59101797011152</v>
      </c>
      <c r="E16" s="60">
        <v>451.4405139064142</v>
      </c>
      <c r="F16" s="60">
        <v>474.94506140898136</v>
      </c>
      <c r="G16" s="60">
        <v>501.87208518492758</v>
      </c>
      <c r="H16" s="60">
        <v>541.46206771261791</v>
      </c>
      <c r="I16" s="88">
        <v>586.79408335570633</v>
      </c>
      <c r="J16" s="88">
        <v>630.70925412321662</v>
      </c>
      <c r="K16" s="88">
        <v>671.37389736416037</v>
      </c>
      <c r="L16" s="88">
        <v>711.97885920784711</v>
      </c>
      <c r="M16" s="88">
        <v>749.97101489302861</v>
      </c>
      <c r="N16" s="88">
        <v>799.49765136282178</v>
      </c>
      <c r="O16" s="88">
        <v>842.01851419064133</v>
      </c>
      <c r="P16" s="88">
        <v>903.38796121391158</v>
      </c>
      <c r="Q16" s="88">
        <v>923.28500178292893</v>
      </c>
      <c r="R16" s="88">
        <v>964.25762161531236</v>
      </c>
      <c r="S16" s="88">
        <v>1018.3071454674267</v>
      </c>
      <c r="T16" s="88">
        <v>1036.537643128489</v>
      </c>
      <c r="U16" s="88">
        <v>1019.8619514425935</v>
      </c>
      <c r="V16" s="88">
        <v>928.74784785245129</v>
      </c>
      <c r="W16" s="88">
        <v>766.93059704293307</v>
      </c>
      <c r="X16" s="88">
        <v>615.94417623582012</v>
      </c>
      <c r="Y16" s="59">
        <v>553.03780746368022</v>
      </c>
    </row>
    <row r="17" spans="1:25" s="48" customFormat="1" x14ac:dyDescent="0.4">
      <c r="A17" s="63">
        <v>923</v>
      </c>
      <c r="B17" s="97" t="s">
        <v>35</v>
      </c>
      <c r="C17" s="88">
        <v>520.9974468034352</v>
      </c>
      <c r="D17" s="88">
        <v>569.95654471482487</v>
      </c>
      <c r="E17" s="88">
        <v>610.47482417489528</v>
      </c>
      <c r="F17" s="88">
        <v>644.41310563771822</v>
      </c>
      <c r="G17" s="88">
        <v>688.85186719223543</v>
      </c>
      <c r="H17" s="88">
        <v>748.00269915087495</v>
      </c>
      <c r="I17" s="88">
        <v>795.50670391805477</v>
      </c>
      <c r="J17" s="88">
        <v>856.05377933393368</v>
      </c>
      <c r="K17" s="88">
        <v>912.39734270726149</v>
      </c>
      <c r="L17" s="88">
        <v>974.0627745184695</v>
      </c>
      <c r="M17" s="88">
        <v>1033.4122760824168</v>
      </c>
      <c r="N17" s="88">
        <v>1109.5020931147133</v>
      </c>
      <c r="O17" s="88">
        <v>1178.5268469721732</v>
      </c>
      <c r="P17" s="88">
        <v>1275.7561809712158</v>
      </c>
      <c r="Q17" s="88">
        <v>1311.2769436766002</v>
      </c>
      <c r="R17" s="88">
        <v>1371.3880641369767</v>
      </c>
      <c r="S17" s="88">
        <v>1448.8842477924795</v>
      </c>
      <c r="T17" s="88">
        <v>1471.206483935408</v>
      </c>
      <c r="U17" s="88">
        <v>1466.6097511418827</v>
      </c>
      <c r="V17" s="88">
        <v>1399.6265774206977</v>
      </c>
      <c r="W17" s="88">
        <v>1218.7676627197543</v>
      </c>
      <c r="X17" s="88">
        <v>998.91125700939949</v>
      </c>
      <c r="Y17" s="59">
        <v>894.94570941335689</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121</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6826.2740921321747</v>
      </c>
      <c r="D21" s="60">
        <v>7468.2943447089865</v>
      </c>
      <c r="E21" s="60">
        <v>7913.0629240159205</v>
      </c>
      <c r="F21" s="60">
        <v>8392.8159240504083</v>
      </c>
      <c r="G21" s="60">
        <v>8764.1096680173123</v>
      </c>
      <c r="H21" s="60">
        <v>9447.3932652885233</v>
      </c>
      <c r="I21" s="60">
        <v>9879.8985181146491</v>
      </c>
      <c r="J21" s="60">
        <v>10406.570400694</v>
      </c>
      <c r="K21" s="60">
        <v>10797.926479443195</v>
      </c>
      <c r="L21" s="60">
        <v>11224.24941094114</v>
      </c>
      <c r="M21" s="60">
        <v>11579.661105927851</v>
      </c>
      <c r="N21" s="60">
        <v>12177.937736852968</v>
      </c>
      <c r="O21" s="60">
        <v>12646.921861574263</v>
      </c>
      <c r="P21" s="60">
        <v>13576.192340520554</v>
      </c>
      <c r="Q21" s="60">
        <v>13814.40891673686</v>
      </c>
      <c r="R21" s="60">
        <v>14426.30296013027</v>
      </c>
      <c r="S21" s="60">
        <v>15114.420953801256</v>
      </c>
      <c r="T21" s="60">
        <v>15209.448377079494</v>
      </c>
      <c r="U21" s="60">
        <v>15055.49465523417</v>
      </c>
      <c r="V21" s="60">
        <v>14324.367896453759</v>
      </c>
      <c r="W21" s="88">
        <v>12185.462715163878</v>
      </c>
      <c r="X21" s="88">
        <v>9737.1499220989226</v>
      </c>
      <c r="Y21" s="59">
        <v>8288.6929625131361</v>
      </c>
    </row>
    <row r="22" spans="1:25" x14ac:dyDescent="0.4">
      <c r="A22" s="68"/>
      <c r="B22" s="90" t="s">
        <v>57</v>
      </c>
      <c r="C22" s="65">
        <v>0</v>
      </c>
      <c r="D22" s="65">
        <v>0</v>
      </c>
      <c r="E22" s="65">
        <v>0</v>
      </c>
      <c r="F22" s="65">
        <v>0</v>
      </c>
      <c r="G22" s="65">
        <v>0</v>
      </c>
      <c r="H22" s="65">
        <v>0</v>
      </c>
      <c r="I22" s="65">
        <v>7.8290834736546318</v>
      </c>
      <c r="J22" s="65">
        <v>8.1444221716247132</v>
      </c>
      <c r="K22" s="65">
        <v>8.7834634527942388</v>
      </c>
      <c r="L22" s="65">
        <v>9.3157031634020466</v>
      </c>
      <c r="M22" s="65">
        <v>9.6966640941439319</v>
      </c>
      <c r="N22" s="65">
        <v>14.252753588994169</v>
      </c>
      <c r="O22" s="65">
        <v>11.382620444864781</v>
      </c>
      <c r="P22" s="65">
        <v>12.185329584004039</v>
      </c>
      <c r="Q22" s="65">
        <v>12.484485027807914</v>
      </c>
      <c r="R22" s="65">
        <v>13.816876798748748</v>
      </c>
      <c r="S22" s="65">
        <v>14.999742930675255</v>
      </c>
      <c r="T22" s="65">
        <v>15.083294676804718</v>
      </c>
      <c r="U22" s="65">
        <v>14.93274621804685</v>
      </c>
      <c r="V22" s="65">
        <v>14.729920588828387</v>
      </c>
      <c r="W22" s="89">
        <v>13.960812122942338</v>
      </c>
      <c r="X22" s="89">
        <v>12.767055225446672</v>
      </c>
      <c r="Y22" s="64">
        <v>13.293961212874187</v>
      </c>
    </row>
    <row r="23" spans="1:25" ht="25.5" customHeight="1" x14ac:dyDescent="0.4">
      <c r="A23" s="69">
        <v>941</v>
      </c>
      <c r="B23" s="51" t="s">
        <v>56</v>
      </c>
      <c r="C23" s="60">
        <v>6035.5638894358681</v>
      </c>
      <c r="D23" s="60">
        <v>6608.9659592919179</v>
      </c>
      <c r="E23" s="60">
        <v>7004.3712684039374</v>
      </c>
      <c r="F23" s="60">
        <v>7437.259870418713</v>
      </c>
      <c r="G23" s="60">
        <v>7765.1795020872751</v>
      </c>
      <c r="H23" s="60">
        <v>8373.4399898761367</v>
      </c>
      <c r="I23" s="60">
        <v>8757.5543780205753</v>
      </c>
      <c r="J23" s="60">
        <v>9223.4745474622832</v>
      </c>
      <c r="K23" s="60">
        <v>9569.7098362671586</v>
      </c>
      <c r="L23" s="60">
        <v>9946.3400627225892</v>
      </c>
      <c r="M23" s="60">
        <v>10262.921253172566</v>
      </c>
      <c r="N23" s="60">
        <v>10794.331931542594</v>
      </c>
      <c r="O23" s="60">
        <v>11219.439577717185</v>
      </c>
      <c r="P23" s="60">
        <v>12052.485304623529</v>
      </c>
      <c r="Q23" s="60">
        <v>12276.698959414647</v>
      </c>
      <c r="R23" s="60">
        <v>12838.041054863903</v>
      </c>
      <c r="S23" s="60">
        <v>13468.832787139503</v>
      </c>
      <c r="T23" s="60">
        <v>13568.482041534277</v>
      </c>
      <c r="U23" s="60">
        <v>13440.321496046652</v>
      </c>
      <c r="V23" s="60">
        <v>12794.594019122706</v>
      </c>
      <c r="W23" s="88">
        <v>10881.615861684613</v>
      </c>
      <c r="X23" s="88">
        <v>8687.3924170441805</v>
      </c>
      <c r="Y23" s="59">
        <v>7362.5607695334029</v>
      </c>
    </row>
    <row r="24" spans="1:25" ht="25.5" customHeight="1" x14ac:dyDescent="0.4">
      <c r="A24" s="69">
        <v>921</v>
      </c>
      <c r="B24" s="52" t="s">
        <v>55</v>
      </c>
      <c r="C24" s="60">
        <v>5466.9723333018983</v>
      </c>
      <c r="D24" s="60">
        <v>5974.8372634384214</v>
      </c>
      <c r="E24" s="60">
        <v>6332.4021523205856</v>
      </c>
      <c r="F24" s="60">
        <v>6732.9963714280975</v>
      </c>
      <c r="G24" s="60">
        <v>7037.3957953044519</v>
      </c>
      <c r="H24" s="60">
        <v>7596.0297455125155</v>
      </c>
      <c r="I24" s="60">
        <v>7935.4483695926701</v>
      </c>
      <c r="J24" s="60">
        <v>8357.8131151963062</v>
      </c>
      <c r="K24" s="60">
        <v>8672.4082242121167</v>
      </c>
      <c r="L24" s="60">
        <v>9019.0775907005027</v>
      </c>
      <c r="M24" s="60">
        <v>9314.3700027217346</v>
      </c>
      <c r="N24" s="60">
        <v>9807.5879176901017</v>
      </c>
      <c r="O24" s="60">
        <v>10207.683131442211</v>
      </c>
      <c r="P24" s="60">
        <v>10982.147153051992</v>
      </c>
      <c r="Q24" s="60">
        <v>11202.770366604724</v>
      </c>
      <c r="R24" s="60">
        <v>11731.008947602832</v>
      </c>
      <c r="S24" s="60">
        <v>12322.820021984749</v>
      </c>
      <c r="T24" s="60">
        <v>12422.967123277353</v>
      </c>
      <c r="U24" s="60">
        <v>12327.534465224258</v>
      </c>
      <c r="V24" s="60">
        <v>11789.258855496939</v>
      </c>
      <c r="W24" s="88">
        <v>10069.932796836003</v>
      </c>
      <c r="X24" s="88">
        <v>8047.9680198291762</v>
      </c>
      <c r="Y24" s="59">
        <v>6798.4661557983545</v>
      </c>
    </row>
    <row r="25" spans="1:25" x14ac:dyDescent="0.4">
      <c r="A25" s="68" t="s">
        <v>54</v>
      </c>
      <c r="B25" s="67" t="s">
        <v>53</v>
      </c>
      <c r="C25" s="65">
        <v>446.30250671953098</v>
      </c>
      <c r="D25" s="65">
        <v>490.86960054376613</v>
      </c>
      <c r="E25" s="65">
        <v>514.87268401039603</v>
      </c>
      <c r="F25" s="65">
        <v>535.96557848685825</v>
      </c>
      <c r="G25" s="65">
        <v>554.52628926647151</v>
      </c>
      <c r="H25" s="65">
        <v>591.9379825012403</v>
      </c>
      <c r="I25" s="65">
        <v>599.96815764404323</v>
      </c>
      <c r="J25" s="65">
        <v>616.01743018312015</v>
      </c>
      <c r="K25" s="65">
        <v>623.71710725452181</v>
      </c>
      <c r="L25" s="65">
        <v>636.5393905476659</v>
      </c>
      <c r="M25" s="65">
        <v>651.35403645863221</v>
      </c>
      <c r="N25" s="65">
        <v>683.83789706946379</v>
      </c>
      <c r="O25" s="65">
        <v>710.2105947777394</v>
      </c>
      <c r="P25" s="65">
        <v>759.20588177959689</v>
      </c>
      <c r="Q25" s="65">
        <v>769.67444953743029</v>
      </c>
      <c r="R25" s="65">
        <v>802.90946674495865</v>
      </c>
      <c r="S25" s="65">
        <v>843.30767150702252</v>
      </c>
      <c r="T25" s="65">
        <v>842.62208309502807</v>
      </c>
      <c r="U25" s="65">
        <v>836.97264637369472</v>
      </c>
      <c r="V25" s="65">
        <v>805.95593601990731</v>
      </c>
      <c r="W25" s="89">
        <v>681.91285979399561</v>
      </c>
      <c r="X25" s="89">
        <v>514.24359023458214</v>
      </c>
      <c r="Y25" s="64">
        <v>390.560940761555</v>
      </c>
    </row>
    <row r="26" spans="1:25" x14ac:dyDescent="0.4">
      <c r="A26" s="68" t="s">
        <v>52</v>
      </c>
      <c r="B26" s="67" t="s">
        <v>51</v>
      </c>
      <c r="C26" s="65">
        <v>1153.7028924236827</v>
      </c>
      <c r="D26" s="65">
        <v>1256.7070055050292</v>
      </c>
      <c r="E26" s="65">
        <v>1313.9761756635855</v>
      </c>
      <c r="F26" s="65">
        <v>1373.7500961853054</v>
      </c>
      <c r="G26" s="65">
        <v>1425.2639805078479</v>
      </c>
      <c r="H26" s="65">
        <v>1543.1232684515708</v>
      </c>
      <c r="I26" s="65">
        <v>1580.7511302821081</v>
      </c>
      <c r="J26" s="65">
        <v>1655.7124752857053</v>
      </c>
      <c r="K26" s="65">
        <v>1709.3157084378731</v>
      </c>
      <c r="L26" s="65">
        <v>1771.8991602723145</v>
      </c>
      <c r="M26" s="65">
        <v>1824.4673396032156</v>
      </c>
      <c r="N26" s="65">
        <v>1911.7982994825609</v>
      </c>
      <c r="O26" s="65">
        <v>1969.6452723467273</v>
      </c>
      <c r="P26" s="65">
        <v>2098.1464420018183</v>
      </c>
      <c r="Q26" s="65">
        <v>2114.3254227136208</v>
      </c>
      <c r="R26" s="65">
        <v>2184.3241708397459</v>
      </c>
      <c r="S26" s="65">
        <v>2278.5998360422946</v>
      </c>
      <c r="T26" s="65">
        <v>2272.9971407158805</v>
      </c>
      <c r="U26" s="65">
        <v>2251.286174419698</v>
      </c>
      <c r="V26" s="65">
        <v>2146.7373183797317</v>
      </c>
      <c r="W26" s="89">
        <v>1780.3454879064882</v>
      </c>
      <c r="X26" s="89">
        <v>1394.6222899800887</v>
      </c>
      <c r="Y26" s="64">
        <v>1172.6285211476695</v>
      </c>
    </row>
    <row r="27" spans="1:25" x14ac:dyDescent="0.4">
      <c r="A27" s="68" t="s">
        <v>50</v>
      </c>
      <c r="B27" s="67" t="s">
        <v>49</v>
      </c>
      <c r="C27" s="65">
        <v>680.80606714985288</v>
      </c>
      <c r="D27" s="65">
        <v>739.25018442100202</v>
      </c>
      <c r="E27" s="65">
        <v>770.26526843399654</v>
      </c>
      <c r="F27" s="65">
        <v>819.85996196965482</v>
      </c>
      <c r="G27" s="65">
        <v>861.06733481603044</v>
      </c>
      <c r="H27" s="65">
        <v>924.84113007892586</v>
      </c>
      <c r="I27" s="65">
        <v>959.29010198681419</v>
      </c>
      <c r="J27" s="65">
        <v>1006.8195854809983</v>
      </c>
      <c r="K27" s="65">
        <v>1038.1264951108597</v>
      </c>
      <c r="L27" s="65">
        <v>1073.8332673016209</v>
      </c>
      <c r="M27" s="65">
        <v>1104.1601991935254</v>
      </c>
      <c r="N27" s="65">
        <v>1152.8508611553677</v>
      </c>
      <c r="O27" s="65">
        <v>1190.0298232536982</v>
      </c>
      <c r="P27" s="65">
        <v>1273.4848709504872</v>
      </c>
      <c r="Q27" s="65">
        <v>1284.6768239691296</v>
      </c>
      <c r="R27" s="65">
        <v>1327.5081085578981</v>
      </c>
      <c r="S27" s="65">
        <v>1377.7166356519078</v>
      </c>
      <c r="T27" s="65">
        <v>1381.8590121845862</v>
      </c>
      <c r="U27" s="65">
        <v>1379.3552959762374</v>
      </c>
      <c r="V27" s="65">
        <v>1334.9780215789062</v>
      </c>
      <c r="W27" s="89">
        <v>1143.4467370993298</v>
      </c>
      <c r="X27" s="89">
        <v>896.68383384515664</v>
      </c>
      <c r="Y27" s="64">
        <v>760.55755685973838</v>
      </c>
    </row>
    <row r="28" spans="1:25" x14ac:dyDescent="0.4">
      <c r="A28" s="68" t="s">
        <v>48</v>
      </c>
      <c r="B28" s="67" t="s">
        <v>47</v>
      </c>
      <c r="C28" s="65">
        <v>465.0081234200162</v>
      </c>
      <c r="D28" s="65">
        <v>509.688487874918</v>
      </c>
      <c r="E28" s="65">
        <v>555.2587961615875</v>
      </c>
      <c r="F28" s="65">
        <v>594.98084175579322</v>
      </c>
      <c r="G28" s="65">
        <v>624.00951196528786</v>
      </c>
      <c r="H28" s="65">
        <v>673.07428178642454</v>
      </c>
      <c r="I28" s="65">
        <v>699.98139809952681</v>
      </c>
      <c r="J28" s="65">
        <v>735.17511538947576</v>
      </c>
      <c r="K28" s="65">
        <v>763.84814218558859</v>
      </c>
      <c r="L28" s="65">
        <v>797.28093648388233</v>
      </c>
      <c r="M28" s="65">
        <v>826.88145814752932</v>
      </c>
      <c r="N28" s="65">
        <v>872.21947443444367</v>
      </c>
      <c r="O28" s="65">
        <v>908.1512664146635</v>
      </c>
      <c r="P28" s="65">
        <v>976.77294431987173</v>
      </c>
      <c r="Q28" s="65">
        <v>995.78082736024089</v>
      </c>
      <c r="R28" s="65">
        <v>1043.0107463525492</v>
      </c>
      <c r="S28" s="65">
        <v>1095.1199464122817</v>
      </c>
      <c r="T28" s="65">
        <v>1104.5053994485759</v>
      </c>
      <c r="U28" s="65">
        <v>1081.2082594030978</v>
      </c>
      <c r="V28" s="65">
        <v>983.44081461414964</v>
      </c>
      <c r="W28" s="89">
        <v>841.35146987676728</v>
      </c>
      <c r="X28" s="89">
        <v>708.12701781719238</v>
      </c>
      <c r="Y28" s="64">
        <v>588.83658976205663</v>
      </c>
    </row>
    <row r="29" spans="1:25" x14ac:dyDescent="0.4">
      <c r="A29" s="68" t="s">
        <v>46</v>
      </c>
      <c r="B29" s="67" t="s">
        <v>45</v>
      </c>
      <c r="C29" s="65">
        <v>670.68705582588552</v>
      </c>
      <c r="D29" s="65">
        <v>722.57537433707898</v>
      </c>
      <c r="E29" s="65">
        <v>769.13958085072773</v>
      </c>
      <c r="F29" s="65">
        <v>823.73034438904676</v>
      </c>
      <c r="G29" s="65">
        <v>857.50538029803238</v>
      </c>
      <c r="H29" s="65">
        <v>922.8881344599132</v>
      </c>
      <c r="I29" s="65">
        <v>952.83529389667046</v>
      </c>
      <c r="J29" s="65">
        <v>996.24923549886091</v>
      </c>
      <c r="K29" s="65">
        <v>1032.1944798078678</v>
      </c>
      <c r="L29" s="65">
        <v>1071.3528860405179</v>
      </c>
      <c r="M29" s="65">
        <v>1105.4573976240699</v>
      </c>
      <c r="N29" s="65">
        <v>1162.012666754157</v>
      </c>
      <c r="O29" s="65">
        <v>1205.5902115166114</v>
      </c>
      <c r="P29" s="65">
        <v>1290.851672354471</v>
      </c>
      <c r="Q29" s="65">
        <v>1314.0538589600255</v>
      </c>
      <c r="R29" s="65">
        <v>1373.5792769376246</v>
      </c>
      <c r="S29" s="65">
        <v>1437.203954750777</v>
      </c>
      <c r="T29" s="65">
        <v>1449.5530638932464</v>
      </c>
      <c r="U29" s="65">
        <v>1411.9003117486964</v>
      </c>
      <c r="V29" s="65">
        <v>1271.0366480380189</v>
      </c>
      <c r="W29" s="89">
        <v>1107.3960745791971</v>
      </c>
      <c r="X29" s="89">
        <v>877.3795920072921</v>
      </c>
      <c r="Y29" s="64">
        <v>688.33631563388724</v>
      </c>
    </row>
    <row r="30" spans="1:25" x14ac:dyDescent="0.4">
      <c r="A30" s="68" t="s">
        <v>44</v>
      </c>
      <c r="B30" s="67" t="s">
        <v>43</v>
      </c>
      <c r="C30" s="65">
        <v>439.7718369498005</v>
      </c>
      <c r="D30" s="65">
        <v>484.62900845604042</v>
      </c>
      <c r="E30" s="65">
        <v>514.11728082330478</v>
      </c>
      <c r="F30" s="65">
        <v>559.72509814558862</v>
      </c>
      <c r="G30" s="65">
        <v>595.90144689618626</v>
      </c>
      <c r="H30" s="65">
        <v>640.94949985065352</v>
      </c>
      <c r="I30" s="65">
        <v>685.34732650493004</v>
      </c>
      <c r="J30" s="65">
        <v>730.95911192965957</v>
      </c>
      <c r="K30" s="65">
        <v>761.95667698987609</v>
      </c>
      <c r="L30" s="65">
        <v>792.56309863436741</v>
      </c>
      <c r="M30" s="65">
        <v>819.05806170433402</v>
      </c>
      <c r="N30" s="65">
        <v>858.09101056931502</v>
      </c>
      <c r="O30" s="65">
        <v>892.81674180100333</v>
      </c>
      <c r="P30" s="65">
        <v>962.70094937316037</v>
      </c>
      <c r="Q30" s="65">
        <v>989.88278353481496</v>
      </c>
      <c r="R30" s="65">
        <v>1045.5786594329252</v>
      </c>
      <c r="S30" s="65">
        <v>1107.0308470880627</v>
      </c>
      <c r="T30" s="65">
        <v>1123.9613312306356</v>
      </c>
      <c r="U30" s="65">
        <v>1119.4167587594409</v>
      </c>
      <c r="V30" s="65">
        <v>1065.4014984090636</v>
      </c>
      <c r="W30" s="89">
        <v>914.80582542620755</v>
      </c>
      <c r="X30" s="89">
        <v>747.51260654188843</v>
      </c>
      <c r="Y30" s="64">
        <v>660.14343062448324</v>
      </c>
    </row>
    <row r="31" spans="1:25" x14ac:dyDescent="0.4">
      <c r="A31" s="68" t="s">
        <v>42</v>
      </c>
      <c r="B31" s="67" t="s">
        <v>41</v>
      </c>
      <c r="C31" s="65">
        <v>624.06496960975744</v>
      </c>
      <c r="D31" s="65">
        <v>685.1841211314935</v>
      </c>
      <c r="E31" s="65">
        <v>737.80860384376206</v>
      </c>
      <c r="F31" s="65">
        <v>787.74245731787926</v>
      </c>
      <c r="G31" s="65">
        <v>825.51947083104358</v>
      </c>
      <c r="H31" s="65">
        <v>903.3617065083854</v>
      </c>
      <c r="I31" s="65">
        <v>967.74565270876963</v>
      </c>
      <c r="J31" s="65">
        <v>1025.688007531144</v>
      </c>
      <c r="K31" s="65">
        <v>1065.4857225924104</v>
      </c>
      <c r="L31" s="65">
        <v>1105.5122344888186</v>
      </c>
      <c r="M31" s="65">
        <v>1136.6125178262093</v>
      </c>
      <c r="N31" s="65">
        <v>1193.9223415827471</v>
      </c>
      <c r="O31" s="65">
        <v>1245.5053913813704</v>
      </c>
      <c r="P31" s="65">
        <v>1343.1890714176759</v>
      </c>
      <c r="Q31" s="65">
        <v>1376.9380062858218</v>
      </c>
      <c r="R31" s="65">
        <v>1452.4513477044159</v>
      </c>
      <c r="S31" s="65">
        <v>1532.8044932100347</v>
      </c>
      <c r="T31" s="65">
        <v>1557.0050886982892</v>
      </c>
      <c r="U31" s="65">
        <v>1554.632702375902</v>
      </c>
      <c r="V31" s="65">
        <v>1532.4844630755065</v>
      </c>
      <c r="W31" s="89">
        <v>1325.8880103070503</v>
      </c>
      <c r="X31" s="89">
        <v>1072.5773787558762</v>
      </c>
      <c r="Y31" s="64">
        <v>931.49729851018606</v>
      </c>
    </row>
    <row r="32" spans="1:25" x14ac:dyDescent="0.4">
      <c r="A32" s="68" t="s">
        <v>40</v>
      </c>
      <c r="B32" s="67" t="s">
        <v>39</v>
      </c>
      <c r="C32" s="65">
        <v>555.94499290418457</v>
      </c>
      <c r="D32" s="65">
        <v>611.10840268385812</v>
      </c>
      <c r="E32" s="65">
        <v>646.95583284640077</v>
      </c>
      <c r="F32" s="65">
        <v>692.58538729460236</v>
      </c>
      <c r="G32" s="65">
        <v>729.38505746224439</v>
      </c>
      <c r="H32" s="65">
        <v>786.80136783143723</v>
      </c>
      <c r="I32" s="65">
        <v>837.65301335383379</v>
      </c>
      <c r="J32" s="65">
        <v>897.37249941152277</v>
      </c>
      <c r="K32" s="65">
        <v>947.6626750707386</v>
      </c>
      <c r="L32" s="65">
        <v>998.06271480334203</v>
      </c>
      <c r="M32" s="65">
        <v>1039.3247426082398</v>
      </c>
      <c r="N32" s="65">
        <v>1112.8837943243507</v>
      </c>
      <c r="O32" s="65">
        <v>1184.1191316333791</v>
      </c>
      <c r="P32" s="65">
        <v>1299.0858711286328</v>
      </c>
      <c r="Q32" s="65">
        <v>1350.8720845178834</v>
      </c>
      <c r="R32" s="65">
        <v>1434.9597963279166</v>
      </c>
      <c r="S32" s="65">
        <v>1521.1890918743663</v>
      </c>
      <c r="T32" s="65">
        <v>1544.8432382422998</v>
      </c>
      <c r="U32" s="65">
        <v>1547.709092196563</v>
      </c>
      <c r="V32" s="65">
        <v>1528.4130619310686</v>
      </c>
      <c r="W32" s="89">
        <v>1319.3981106827837</v>
      </c>
      <c r="X32" s="89">
        <v>1078.0717058902414</v>
      </c>
      <c r="Y32" s="64">
        <v>955.68542544007676</v>
      </c>
    </row>
    <row r="33" spans="1:25" x14ac:dyDescent="0.4">
      <c r="A33" s="68" t="s">
        <v>38</v>
      </c>
      <c r="B33" s="67" t="s">
        <v>37</v>
      </c>
      <c r="C33" s="65">
        <v>430.68388829918757</v>
      </c>
      <c r="D33" s="65">
        <v>474.82507848523522</v>
      </c>
      <c r="E33" s="65">
        <v>510.00792968682481</v>
      </c>
      <c r="F33" s="65">
        <v>544.65660588336857</v>
      </c>
      <c r="G33" s="65">
        <v>564.21732326130802</v>
      </c>
      <c r="H33" s="65">
        <v>609.05237404396632</v>
      </c>
      <c r="I33" s="65">
        <v>651.87629511597515</v>
      </c>
      <c r="J33" s="65">
        <v>693.81965448581764</v>
      </c>
      <c r="K33" s="65">
        <v>730.10121676238202</v>
      </c>
      <c r="L33" s="65">
        <v>772.03390212797206</v>
      </c>
      <c r="M33" s="65">
        <v>807.05424955597721</v>
      </c>
      <c r="N33" s="65">
        <v>859.97157231769563</v>
      </c>
      <c r="O33" s="65">
        <v>901.61469831701652</v>
      </c>
      <c r="P33" s="65">
        <v>978.70944972627785</v>
      </c>
      <c r="Q33" s="65">
        <v>1006.5661097257575</v>
      </c>
      <c r="R33" s="65">
        <v>1066.687374704798</v>
      </c>
      <c r="S33" s="65">
        <v>1129.8475454480047</v>
      </c>
      <c r="T33" s="65">
        <v>1145.6207657688117</v>
      </c>
      <c r="U33" s="65">
        <v>1145.0532239709278</v>
      </c>
      <c r="V33" s="65">
        <v>1120.8110934505855</v>
      </c>
      <c r="W33" s="89">
        <v>955.38822116418191</v>
      </c>
      <c r="X33" s="89">
        <v>758.75000475685727</v>
      </c>
      <c r="Y33" s="64">
        <v>650.22007705870271</v>
      </c>
    </row>
    <row r="34" spans="1:25" x14ac:dyDescent="0.4">
      <c r="A34" s="63">
        <v>924</v>
      </c>
      <c r="B34" s="62" t="s">
        <v>36</v>
      </c>
      <c r="C34" s="60">
        <v>568.59155613396956</v>
      </c>
      <c r="D34" s="60">
        <v>634.12869585349642</v>
      </c>
      <c r="E34" s="60">
        <v>671.96911608335256</v>
      </c>
      <c r="F34" s="60">
        <v>704.26349899061654</v>
      </c>
      <c r="G34" s="60">
        <v>727.78370678282261</v>
      </c>
      <c r="H34" s="60">
        <v>777.41024436362125</v>
      </c>
      <c r="I34" s="60">
        <v>822.10600842790575</v>
      </c>
      <c r="J34" s="60">
        <v>865.66143226597751</v>
      </c>
      <c r="K34" s="60">
        <v>897.30161205504191</v>
      </c>
      <c r="L34" s="60">
        <v>927.2624720220864</v>
      </c>
      <c r="M34" s="60">
        <v>948.55125045083093</v>
      </c>
      <c r="N34" s="60">
        <v>986.74401385249234</v>
      </c>
      <c r="O34" s="60">
        <v>1011.7564462749741</v>
      </c>
      <c r="P34" s="60">
        <v>1070.3381515715371</v>
      </c>
      <c r="Q34" s="60">
        <v>1073.9285928099237</v>
      </c>
      <c r="R34" s="60">
        <v>1107.0321072610718</v>
      </c>
      <c r="S34" s="60">
        <v>1146.0127651547546</v>
      </c>
      <c r="T34" s="60">
        <v>1145.5149182569239</v>
      </c>
      <c r="U34" s="60">
        <v>1112.7870308223939</v>
      </c>
      <c r="V34" s="60">
        <v>1005.3351636257652</v>
      </c>
      <c r="W34" s="88">
        <v>811.68306484861148</v>
      </c>
      <c r="X34" s="88">
        <v>639.42439721500455</v>
      </c>
      <c r="Y34" s="59">
        <v>564.09461373504814</v>
      </c>
    </row>
    <row r="35" spans="1:25" x14ac:dyDescent="0.4">
      <c r="A35" s="63">
        <v>923</v>
      </c>
      <c r="B35" s="62" t="s">
        <v>35</v>
      </c>
      <c r="C35" s="60">
        <v>790.71020269630696</v>
      </c>
      <c r="D35" s="60">
        <v>859.32838541706781</v>
      </c>
      <c r="E35" s="60">
        <v>908.69165561198406</v>
      </c>
      <c r="F35" s="60">
        <v>955.55605363169502</v>
      </c>
      <c r="G35" s="60">
        <v>998.93016593003779</v>
      </c>
      <c r="H35" s="60">
        <v>1073.9532754123875</v>
      </c>
      <c r="I35" s="60">
        <v>1114.5150566204188</v>
      </c>
      <c r="J35" s="60">
        <v>1174.9514310600912</v>
      </c>
      <c r="K35" s="60">
        <v>1219.4331797232401</v>
      </c>
      <c r="L35" s="60">
        <v>1268.5936450551471</v>
      </c>
      <c r="M35" s="60">
        <v>1307.0431886611407</v>
      </c>
      <c r="N35" s="60">
        <v>1369.3530517213774</v>
      </c>
      <c r="O35" s="60">
        <v>1416.0996634122098</v>
      </c>
      <c r="P35" s="60">
        <v>1511.5217063130228</v>
      </c>
      <c r="Q35" s="60">
        <v>1525.2254722944056</v>
      </c>
      <c r="R35" s="60">
        <v>1574.4450284676191</v>
      </c>
      <c r="S35" s="60">
        <v>1630.588423731079</v>
      </c>
      <c r="T35" s="60">
        <v>1625.8830408684128</v>
      </c>
      <c r="U35" s="60">
        <v>1600.2404129694703</v>
      </c>
      <c r="V35" s="60">
        <v>1515.0439567422284</v>
      </c>
      <c r="W35" s="88">
        <v>1289.8860413563211</v>
      </c>
      <c r="X35" s="88">
        <v>1036.9904498292951</v>
      </c>
      <c r="Y35" s="59">
        <v>912.83823176685848</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9:B19"/>
    <mergeCell ref="A1:B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124</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99"/>
      <c r="D3" s="99"/>
      <c r="E3" s="99"/>
      <c r="F3" s="99"/>
      <c r="G3" s="99"/>
      <c r="H3" s="99"/>
      <c r="I3" s="99">
        <f t="shared" ref="I3:Y3" si="0">SUM(I6,I16:I17,I4)</f>
        <v>762.22999999999956</v>
      </c>
      <c r="J3" s="99">
        <f t="shared" si="0"/>
        <v>793.5472182356566</v>
      </c>
      <c r="K3" s="99">
        <f t="shared" si="0"/>
        <v>842.12999999999931</v>
      </c>
      <c r="L3" s="99">
        <f t="shared" si="0"/>
        <v>923.76479697783793</v>
      </c>
      <c r="M3" s="99">
        <f t="shared" si="0"/>
        <v>972.69087379439577</v>
      </c>
      <c r="N3" s="99">
        <f t="shared" si="0"/>
        <v>1039.82471587072</v>
      </c>
      <c r="O3" s="99">
        <f t="shared" si="0"/>
        <v>1105.9393085337217</v>
      </c>
      <c r="P3" s="99">
        <f t="shared" si="0"/>
        <v>1192.1009182195171</v>
      </c>
      <c r="Q3" s="99">
        <f t="shared" si="0"/>
        <v>1220.2044423261623</v>
      </c>
      <c r="R3" s="99">
        <f t="shared" si="0"/>
        <v>1314.716573925921</v>
      </c>
      <c r="S3" s="99">
        <f t="shared" si="0"/>
        <v>1390.6353122046244</v>
      </c>
      <c r="T3" s="99">
        <f t="shared" si="0"/>
        <v>1463.3914453663692</v>
      </c>
      <c r="U3" s="99">
        <f t="shared" si="0"/>
        <v>1717.3043496814244</v>
      </c>
      <c r="V3" s="99">
        <f t="shared" si="0"/>
        <v>1834.7090892979161</v>
      </c>
      <c r="W3" s="99">
        <f t="shared" si="0"/>
        <v>1896.9720008984336</v>
      </c>
      <c r="X3" s="99">
        <f t="shared" si="0"/>
        <v>1965.0820231168195</v>
      </c>
      <c r="Y3" s="98">
        <f t="shared" si="0"/>
        <v>2114.1283288049021</v>
      </c>
    </row>
    <row r="4" spans="1:25" s="48" customFormat="1" x14ac:dyDescent="0.4">
      <c r="A4" s="68"/>
      <c r="B4" s="90" t="s">
        <v>57</v>
      </c>
      <c r="C4" s="65"/>
      <c r="D4" s="65"/>
      <c r="E4" s="65"/>
      <c r="F4" s="65"/>
      <c r="G4" s="65"/>
      <c r="H4" s="65"/>
      <c r="I4" s="89">
        <v>0.69452173888675151</v>
      </c>
      <c r="J4" s="89">
        <v>0.60600210426580725</v>
      </c>
      <c r="K4" s="89">
        <v>0.57701643846405293</v>
      </c>
      <c r="L4" s="89">
        <v>0.62947527234665412</v>
      </c>
      <c r="M4" s="89">
        <v>0.59736564648635548</v>
      </c>
      <c r="N4" s="89">
        <v>3.079087833006267</v>
      </c>
      <c r="O4" s="89">
        <v>0.72536128152830315</v>
      </c>
      <c r="P4" s="89">
        <v>0.79232282298485046</v>
      </c>
      <c r="Q4" s="89">
        <v>0.83421597601080433</v>
      </c>
      <c r="R4" s="89">
        <v>0.88562863179532525</v>
      </c>
      <c r="S4" s="89">
        <v>0.84506103171776992</v>
      </c>
      <c r="T4" s="89">
        <v>0.81890865552584668</v>
      </c>
      <c r="U4" s="89">
        <v>0.89291828904028836</v>
      </c>
      <c r="V4" s="89">
        <v>0.83411822264110747</v>
      </c>
      <c r="W4" s="89">
        <v>0.82733862745462794</v>
      </c>
      <c r="X4" s="89">
        <v>0.9806798561024147</v>
      </c>
      <c r="Y4" s="64">
        <v>2.1151404199671395</v>
      </c>
    </row>
    <row r="5" spans="1:25" s="48" customFormat="1" ht="25.5" customHeight="1" x14ac:dyDescent="0.4">
      <c r="A5" s="69">
        <v>941</v>
      </c>
      <c r="B5" s="51" t="s">
        <v>56</v>
      </c>
      <c r="C5" s="88"/>
      <c r="D5" s="88"/>
      <c r="E5" s="88"/>
      <c r="F5" s="88"/>
      <c r="G5" s="88"/>
      <c r="H5" s="88"/>
      <c r="I5" s="88">
        <f t="shared" ref="I5:Y5" si="1">SUM(I6,I16)</f>
        <v>689.74818959005916</v>
      </c>
      <c r="J5" s="88">
        <f t="shared" si="1"/>
        <v>718.89564359902852</v>
      </c>
      <c r="K5" s="88">
        <f t="shared" si="1"/>
        <v>763.46400069068386</v>
      </c>
      <c r="L5" s="88">
        <f t="shared" si="1"/>
        <v>838.31637623826009</v>
      </c>
      <c r="M5" s="88">
        <f t="shared" si="1"/>
        <v>883.4993945398146</v>
      </c>
      <c r="N5" s="88">
        <f t="shared" si="1"/>
        <v>943.62264610728812</v>
      </c>
      <c r="O5" s="88">
        <f t="shared" si="1"/>
        <v>1008.0962898575477</v>
      </c>
      <c r="P5" s="88">
        <f t="shared" si="1"/>
        <v>1088.5993846126046</v>
      </c>
      <c r="Q5" s="88">
        <f t="shared" si="1"/>
        <v>1116.087669049183</v>
      </c>
      <c r="R5" s="88">
        <f t="shared" si="1"/>
        <v>1204.4216268430387</v>
      </c>
      <c r="S5" s="88">
        <f t="shared" si="1"/>
        <v>1275.5763632434923</v>
      </c>
      <c r="T5" s="88">
        <f t="shared" si="1"/>
        <v>1344.1944883017932</v>
      </c>
      <c r="U5" s="88">
        <f t="shared" si="1"/>
        <v>1578.5563415914448</v>
      </c>
      <c r="V5" s="88">
        <f t="shared" si="1"/>
        <v>1686.9256554747838</v>
      </c>
      <c r="W5" s="88">
        <f t="shared" si="1"/>
        <v>1744.5643145796334</v>
      </c>
      <c r="X5" s="88">
        <f t="shared" si="1"/>
        <v>1807.1301150029599</v>
      </c>
      <c r="Y5" s="59">
        <f t="shared" si="1"/>
        <v>1942.7938196826497</v>
      </c>
    </row>
    <row r="6" spans="1:25" s="48" customFormat="1" ht="25.5" customHeight="1" x14ac:dyDescent="0.4">
      <c r="A6" s="69">
        <v>921</v>
      </c>
      <c r="B6" s="52" t="s">
        <v>55</v>
      </c>
      <c r="C6" s="88"/>
      <c r="D6" s="88"/>
      <c r="E6" s="88"/>
      <c r="F6" s="88"/>
      <c r="G6" s="88"/>
      <c r="H6" s="88"/>
      <c r="I6" s="88">
        <f t="shared" ref="I6:Y6" si="2">SUM(I7:I15)</f>
        <v>642.44281342707563</v>
      </c>
      <c r="J6" s="88">
        <f t="shared" si="2"/>
        <v>669.54928236335945</v>
      </c>
      <c r="K6" s="88">
        <f t="shared" si="2"/>
        <v>711.52153652587265</v>
      </c>
      <c r="L6" s="88">
        <f t="shared" si="2"/>
        <v>781.2884025326631</v>
      </c>
      <c r="M6" s="88">
        <f t="shared" si="2"/>
        <v>823.7681511700406</v>
      </c>
      <c r="N6" s="88">
        <f t="shared" si="2"/>
        <v>880.25508299782666</v>
      </c>
      <c r="O6" s="88">
        <f t="shared" si="2"/>
        <v>940.98383316115292</v>
      </c>
      <c r="P6" s="88">
        <f t="shared" si="2"/>
        <v>1017.0696614059867</v>
      </c>
      <c r="Q6" s="88">
        <f t="shared" si="2"/>
        <v>1044.2964864615365</v>
      </c>
      <c r="R6" s="88">
        <f t="shared" si="2"/>
        <v>1128.1831511246037</v>
      </c>
      <c r="S6" s="88">
        <f t="shared" si="2"/>
        <v>1196.1988521087078</v>
      </c>
      <c r="T6" s="88">
        <f t="shared" si="2"/>
        <v>1262.1464885621231</v>
      </c>
      <c r="U6" s="88">
        <f t="shared" si="2"/>
        <v>1483.5414315641497</v>
      </c>
      <c r="V6" s="88">
        <f t="shared" si="2"/>
        <v>1587.0939877855176</v>
      </c>
      <c r="W6" s="88">
        <f t="shared" si="2"/>
        <v>1642.7267434485348</v>
      </c>
      <c r="X6" s="88">
        <f t="shared" si="2"/>
        <v>1703.4766909984</v>
      </c>
      <c r="Y6" s="59">
        <f t="shared" si="2"/>
        <v>1832.6492829571359</v>
      </c>
    </row>
    <row r="7" spans="1:25" s="48" customFormat="1" x14ac:dyDescent="0.4">
      <c r="A7" s="68" t="s">
        <v>54</v>
      </c>
      <c r="B7" s="67" t="s">
        <v>53</v>
      </c>
      <c r="C7" s="65"/>
      <c r="D7" s="65"/>
      <c r="E7" s="65"/>
      <c r="F7" s="65"/>
      <c r="G7" s="65"/>
      <c r="H7" s="65"/>
      <c r="I7" s="89">
        <v>40.353537957677034</v>
      </c>
      <c r="J7" s="89">
        <v>40.627463886026447</v>
      </c>
      <c r="K7" s="89">
        <v>41.839491432233501</v>
      </c>
      <c r="L7" s="89">
        <v>45.455068592589541</v>
      </c>
      <c r="M7" s="89">
        <v>47.882742327971684</v>
      </c>
      <c r="N7" s="89">
        <v>50.843635498984845</v>
      </c>
      <c r="O7" s="89">
        <v>54.066968871813629</v>
      </c>
      <c r="P7" s="89">
        <v>57.787627933717317</v>
      </c>
      <c r="Q7" s="89">
        <v>58.38532693357736</v>
      </c>
      <c r="R7" s="89">
        <v>62.232339373160087</v>
      </c>
      <c r="S7" s="89">
        <v>66.22878545642601</v>
      </c>
      <c r="T7" s="89">
        <v>69.532273125489354</v>
      </c>
      <c r="U7" s="89">
        <v>81.869030466973186</v>
      </c>
      <c r="V7" s="89">
        <v>88.255341839398909</v>
      </c>
      <c r="W7" s="89">
        <v>91.301422860343109</v>
      </c>
      <c r="X7" s="89">
        <v>94.926343627545805</v>
      </c>
      <c r="Y7" s="64">
        <v>102.43257554807627</v>
      </c>
    </row>
    <row r="8" spans="1:25" s="48" customFormat="1" x14ac:dyDescent="0.4">
      <c r="A8" s="68" t="s">
        <v>52</v>
      </c>
      <c r="B8" s="67" t="s">
        <v>51</v>
      </c>
      <c r="C8" s="65"/>
      <c r="D8" s="65"/>
      <c r="E8" s="65"/>
      <c r="F8" s="65"/>
      <c r="G8" s="65"/>
      <c r="H8" s="65"/>
      <c r="I8" s="89">
        <v>95.958561644278461</v>
      </c>
      <c r="J8" s="89">
        <v>99.863638148360366</v>
      </c>
      <c r="K8" s="89">
        <v>106.0256837503417</v>
      </c>
      <c r="L8" s="89">
        <v>116.37367300520657</v>
      </c>
      <c r="M8" s="89">
        <v>122.83800434118767</v>
      </c>
      <c r="N8" s="89">
        <v>131.3699664125653</v>
      </c>
      <c r="O8" s="89">
        <v>139.54900664193349</v>
      </c>
      <c r="P8" s="89">
        <v>149.19100914132602</v>
      </c>
      <c r="Q8" s="89">
        <v>150.52108935231482</v>
      </c>
      <c r="R8" s="89">
        <v>160.81250289872489</v>
      </c>
      <c r="S8" s="89">
        <v>171.2639162845872</v>
      </c>
      <c r="T8" s="89">
        <v>180.92890787702527</v>
      </c>
      <c r="U8" s="89">
        <v>214.36723071354717</v>
      </c>
      <c r="V8" s="89">
        <v>232.3169828212973</v>
      </c>
      <c r="W8" s="89">
        <v>239.94312117803287</v>
      </c>
      <c r="X8" s="89">
        <v>249.10503788339759</v>
      </c>
      <c r="Y8" s="64">
        <v>270.53459613294456</v>
      </c>
    </row>
    <row r="9" spans="1:25" s="48" customFormat="1" x14ac:dyDescent="0.4">
      <c r="A9" s="68" t="s">
        <v>50</v>
      </c>
      <c r="B9" s="67" t="s">
        <v>49</v>
      </c>
      <c r="C9" s="65"/>
      <c r="D9" s="65"/>
      <c r="E9" s="65"/>
      <c r="F9" s="65"/>
      <c r="G9" s="65"/>
      <c r="H9" s="65"/>
      <c r="I9" s="89">
        <v>67.608823974749754</v>
      </c>
      <c r="J9" s="89">
        <v>70.242707111447743</v>
      </c>
      <c r="K9" s="89">
        <v>74.178175950462929</v>
      </c>
      <c r="L9" s="89">
        <v>80.792842661126883</v>
      </c>
      <c r="M9" s="89">
        <v>84.797535622402748</v>
      </c>
      <c r="N9" s="89">
        <v>90.071408622226954</v>
      </c>
      <c r="O9" s="89">
        <v>95.180171473022156</v>
      </c>
      <c r="P9" s="89">
        <v>101.86114503628576</v>
      </c>
      <c r="Q9" s="89">
        <v>102.42585380914485</v>
      </c>
      <c r="R9" s="89">
        <v>108.42595935746695</v>
      </c>
      <c r="S9" s="89">
        <v>113.36853381751138</v>
      </c>
      <c r="T9" s="89">
        <v>120.70473525388871</v>
      </c>
      <c r="U9" s="89">
        <v>143.54845940498956</v>
      </c>
      <c r="V9" s="89">
        <v>155.37978483552683</v>
      </c>
      <c r="W9" s="89">
        <v>162.18926627680889</v>
      </c>
      <c r="X9" s="89">
        <v>168.10905202853704</v>
      </c>
      <c r="Y9" s="64">
        <v>181.24829755651086</v>
      </c>
    </row>
    <row r="10" spans="1:25" s="48" customFormat="1" x14ac:dyDescent="0.4">
      <c r="A10" s="68" t="s">
        <v>48</v>
      </c>
      <c r="B10" s="67" t="s">
        <v>47</v>
      </c>
      <c r="C10" s="65"/>
      <c r="D10" s="65"/>
      <c r="E10" s="65"/>
      <c r="F10" s="65"/>
      <c r="G10" s="65"/>
      <c r="H10" s="65"/>
      <c r="I10" s="89">
        <v>53.905192477496456</v>
      </c>
      <c r="J10" s="89">
        <v>56.24581614902015</v>
      </c>
      <c r="K10" s="89">
        <v>59.857870923799879</v>
      </c>
      <c r="L10" s="89">
        <v>66.19895395650876</v>
      </c>
      <c r="M10" s="89">
        <v>71.238767774755019</v>
      </c>
      <c r="N10" s="89">
        <v>77.007454649370885</v>
      </c>
      <c r="O10" s="89">
        <v>83.26683944153487</v>
      </c>
      <c r="P10" s="89">
        <v>90.423247869764396</v>
      </c>
      <c r="Q10" s="89">
        <v>93.324817769467941</v>
      </c>
      <c r="R10" s="89">
        <v>101.44028149863222</v>
      </c>
      <c r="S10" s="89">
        <v>107.18153274684414</v>
      </c>
      <c r="T10" s="89">
        <v>112.75661784666099</v>
      </c>
      <c r="U10" s="89">
        <v>132.82725655761348</v>
      </c>
      <c r="V10" s="89">
        <v>141.96647063144297</v>
      </c>
      <c r="W10" s="89">
        <v>146.48068894876783</v>
      </c>
      <c r="X10" s="89">
        <v>151.69780690493963</v>
      </c>
      <c r="Y10" s="64">
        <v>163.5412100380093</v>
      </c>
    </row>
    <row r="11" spans="1:25" s="48" customFormat="1" x14ac:dyDescent="0.4">
      <c r="A11" s="68" t="s">
        <v>46</v>
      </c>
      <c r="B11" s="67" t="s">
        <v>45</v>
      </c>
      <c r="C11" s="65"/>
      <c r="D11" s="65"/>
      <c r="E11" s="65"/>
      <c r="F11" s="65"/>
      <c r="G11" s="65"/>
      <c r="H11" s="65"/>
      <c r="I11" s="89">
        <v>75.848688701010374</v>
      </c>
      <c r="J11" s="89">
        <v>78.345938118519143</v>
      </c>
      <c r="K11" s="89">
        <v>83.689119172835319</v>
      </c>
      <c r="L11" s="89">
        <v>91.80513651784932</v>
      </c>
      <c r="M11" s="89">
        <v>96.789758867429939</v>
      </c>
      <c r="N11" s="89">
        <v>103.25066329071795</v>
      </c>
      <c r="O11" s="89">
        <v>110.24518409280111</v>
      </c>
      <c r="P11" s="89">
        <v>119.56745159586278</v>
      </c>
      <c r="Q11" s="89">
        <v>123.70174529026413</v>
      </c>
      <c r="R11" s="89">
        <v>134.70568605605933</v>
      </c>
      <c r="S11" s="89">
        <v>142.73302831766188</v>
      </c>
      <c r="T11" s="89">
        <v>149.65200701081807</v>
      </c>
      <c r="U11" s="89">
        <v>174.91120369924269</v>
      </c>
      <c r="V11" s="89">
        <v>185.57997924918715</v>
      </c>
      <c r="W11" s="89">
        <v>191.19449479467511</v>
      </c>
      <c r="X11" s="89">
        <v>197.24085496888446</v>
      </c>
      <c r="Y11" s="64">
        <v>210.77136868703931</v>
      </c>
    </row>
    <row r="12" spans="1:25" s="48" customFormat="1" x14ac:dyDescent="0.4">
      <c r="A12" s="68" t="s">
        <v>44</v>
      </c>
      <c r="B12" s="67" t="s">
        <v>43</v>
      </c>
      <c r="C12" s="65"/>
      <c r="D12" s="65"/>
      <c r="E12" s="65"/>
      <c r="F12" s="65"/>
      <c r="G12" s="65"/>
      <c r="H12" s="65"/>
      <c r="I12" s="89">
        <v>70.273962418139391</v>
      </c>
      <c r="J12" s="89">
        <v>74.112488212479718</v>
      </c>
      <c r="K12" s="89">
        <v>78.625365722313603</v>
      </c>
      <c r="L12" s="89">
        <v>85.92664172522359</v>
      </c>
      <c r="M12" s="89">
        <v>90.384776792361905</v>
      </c>
      <c r="N12" s="89">
        <v>96.085389527463278</v>
      </c>
      <c r="O12" s="89">
        <v>101.97084946407337</v>
      </c>
      <c r="P12" s="89">
        <v>109.50228822985974</v>
      </c>
      <c r="Q12" s="89">
        <v>113.05951262667769</v>
      </c>
      <c r="R12" s="89">
        <v>122.60358601236983</v>
      </c>
      <c r="S12" s="89">
        <v>130.94498220279149</v>
      </c>
      <c r="T12" s="89">
        <v>138.67807698243331</v>
      </c>
      <c r="U12" s="89">
        <v>163.27823386519501</v>
      </c>
      <c r="V12" s="89">
        <v>174.5677963425355</v>
      </c>
      <c r="W12" s="89">
        <v>179.66595554956743</v>
      </c>
      <c r="X12" s="89">
        <v>185.72004663140623</v>
      </c>
      <c r="Y12" s="64">
        <v>200.0429132359676</v>
      </c>
    </row>
    <row r="13" spans="1:25" s="48" customFormat="1" x14ac:dyDescent="0.4">
      <c r="A13" s="68" t="s">
        <v>42</v>
      </c>
      <c r="B13" s="67" t="s">
        <v>41</v>
      </c>
      <c r="C13" s="65"/>
      <c r="D13" s="65"/>
      <c r="E13" s="65"/>
      <c r="F13" s="65"/>
      <c r="G13" s="65"/>
      <c r="H13" s="65"/>
      <c r="I13" s="89">
        <v>86.593772282583629</v>
      </c>
      <c r="J13" s="89">
        <v>90.680563789930233</v>
      </c>
      <c r="K13" s="89">
        <v>96.532314095009696</v>
      </c>
      <c r="L13" s="89">
        <v>106.34924061086036</v>
      </c>
      <c r="M13" s="89">
        <v>111.54572159946008</v>
      </c>
      <c r="N13" s="89">
        <v>119.16134077602938</v>
      </c>
      <c r="O13" s="89">
        <v>127.6577766694852</v>
      </c>
      <c r="P13" s="89">
        <v>138.56808230064809</v>
      </c>
      <c r="Q13" s="89">
        <v>144.34899279550621</v>
      </c>
      <c r="R13" s="89">
        <v>158.00466730784223</v>
      </c>
      <c r="S13" s="89">
        <v>168.38571801488422</v>
      </c>
      <c r="T13" s="89">
        <v>177.27275174991871</v>
      </c>
      <c r="U13" s="89">
        <v>205.85504948366702</v>
      </c>
      <c r="V13" s="89">
        <v>218.00825070565824</v>
      </c>
      <c r="W13" s="89">
        <v>229.05433916042944</v>
      </c>
      <c r="X13" s="89">
        <v>237.51117617850923</v>
      </c>
      <c r="Y13" s="64">
        <v>249.64068968865192</v>
      </c>
    </row>
    <row r="14" spans="1:25" s="48" customFormat="1" x14ac:dyDescent="0.4">
      <c r="A14" s="68" t="s">
        <v>40</v>
      </c>
      <c r="B14" s="67" t="s">
        <v>39</v>
      </c>
      <c r="C14" s="65"/>
      <c r="D14" s="65"/>
      <c r="E14" s="65"/>
      <c r="F14" s="65"/>
      <c r="G14" s="65"/>
      <c r="H14" s="65"/>
      <c r="I14" s="89">
        <v>95.317291628230848</v>
      </c>
      <c r="J14" s="89">
        <v>101.10286976352791</v>
      </c>
      <c r="K14" s="89">
        <v>108.73948723086818</v>
      </c>
      <c r="L14" s="89">
        <v>119.95170830555746</v>
      </c>
      <c r="M14" s="89">
        <v>125.73171117583661</v>
      </c>
      <c r="N14" s="89">
        <v>134.69823040243048</v>
      </c>
      <c r="O14" s="89">
        <v>145.31687626606893</v>
      </c>
      <c r="P14" s="89">
        <v>158.4566941058057</v>
      </c>
      <c r="Q14" s="89">
        <v>164.02369999693801</v>
      </c>
      <c r="R14" s="89">
        <v>177.36301127731102</v>
      </c>
      <c r="S14" s="89">
        <v>186.57412395073536</v>
      </c>
      <c r="T14" s="89">
        <v>196.39559937799385</v>
      </c>
      <c r="U14" s="89">
        <v>230.36875223578812</v>
      </c>
      <c r="V14" s="89">
        <v>245.12836396779113</v>
      </c>
      <c r="W14" s="89">
        <v>252.58265661416203</v>
      </c>
      <c r="X14" s="89">
        <v>263.19742540188787</v>
      </c>
      <c r="Y14" s="64">
        <v>285.42447973470291</v>
      </c>
    </row>
    <row r="15" spans="1:25" s="48" customFormat="1" x14ac:dyDescent="0.4">
      <c r="A15" s="68" t="s">
        <v>38</v>
      </c>
      <c r="B15" s="67" t="s">
        <v>37</v>
      </c>
      <c r="C15" s="65"/>
      <c r="D15" s="65"/>
      <c r="E15" s="65"/>
      <c r="F15" s="65"/>
      <c r="G15" s="65"/>
      <c r="H15" s="65"/>
      <c r="I15" s="89">
        <v>56.582982342909709</v>
      </c>
      <c r="J15" s="89">
        <v>58.327797184047718</v>
      </c>
      <c r="K15" s="89">
        <v>62.034028248007729</v>
      </c>
      <c r="L15" s="89">
        <v>68.435137157740698</v>
      </c>
      <c r="M15" s="89">
        <v>72.559132668634945</v>
      </c>
      <c r="N15" s="89">
        <v>77.766993818037562</v>
      </c>
      <c r="O15" s="89">
        <v>83.730160240420247</v>
      </c>
      <c r="P15" s="89">
        <v>91.712115192716936</v>
      </c>
      <c r="Q15" s="89">
        <v>94.505447887645317</v>
      </c>
      <c r="R15" s="89">
        <v>102.59511734303715</v>
      </c>
      <c r="S15" s="89">
        <v>109.51823131726609</v>
      </c>
      <c r="T15" s="89">
        <v>116.22551933789491</v>
      </c>
      <c r="U15" s="89">
        <v>136.51621513713337</v>
      </c>
      <c r="V15" s="89">
        <v>145.89101739267974</v>
      </c>
      <c r="W15" s="89">
        <v>150.31479806574794</v>
      </c>
      <c r="X15" s="89">
        <v>155.96894737329228</v>
      </c>
      <c r="Y15" s="64">
        <v>169.01315233523323</v>
      </c>
    </row>
    <row r="16" spans="1:25" s="48" customFormat="1" x14ac:dyDescent="0.4">
      <c r="A16" s="63">
        <v>924</v>
      </c>
      <c r="B16" s="62" t="s">
        <v>36</v>
      </c>
      <c r="C16" s="60"/>
      <c r="D16" s="60"/>
      <c r="E16" s="60"/>
      <c r="F16" s="60"/>
      <c r="G16" s="60"/>
      <c r="H16" s="60"/>
      <c r="I16" s="88">
        <v>47.305376162983578</v>
      </c>
      <c r="J16" s="88">
        <v>49.346361235669072</v>
      </c>
      <c r="K16" s="88">
        <v>51.94246416481117</v>
      </c>
      <c r="L16" s="88">
        <v>57.027973705596985</v>
      </c>
      <c r="M16" s="88">
        <v>59.731243369774049</v>
      </c>
      <c r="N16" s="88">
        <v>63.367563109461436</v>
      </c>
      <c r="O16" s="88">
        <v>67.11245669639483</v>
      </c>
      <c r="P16" s="88">
        <v>71.529723206617774</v>
      </c>
      <c r="Q16" s="88">
        <v>71.791182587646617</v>
      </c>
      <c r="R16" s="88">
        <v>76.238475718435069</v>
      </c>
      <c r="S16" s="88">
        <v>79.377511134784569</v>
      </c>
      <c r="T16" s="88">
        <v>82.047999739670175</v>
      </c>
      <c r="U16" s="88">
        <v>95.01491002729523</v>
      </c>
      <c r="V16" s="88">
        <v>99.831667689266226</v>
      </c>
      <c r="W16" s="88">
        <v>101.83757113109874</v>
      </c>
      <c r="X16" s="88">
        <v>103.65342400455985</v>
      </c>
      <c r="Y16" s="59">
        <v>110.14453672551382</v>
      </c>
    </row>
    <row r="17" spans="1:25" s="48" customFormat="1" x14ac:dyDescent="0.4">
      <c r="A17" s="63">
        <v>923</v>
      </c>
      <c r="B17" s="97" t="s">
        <v>35</v>
      </c>
      <c r="C17" s="88"/>
      <c r="D17" s="88"/>
      <c r="E17" s="88"/>
      <c r="F17" s="88"/>
      <c r="G17" s="88"/>
      <c r="H17" s="88"/>
      <c r="I17" s="88">
        <v>71.787288671053574</v>
      </c>
      <c r="J17" s="88">
        <v>74.045572532362314</v>
      </c>
      <c r="K17" s="88">
        <v>78.088982870851439</v>
      </c>
      <c r="L17" s="88">
        <v>84.818945467231202</v>
      </c>
      <c r="M17" s="88">
        <v>88.594113608094816</v>
      </c>
      <c r="N17" s="88">
        <v>93.122981930425453</v>
      </c>
      <c r="O17" s="88">
        <v>97.11765739464586</v>
      </c>
      <c r="P17" s="88">
        <v>102.70921078392762</v>
      </c>
      <c r="Q17" s="88">
        <v>103.28255730096836</v>
      </c>
      <c r="R17" s="88">
        <v>109.40931845108697</v>
      </c>
      <c r="S17" s="88">
        <v>114.21388792941426</v>
      </c>
      <c r="T17" s="88">
        <v>118.37804840905017</v>
      </c>
      <c r="U17" s="88">
        <v>137.85508980093923</v>
      </c>
      <c r="V17" s="88">
        <v>146.94931560049116</v>
      </c>
      <c r="W17" s="88">
        <v>151.58034769134554</v>
      </c>
      <c r="X17" s="88">
        <v>156.9712282577573</v>
      </c>
      <c r="Y17" s="59">
        <v>169.21936870228515</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123</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t="s">
        <v>208</v>
      </c>
      <c r="H21" s="60" t="s">
        <v>208</v>
      </c>
      <c r="I21" s="60">
        <v>1067.8939692446515</v>
      </c>
      <c r="J21" s="60">
        <v>1089.1598894700189</v>
      </c>
      <c r="K21" s="60">
        <v>1125.51978789554</v>
      </c>
      <c r="L21" s="60">
        <v>1203.0868868293078</v>
      </c>
      <c r="M21" s="60">
        <v>1230.2437378481707</v>
      </c>
      <c r="N21" s="60">
        <v>1283.3568830281301</v>
      </c>
      <c r="O21" s="60">
        <v>1328.8795979425947</v>
      </c>
      <c r="P21" s="60">
        <v>1412.4065717892381</v>
      </c>
      <c r="Q21" s="60">
        <v>1419.293541167953</v>
      </c>
      <c r="R21" s="60">
        <v>1509.3823752682865</v>
      </c>
      <c r="S21" s="60">
        <v>1565.0345051147883</v>
      </c>
      <c r="T21" s="60">
        <v>1617.2463615090726</v>
      </c>
      <c r="U21" s="60">
        <v>1873.7771377756328</v>
      </c>
      <c r="V21" s="60">
        <v>1986.0046693621321</v>
      </c>
      <c r="W21" s="88">
        <v>2007.6654309503945</v>
      </c>
      <c r="X21" s="88">
        <v>2039.9923184409536</v>
      </c>
      <c r="Y21" s="59">
        <v>2156.3957959634504</v>
      </c>
    </row>
    <row r="22" spans="1:25" x14ac:dyDescent="0.4">
      <c r="A22" s="68"/>
      <c r="B22" s="90" t="s">
        <v>57</v>
      </c>
      <c r="C22" s="65" t="s">
        <v>208</v>
      </c>
      <c r="D22" s="65" t="s">
        <v>208</v>
      </c>
      <c r="E22" s="65" t="s">
        <v>208</v>
      </c>
      <c r="F22" s="65" t="s">
        <v>208</v>
      </c>
      <c r="G22" s="65" t="s">
        <v>208</v>
      </c>
      <c r="H22" s="65" t="s">
        <v>208</v>
      </c>
      <c r="I22" s="65">
        <v>0.9730338302959356</v>
      </c>
      <c r="J22" s="65">
        <v>0.8317503605749369</v>
      </c>
      <c r="K22" s="65">
        <v>0.77119140682828224</v>
      </c>
      <c r="L22" s="65">
        <v>0.81981197835333341</v>
      </c>
      <c r="M22" s="65">
        <v>0.75553844041802409</v>
      </c>
      <c r="N22" s="65">
        <v>3.8002256569058663</v>
      </c>
      <c r="O22" s="65">
        <v>0.87158291664163723</v>
      </c>
      <c r="P22" s="65">
        <v>0.93874767233115475</v>
      </c>
      <c r="Q22" s="65">
        <v>0.970327025227114</v>
      </c>
      <c r="R22" s="65">
        <v>1.0167607789967297</v>
      </c>
      <c r="S22" s="65">
        <v>0.9510399038188716</v>
      </c>
      <c r="T22" s="65">
        <v>0.90500532017658186</v>
      </c>
      <c r="U22" s="65">
        <v>0.97427685210009951</v>
      </c>
      <c r="V22" s="65">
        <v>0.9029020974650509</v>
      </c>
      <c r="W22" s="89">
        <v>0.87561606668096337</v>
      </c>
      <c r="X22" s="89">
        <v>1.0180640552222771</v>
      </c>
      <c r="Y22" s="64">
        <v>2.1574281217204279</v>
      </c>
    </row>
    <row r="23" spans="1:25" ht="25.5" customHeight="1" x14ac:dyDescent="0.4">
      <c r="A23" s="69">
        <v>941</v>
      </c>
      <c r="B23" s="51" t="s">
        <v>56</v>
      </c>
      <c r="C23" s="60" t="s">
        <v>208</v>
      </c>
      <c r="D23" s="60" t="s">
        <v>208</v>
      </c>
      <c r="E23" s="60" t="s">
        <v>208</v>
      </c>
      <c r="F23" s="60" t="s">
        <v>208</v>
      </c>
      <c r="G23" s="60" t="s">
        <v>208</v>
      </c>
      <c r="H23" s="60" t="s">
        <v>208</v>
      </c>
      <c r="I23" s="60">
        <v>966.34602673817767</v>
      </c>
      <c r="J23" s="60">
        <v>986.69906683520617</v>
      </c>
      <c r="K23" s="60">
        <v>1020.3814614409411</v>
      </c>
      <c r="L23" s="60">
        <v>1091.8011192525576</v>
      </c>
      <c r="M23" s="60">
        <v>1117.4357926123675</v>
      </c>
      <c r="N23" s="60">
        <v>1164.6238057045455</v>
      </c>
      <c r="O23" s="60">
        <v>1211.3129373522686</v>
      </c>
      <c r="P23" s="60">
        <v>1289.7774855915636</v>
      </c>
      <c r="Q23" s="60">
        <v>1298.1890289129772</v>
      </c>
      <c r="R23" s="60">
        <v>1382.7564145785789</v>
      </c>
      <c r="S23" s="60">
        <v>1435.5460449368718</v>
      </c>
      <c r="T23" s="60">
        <v>1485.5175300156116</v>
      </c>
      <c r="U23" s="60">
        <v>1722.3870562684488</v>
      </c>
      <c r="V23" s="60">
        <v>1826.0345731004827</v>
      </c>
      <c r="W23" s="88">
        <v>1846.3643452788779</v>
      </c>
      <c r="X23" s="88">
        <v>1876.0191735824553</v>
      </c>
      <c r="Y23" s="59">
        <v>1981.6358203551854</v>
      </c>
    </row>
    <row r="24" spans="1:25" ht="25.5" customHeight="1" x14ac:dyDescent="0.4">
      <c r="A24" s="69">
        <v>921</v>
      </c>
      <c r="B24" s="52" t="s">
        <v>55</v>
      </c>
      <c r="C24" s="60" t="s">
        <v>208</v>
      </c>
      <c r="D24" s="60" t="s">
        <v>208</v>
      </c>
      <c r="E24" s="60" t="s">
        <v>208</v>
      </c>
      <c r="F24" s="60" t="s">
        <v>208</v>
      </c>
      <c r="G24" s="60" t="s">
        <v>208</v>
      </c>
      <c r="H24" s="60" t="s">
        <v>208</v>
      </c>
      <c r="I24" s="60">
        <v>900.07059029865184</v>
      </c>
      <c r="J24" s="60">
        <v>918.97017041403797</v>
      </c>
      <c r="K24" s="60">
        <v>950.95955360064306</v>
      </c>
      <c r="L24" s="60">
        <v>1017.5293916741615</v>
      </c>
      <c r="M24" s="60">
        <v>1041.8886788382927</v>
      </c>
      <c r="N24" s="60">
        <v>1086.4152412840037</v>
      </c>
      <c r="O24" s="60">
        <v>1130.6716455711785</v>
      </c>
      <c r="P24" s="60">
        <v>1205.0287452867697</v>
      </c>
      <c r="Q24" s="60">
        <v>1214.6843650836843</v>
      </c>
      <c r="R24" s="60">
        <v>1295.2295560533976</v>
      </c>
      <c r="S24" s="60">
        <v>1346.2138219120393</v>
      </c>
      <c r="T24" s="60">
        <v>1394.8433433731861</v>
      </c>
      <c r="U24" s="60">
        <v>1618.7148293914938</v>
      </c>
      <c r="V24" s="60">
        <v>1717.9704885338328</v>
      </c>
      <c r="W24" s="88">
        <v>1738.5842773416466</v>
      </c>
      <c r="X24" s="88">
        <v>1768.4144088642781</v>
      </c>
      <c r="Y24" s="59">
        <v>1869.2891795637511</v>
      </c>
    </row>
    <row r="25" spans="1:25" x14ac:dyDescent="0.4">
      <c r="A25" s="68" t="s">
        <v>54</v>
      </c>
      <c r="B25" s="67" t="s">
        <v>53</v>
      </c>
      <c r="C25" s="65" t="s">
        <v>208</v>
      </c>
      <c r="D25" s="65" t="s">
        <v>208</v>
      </c>
      <c r="E25" s="65" t="s">
        <v>208</v>
      </c>
      <c r="F25" s="65" t="s">
        <v>208</v>
      </c>
      <c r="G25" s="65" t="s">
        <v>208</v>
      </c>
      <c r="H25" s="65" t="s">
        <v>208</v>
      </c>
      <c r="I25" s="65">
        <v>56.535822288139364</v>
      </c>
      <c r="J25" s="65">
        <v>55.762030360253952</v>
      </c>
      <c r="K25" s="65">
        <v>55.919128308532834</v>
      </c>
      <c r="L25" s="65">
        <v>59.199481450886225</v>
      </c>
      <c r="M25" s="65">
        <v>60.56132064875974</v>
      </c>
      <c r="N25" s="65">
        <v>62.751470108263987</v>
      </c>
      <c r="O25" s="65">
        <v>64.966035027373024</v>
      </c>
      <c r="P25" s="65">
        <v>68.467043531514165</v>
      </c>
      <c r="Q25" s="65">
        <v>67.911502811637448</v>
      </c>
      <c r="R25" s="65">
        <v>71.446879186338762</v>
      </c>
      <c r="S25" s="65">
        <v>74.534519267190589</v>
      </c>
      <c r="T25" s="65">
        <v>76.84260836409355</v>
      </c>
      <c r="U25" s="65">
        <v>89.328555890124534</v>
      </c>
      <c r="V25" s="65">
        <v>95.533140382636702</v>
      </c>
      <c r="W25" s="89">
        <v>96.629107011848404</v>
      </c>
      <c r="X25" s="89">
        <v>98.545001959120682</v>
      </c>
      <c r="Y25" s="64">
        <v>104.4804954704167</v>
      </c>
    </row>
    <row r="26" spans="1:25" x14ac:dyDescent="0.4">
      <c r="A26" s="68" t="s">
        <v>52</v>
      </c>
      <c r="B26" s="67" t="s">
        <v>51</v>
      </c>
      <c r="C26" s="65" t="s">
        <v>208</v>
      </c>
      <c r="D26" s="65" t="s">
        <v>208</v>
      </c>
      <c r="E26" s="65" t="s">
        <v>208</v>
      </c>
      <c r="F26" s="65" t="s">
        <v>208</v>
      </c>
      <c r="G26" s="65" t="s">
        <v>208</v>
      </c>
      <c r="H26" s="65" t="s">
        <v>208</v>
      </c>
      <c r="I26" s="65">
        <v>134.43917095537589</v>
      </c>
      <c r="J26" s="65">
        <v>137.06489870832348</v>
      </c>
      <c r="K26" s="65">
        <v>141.70496845637169</v>
      </c>
      <c r="L26" s="65">
        <v>151.56199978909214</v>
      </c>
      <c r="M26" s="65">
        <v>155.36352779892115</v>
      </c>
      <c r="N26" s="65">
        <v>162.13747186953873</v>
      </c>
      <c r="O26" s="65">
        <v>167.67993180881371</v>
      </c>
      <c r="P26" s="65">
        <v>176.76218392466237</v>
      </c>
      <c r="Q26" s="65">
        <v>175.08017715460852</v>
      </c>
      <c r="R26" s="65">
        <v>184.62348647001411</v>
      </c>
      <c r="S26" s="65">
        <v>192.74207703063828</v>
      </c>
      <c r="T26" s="65">
        <v>199.95102396042324</v>
      </c>
      <c r="U26" s="65">
        <v>233.89937612039111</v>
      </c>
      <c r="V26" s="65">
        <v>251.47453367213376</v>
      </c>
      <c r="W26" s="89">
        <v>253.94444913015366</v>
      </c>
      <c r="X26" s="89">
        <v>258.60109541944763</v>
      </c>
      <c r="Y26" s="64">
        <v>275.94335585746154</v>
      </c>
    </row>
    <row r="27" spans="1:25" x14ac:dyDescent="0.4">
      <c r="A27" s="68" t="s">
        <v>50</v>
      </c>
      <c r="B27" s="67" t="s">
        <v>49</v>
      </c>
      <c r="C27" s="65" t="s">
        <v>208</v>
      </c>
      <c r="D27" s="65" t="s">
        <v>208</v>
      </c>
      <c r="E27" s="65" t="s">
        <v>208</v>
      </c>
      <c r="F27" s="65" t="s">
        <v>208</v>
      </c>
      <c r="G27" s="65" t="s">
        <v>208</v>
      </c>
      <c r="H27" s="65" t="s">
        <v>208</v>
      </c>
      <c r="I27" s="65">
        <v>94.720826247141304</v>
      </c>
      <c r="J27" s="65">
        <v>96.409561215120775</v>
      </c>
      <c r="K27" s="65">
        <v>99.14028102815854</v>
      </c>
      <c r="L27" s="65">
        <v>105.22246558135205</v>
      </c>
      <c r="M27" s="65">
        <v>107.25055615816267</v>
      </c>
      <c r="N27" s="65">
        <v>111.16658457438113</v>
      </c>
      <c r="O27" s="65">
        <v>114.36702450414823</v>
      </c>
      <c r="P27" s="65">
        <v>120.68554638319152</v>
      </c>
      <c r="Q27" s="65">
        <v>119.13770161563963</v>
      </c>
      <c r="R27" s="65">
        <v>124.48023803869498</v>
      </c>
      <c r="S27" s="65">
        <v>127.58605053498803</v>
      </c>
      <c r="T27" s="65">
        <v>133.39513123735361</v>
      </c>
      <c r="U27" s="65">
        <v>156.62792762731939</v>
      </c>
      <c r="V27" s="65">
        <v>168.19286502032057</v>
      </c>
      <c r="W27" s="89">
        <v>171.65344718896145</v>
      </c>
      <c r="X27" s="89">
        <v>174.51748617325737</v>
      </c>
      <c r="Y27" s="64">
        <v>184.87196900546365</v>
      </c>
    </row>
    <row r="28" spans="1:25" x14ac:dyDescent="0.4">
      <c r="A28" s="68" t="s">
        <v>48</v>
      </c>
      <c r="B28" s="67" t="s">
        <v>47</v>
      </c>
      <c r="C28" s="65" t="s">
        <v>208</v>
      </c>
      <c r="D28" s="65" t="s">
        <v>208</v>
      </c>
      <c r="E28" s="65" t="s">
        <v>208</v>
      </c>
      <c r="F28" s="65" t="s">
        <v>208</v>
      </c>
      <c r="G28" s="65" t="s">
        <v>208</v>
      </c>
      <c r="H28" s="65" t="s">
        <v>208</v>
      </c>
      <c r="I28" s="65">
        <v>75.521863424019855</v>
      </c>
      <c r="J28" s="65">
        <v>77.198540291304312</v>
      </c>
      <c r="K28" s="65">
        <v>80.000971567375473</v>
      </c>
      <c r="L28" s="65">
        <v>86.21577016947478</v>
      </c>
      <c r="M28" s="65">
        <v>90.101645145524103</v>
      </c>
      <c r="N28" s="65">
        <v>95.042987015355649</v>
      </c>
      <c r="O28" s="65">
        <v>100.05214867145082</v>
      </c>
      <c r="P28" s="65">
        <v>107.13387397145242</v>
      </c>
      <c r="Q28" s="65">
        <v>108.55173649292172</v>
      </c>
      <c r="R28" s="65">
        <v>116.46021361020462</v>
      </c>
      <c r="S28" s="65">
        <v>120.62313935777524</v>
      </c>
      <c r="T28" s="65">
        <v>124.61138168190375</v>
      </c>
      <c r="U28" s="65">
        <v>144.92985862248923</v>
      </c>
      <c r="V28" s="65">
        <v>153.67344894704772</v>
      </c>
      <c r="W28" s="89">
        <v>155.02823202712327</v>
      </c>
      <c r="X28" s="89">
        <v>157.48063295575682</v>
      </c>
      <c r="Y28" s="64">
        <v>166.81086620323291</v>
      </c>
    </row>
    <row r="29" spans="1:25" x14ac:dyDescent="0.4">
      <c r="A29" s="68" t="s">
        <v>46</v>
      </c>
      <c r="B29" s="67" t="s">
        <v>45</v>
      </c>
      <c r="C29" s="65" t="s">
        <v>208</v>
      </c>
      <c r="D29" s="65" t="s">
        <v>208</v>
      </c>
      <c r="E29" s="65" t="s">
        <v>208</v>
      </c>
      <c r="F29" s="65" t="s">
        <v>208</v>
      </c>
      <c r="G29" s="65" t="s">
        <v>208</v>
      </c>
      <c r="H29" s="65" t="s">
        <v>208</v>
      </c>
      <c r="I29" s="65">
        <v>106.26498201189139</v>
      </c>
      <c r="J29" s="65">
        <v>107.53141254948079</v>
      </c>
      <c r="K29" s="65">
        <v>111.8518039501909</v>
      </c>
      <c r="L29" s="65">
        <v>119.56458640721371</v>
      </c>
      <c r="M29" s="65">
        <v>122.41812680938118</v>
      </c>
      <c r="N29" s="65">
        <v>127.43248683063352</v>
      </c>
      <c r="O29" s="65">
        <v>132.468911071246</v>
      </c>
      <c r="P29" s="65">
        <v>141.66405865899225</v>
      </c>
      <c r="Q29" s="65">
        <v>143.88497700186645</v>
      </c>
      <c r="R29" s="65">
        <v>154.65111828193577</v>
      </c>
      <c r="S29" s="65">
        <v>160.63313823271989</v>
      </c>
      <c r="T29" s="65">
        <v>165.38579926588505</v>
      </c>
      <c r="U29" s="65">
        <v>190.84829936711989</v>
      </c>
      <c r="V29" s="65">
        <v>200.88345748047189</v>
      </c>
      <c r="W29" s="89">
        <v>202.35120898225972</v>
      </c>
      <c r="X29" s="89">
        <v>204.7598137308544</v>
      </c>
      <c r="Y29" s="64">
        <v>214.98529070045737</v>
      </c>
    </row>
    <row r="30" spans="1:25" x14ac:dyDescent="0.4">
      <c r="A30" s="68" t="s">
        <v>44</v>
      </c>
      <c r="B30" s="67" t="s">
        <v>43</v>
      </c>
      <c r="C30" s="65" t="s">
        <v>208</v>
      </c>
      <c r="D30" s="65" t="s">
        <v>208</v>
      </c>
      <c r="E30" s="65" t="s">
        <v>208</v>
      </c>
      <c r="F30" s="65" t="s">
        <v>208</v>
      </c>
      <c r="G30" s="65" t="s">
        <v>208</v>
      </c>
      <c r="H30" s="65" t="s">
        <v>208</v>
      </c>
      <c r="I30" s="65">
        <v>98.454719259615075</v>
      </c>
      <c r="J30" s="65">
        <v>101.72091542242832</v>
      </c>
      <c r="K30" s="65">
        <v>105.08401903623876</v>
      </c>
      <c r="L30" s="65">
        <v>111.90858996478589</v>
      </c>
      <c r="M30" s="65">
        <v>114.31720872618364</v>
      </c>
      <c r="N30" s="65">
        <v>118.5890699907543</v>
      </c>
      <c r="O30" s="65">
        <v>122.52659833326727</v>
      </c>
      <c r="P30" s="65">
        <v>129.73880747681241</v>
      </c>
      <c r="Q30" s="65">
        <v>131.50635292946086</v>
      </c>
      <c r="R30" s="65">
        <v>140.75709969880367</v>
      </c>
      <c r="S30" s="65">
        <v>147.36675648924964</v>
      </c>
      <c r="T30" s="65">
        <v>153.2581156812532</v>
      </c>
      <c r="U30" s="65">
        <v>178.15538740686324</v>
      </c>
      <c r="V30" s="65">
        <v>188.96317714826452</v>
      </c>
      <c r="W30" s="89">
        <v>190.14994839391386</v>
      </c>
      <c r="X30" s="89">
        <v>192.79982415575822</v>
      </c>
      <c r="Y30" s="64">
        <v>204.04234276458155</v>
      </c>
    </row>
    <row r="31" spans="1:25" x14ac:dyDescent="0.4">
      <c r="A31" s="68" t="s">
        <v>42</v>
      </c>
      <c r="B31" s="67" t="s">
        <v>41</v>
      </c>
      <c r="C31" s="65" t="s">
        <v>208</v>
      </c>
      <c r="D31" s="65" t="s">
        <v>208</v>
      </c>
      <c r="E31" s="65" t="s">
        <v>208</v>
      </c>
      <c r="F31" s="65" t="s">
        <v>208</v>
      </c>
      <c r="G31" s="65" t="s">
        <v>208</v>
      </c>
      <c r="H31" s="65" t="s">
        <v>208</v>
      </c>
      <c r="I31" s="65">
        <v>121.31898140287811</v>
      </c>
      <c r="J31" s="65">
        <v>124.46094014936031</v>
      </c>
      <c r="K31" s="65">
        <v>129.01693287886792</v>
      </c>
      <c r="L31" s="65">
        <v>138.50644365510561</v>
      </c>
      <c r="M31" s="65">
        <v>141.08123061355883</v>
      </c>
      <c r="N31" s="65">
        <v>147.06952483594461</v>
      </c>
      <c r="O31" s="65">
        <v>153.39161346901199</v>
      </c>
      <c r="P31" s="65">
        <v>164.17609204930409</v>
      </c>
      <c r="Q31" s="65">
        <v>167.90103858185952</v>
      </c>
      <c r="R31" s="65">
        <v>181.39990380772687</v>
      </c>
      <c r="S31" s="65">
        <v>189.50292470571586</v>
      </c>
      <c r="T31" s="65">
        <v>195.91047471955224</v>
      </c>
      <c r="U31" s="65">
        <v>224.61160451245732</v>
      </c>
      <c r="V31" s="65">
        <v>235.98586085742315</v>
      </c>
      <c r="W31" s="89">
        <v>242.42027732817502</v>
      </c>
      <c r="X31" s="89">
        <v>246.56526763169683</v>
      </c>
      <c r="Y31" s="64">
        <v>254.63172051165651</v>
      </c>
    </row>
    <row r="32" spans="1:25" x14ac:dyDescent="0.4">
      <c r="A32" s="68" t="s">
        <v>40</v>
      </c>
      <c r="B32" s="67" t="s">
        <v>39</v>
      </c>
      <c r="C32" s="65" t="s">
        <v>208</v>
      </c>
      <c r="D32" s="65" t="s">
        <v>208</v>
      </c>
      <c r="E32" s="65" t="s">
        <v>208</v>
      </c>
      <c r="F32" s="65" t="s">
        <v>208</v>
      </c>
      <c r="G32" s="65" t="s">
        <v>208</v>
      </c>
      <c r="H32" s="65" t="s">
        <v>208</v>
      </c>
      <c r="I32" s="65">
        <v>133.54074346919106</v>
      </c>
      <c r="J32" s="65">
        <v>138.76576960546373</v>
      </c>
      <c r="K32" s="65">
        <v>145.33200883943886</v>
      </c>
      <c r="L32" s="65">
        <v>156.22193851434733</v>
      </c>
      <c r="M32" s="65">
        <v>159.0234415581694</v>
      </c>
      <c r="N32" s="65">
        <v>166.24523198981191</v>
      </c>
      <c r="O32" s="65">
        <v>174.61051489593498</v>
      </c>
      <c r="P32" s="65">
        <v>187.74020947262184</v>
      </c>
      <c r="Q32" s="65">
        <v>190.78587975005664</v>
      </c>
      <c r="R32" s="65">
        <v>203.62457472264887</v>
      </c>
      <c r="S32" s="65">
        <v>209.97233363904311</v>
      </c>
      <c r="T32" s="65">
        <v>217.04381935274731</v>
      </c>
      <c r="U32" s="65">
        <v>251.35888188799834</v>
      </c>
      <c r="V32" s="65">
        <v>265.34237949375722</v>
      </c>
      <c r="W32" s="89">
        <v>267.32153553225692</v>
      </c>
      <c r="X32" s="89">
        <v>273.23069456494056</v>
      </c>
      <c r="Y32" s="64">
        <v>291.13093078550173</v>
      </c>
    </row>
    <row r="33" spans="1:25" x14ac:dyDescent="0.4">
      <c r="A33" s="68" t="s">
        <v>38</v>
      </c>
      <c r="B33" s="67" t="s">
        <v>37</v>
      </c>
      <c r="C33" s="65" t="s">
        <v>208</v>
      </c>
      <c r="D33" s="65" t="s">
        <v>208</v>
      </c>
      <c r="E33" s="65" t="s">
        <v>208</v>
      </c>
      <c r="F33" s="65" t="s">
        <v>208</v>
      </c>
      <c r="G33" s="65" t="s">
        <v>208</v>
      </c>
      <c r="H33" s="65" t="s">
        <v>208</v>
      </c>
      <c r="I33" s="65">
        <v>79.273481240399775</v>
      </c>
      <c r="J33" s="65">
        <v>80.056102112302213</v>
      </c>
      <c r="K33" s="65">
        <v>82.909439535467982</v>
      </c>
      <c r="L33" s="65">
        <v>89.128116141903817</v>
      </c>
      <c r="M33" s="65">
        <v>91.771621379632052</v>
      </c>
      <c r="N33" s="65">
        <v>95.980414069319835</v>
      </c>
      <c r="O33" s="65">
        <v>100.6088677899326</v>
      </c>
      <c r="P33" s="65">
        <v>108.6609298182187</v>
      </c>
      <c r="Q33" s="65">
        <v>109.9249987456333</v>
      </c>
      <c r="R33" s="65">
        <v>117.78604223703006</v>
      </c>
      <c r="S33" s="65">
        <v>123.25288265471853</v>
      </c>
      <c r="T33" s="65">
        <v>128.44498910997433</v>
      </c>
      <c r="U33" s="65">
        <v>148.95493795673067</v>
      </c>
      <c r="V33" s="65">
        <v>157.92162553177747</v>
      </c>
      <c r="W33" s="89">
        <v>159.08607174695413</v>
      </c>
      <c r="X33" s="89">
        <v>161.91459227344569</v>
      </c>
      <c r="Y33" s="64">
        <v>172.39220826497922</v>
      </c>
    </row>
    <row r="34" spans="1:25" x14ac:dyDescent="0.4">
      <c r="A34" s="63">
        <v>924</v>
      </c>
      <c r="B34" s="62" t="s">
        <v>36</v>
      </c>
      <c r="C34" s="60" t="s">
        <v>208</v>
      </c>
      <c r="D34" s="60" t="s">
        <v>208</v>
      </c>
      <c r="E34" s="60" t="s">
        <v>208</v>
      </c>
      <c r="F34" s="60" t="s">
        <v>208</v>
      </c>
      <c r="G34" s="60" t="s">
        <v>208</v>
      </c>
      <c r="H34" s="60" t="s">
        <v>208</v>
      </c>
      <c r="I34" s="60">
        <v>66.275436439525976</v>
      </c>
      <c r="J34" s="60">
        <v>67.728896421168216</v>
      </c>
      <c r="K34" s="60">
        <v>69.42190784029782</v>
      </c>
      <c r="L34" s="60">
        <v>74.271727578396039</v>
      </c>
      <c r="M34" s="60">
        <v>75.54711377407493</v>
      </c>
      <c r="N34" s="60">
        <v>78.208564420541776</v>
      </c>
      <c r="O34" s="60">
        <v>80.64129178109016</v>
      </c>
      <c r="P34" s="60">
        <v>84.748740304793827</v>
      </c>
      <c r="Q34" s="60">
        <v>83.504663829292952</v>
      </c>
      <c r="R34" s="60">
        <v>87.526858525181282</v>
      </c>
      <c r="S34" s="60">
        <v>89.332223024832558</v>
      </c>
      <c r="T34" s="60">
        <v>90.674186642425454</v>
      </c>
      <c r="U34" s="60">
        <v>103.67222687695514</v>
      </c>
      <c r="V34" s="60">
        <v>108.06408456665</v>
      </c>
      <c r="W34" s="88">
        <v>107.78006793723131</v>
      </c>
      <c r="X34" s="88">
        <v>107.60476471817732</v>
      </c>
      <c r="Y34" s="59">
        <v>112.34664079143441</v>
      </c>
    </row>
    <row r="35" spans="1:25" x14ac:dyDescent="0.4">
      <c r="A35" s="63">
        <v>923</v>
      </c>
      <c r="B35" s="62" t="s">
        <v>35</v>
      </c>
      <c r="C35" s="60" t="s">
        <v>208</v>
      </c>
      <c r="D35" s="60" t="s">
        <v>208</v>
      </c>
      <c r="E35" s="60" t="s">
        <v>208</v>
      </c>
      <c r="F35" s="60" t="s">
        <v>208</v>
      </c>
      <c r="G35" s="60" t="s">
        <v>208</v>
      </c>
      <c r="H35" s="60" t="s">
        <v>208</v>
      </c>
      <c r="I35" s="60">
        <v>100.57490867617787</v>
      </c>
      <c r="J35" s="60">
        <v>101.62907227423794</v>
      </c>
      <c r="K35" s="60">
        <v>104.36713504777082</v>
      </c>
      <c r="L35" s="60">
        <v>110.46595559839695</v>
      </c>
      <c r="M35" s="60">
        <v>112.05240679538491</v>
      </c>
      <c r="N35" s="60">
        <v>114.93285166667862</v>
      </c>
      <c r="O35" s="60">
        <v>116.69507767368455</v>
      </c>
      <c r="P35" s="60">
        <v>121.69033852534315</v>
      </c>
      <c r="Q35" s="60">
        <v>120.13418522974872</v>
      </c>
      <c r="R35" s="60">
        <v>125.60919991071097</v>
      </c>
      <c r="S35" s="60">
        <v>128.5374202740976</v>
      </c>
      <c r="T35" s="60">
        <v>130.82382617328435</v>
      </c>
      <c r="U35" s="60">
        <v>150.41580465508372</v>
      </c>
      <c r="V35" s="60">
        <v>159.06719416418412</v>
      </c>
      <c r="W35" s="88">
        <v>160.4254696048356</v>
      </c>
      <c r="X35" s="88">
        <v>162.95508080327602</v>
      </c>
      <c r="Y35" s="59">
        <v>172.60254748654435</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B1"/>
    <mergeCell ref="A19:B1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126</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99"/>
      <c r="D3" s="99"/>
      <c r="E3" s="99"/>
      <c r="F3" s="99"/>
      <c r="G3" s="99"/>
      <c r="H3" s="99"/>
      <c r="I3" s="99">
        <f t="shared" ref="I3:Y3" si="0">SUM(I6,I16:I17,I4)</f>
        <v>4105.243888624047</v>
      </c>
      <c r="J3" s="99">
        <f t="shared" si="0"/>
        <v>4388.6272675576192</v>
      </c>
      <c r="K3" s="99">
        <f t="shared" si="0"/>
        <v>4628.2519999999977</v>
      </c>
      <c r="L3" s="99">
        <f t="shared" si="0"/>
        <v>4869.6964021188805</v>
      </c>
      <c r="M3" s="99">
        <f t="shared" si="0"/>
        <v>5122.9964421995746</v>
      </c>
      <c r="N3" s="99">
        <f t="shared" si="0"/>
        <v>5468.0760196496658</v>
      </c>
      <c r="O3" s="99">
        <f t="shared" si="0"/>
        <v>5799.6705914329405</v>
      </c>
      <c r="P3" s="99">
        <f t="shared" si="0"/>
        <v>6277.2924692415199</v>
      </c>
      <c r="Q3" s="99">
        <f t="shared" si="0"/>
        <v>6456.1189997175679</v>
      </c>
      <c r="R3" s="99">
        <f t="shared" si="0"/>
        <v>6899.7753096582819</v>
      </c>
      <c r="S3" s="99">
        <f t="shared" si="0"/>
        <v>7419.4275888724915</v>
      </c>
      <c r="T3" s="99">
        <f t="shared" si="0"/>
        <v>7528.3277963936816</v>
      </c>
      <c r="U3" s="99">
        <f t="shared" si="0"/>
        <v>7070.9663343357543</v>
      </c>
      <c r="V3" s="99">
        <f t="shared" si="0"/>
        <v>6632.0880013466431</v>
      </c>
      <c r="W3" s="99">
        <f t="shared" si="0"/>
        <v>5138.3005447814794</v>
      </c>
      <c r="X3" s="99">
        <f t="shared" si="0"/>
        <v>3571.959318536381</v>
      </c>
      <c r="Y3" s="98">
        <f t="shared" si="0"/>
        <v>2486.5791498461995</v>
      </c>
    </row>
    <row r="4" spans="1:25" s="48" customFormat="1" x14ac:dyDescent="0.4">
      <c r="A4" s="68"/>
      <c r="B4" s="90" t="s">
        <v>57</v>
      </c>
      <c r="C4" s="65"/>
      <c r="D4" s="65"/>
      <c r="E4" s="65"/>
      <c r="F4" s="65"/>
      <c r="G4" s="65"/>
      <c r="H4" s="65"/>
      <c r="I4" s="89">
        <v>2.761271823772447</v>
      </c>
      <c r="J4" s="89">
        <v>2.9182817157000729</v>
      </c>
      <c r="K4" s="89">
        <v>3.2030341763604255</v>
      </c>
      <c r="L4" s="89">
        <v>3.3937492299175704</v>
      </c>
      <c r="M4" s="89">
        <v>3.6539237161534248</v>
      </c>
      <c r="N4" s="89">
        <v>4.8097445736683664</v>
      </c>
      <c r="O4" s="89">
        <v>4.5063264532508303</v>
      </c>
      <c r="P4" s="89">
        <v>4.5525241941475034</v>
      </c>
      <c r="Q4" s="89">
        <v>4.513307571980433</v>
      </c>
      <c r="R4" s="89">
        <v>4.983479565402706</v>
      </c>
      <c r="S4" s="89">
        <v>5.4555481008875093</v>
      </c>
      <c r="T4" s="89">
        <v>5.4983369441443681</v>
      </c>
      <c r="U4" s="89">
        <v>5.0339733477809876</v>
      </c>
      <c r="V4" s="89">
        <v>4.9097031337209245</v>
      </c>
      <c r="W4" s="89">
        <v>4.4455514920058636</v>
      </c>
      <c r="X4" s="89">
        <v>3.855414200969832</v>
      </c>
      <c r="Y4" s="64">
        <v>3.415574656073848</v>
      </c>
    </row>
    <row r="5" spans="1:25" s="48" customFormat="1" ht="25.5" customHeight="1" x14ac:dyDescent="0.4">
      <c r="A5" s="69">
        <v>941</v>
      </c>
      <c r="B5" s="51" t="s">
        <v>56</v>
      </c>
      <c r="C5" s="88"/>
      <c r="D5" s="88"/>
      <c r="E5" s="88"/>
      <c r="F5" s="88"/>
      <c r="G5" s="88"/>
      <c r="H5" s="88"/>
      <c r="I5" s="88">
        <f t="shared" ref="I5:Y5" si="1">SUM(I6,I16)</f>
        <v>3638.7766381164274</v>
      </c>
      <c r="J5" s="88">
        <f t="shared" si="1"/>
        <v>3887.1953584686103</v>
      </c>
      <c r="K5" s="88">
        <f t="shared" si="1"/>
        <v>4096.9331144530697</v>
      </c>
      <c r="L5" s="88">
        <f t="shared" si="1"/>
        <v>4307.1670866118775</v>
      </c>
      <c r="M5" s="88">
        <f t="shared" si="1"/>
        <v>4529.7588401494659</v>
      </c>
      <c r="N5" s="88">
        <f t="shared" si="1"/>
        <v>4834.5045892690114</v>
      </c>
      <c r="O5" s="88">
        <f t="shared" si="1"/>
        <v>5128.4763471779897</v>
      </c>
      <c r="P5" s="88">
        <f t="shared" si="1"/>
        <v>5552.881998822726</v>
      </c>
      <c r="Q5" s="88">
        <f t="shared" si="1"/>
        <v>5717.0614055996348</v>
      </c>
      <c r="R5" s="88">
        <f t="shared" si="1"/>
        <v>6120.1927478775206</v>
      </c>
      <c r="S5" s="88">
        <f t="shared" si="1"/>
        <v>6591.5564462770171</v>
      </c>
      <c r="T5" s="88">
        <f t="shared" si="1"/>
        <v>6694.9146037969722</v>
      </c>
      <c r="U5" s="88">
        <f t="shared" si="1"/>
        <v>6289.5023565858328</v>
      </c>
      <c r="V5" s="88">
        <f t="shared" si="1"/>
        <v>5898.6559612139354</v>
      </c>
      <c r="W5" s="88">
        <f t="shared" si="1"/>
        <v>4560.4620067390479</v>
      </c>
      <c r="X5" s="88">
        <f t="shared" si="1"/>
        <v>3149.4552105283547</v>
      </c>
      <c r="Y5" s="59">
        <f t="shared" si="1"/>
        <v>2151.5557178859472</v>
      </c>
    </row>
    <row r="6" spans="1:25" s="48" customFormat="1" ht="25.5" customHeight="1" x14ac:dyDescent="0.4">
      <c r="A6" s="69">
        <v>921</v>
      </c>
      <c r="B6" s="52" t="s">
        <v>55</v>
      </c>
      <c r="C6" s="88"/>
      <c r="D6" s="88"/>
      <c r="E6" s="88"/>
      <c r="F6" s="88"/>
      <c r="G6" s="88"/>
      <c r="H6" s="88"/>
      <c r="I6" s="88">
        <f t="shared" ref="I6:Y6" si="2">SUM(I7:I15)</f>
        <v>3310.596366223529</v>
      </c>
      <c r="J6" s="88">
        <f t="shared" si="2"/>
        <v>3537.8733143633453</v>
      </c>
      <c r="K6" s="88">
        <f t="shared" si="2"/>
        <v>3730.7450280719113</v>
      </c>
      <c r="L6" s="88">
        <f t="shared" si="2"/>
        <v>3927.7233312985713</v>
      </c>
      <c r="M6" s="88">
        <f t="shared" si="2"/>
        <v>4138.5163078634332</v>
      </c>
      <c r="N6" s="88">
        <f t="shared" si="2"/>
        <v>4425.7177617324223</v>
      </c>
      <c r="O6" s="88">
        <f t="shared" si="2"/>
        <v>4704.3529878263198</v>
      </c>
      <c r="P6" s="88">
        <f t="shared" si="2"/>
        <v>5104.5927933230078</v>
      </c>
      <c r="Q6" s="88">
        <f t="shared" si="2"/>
        <v>5265.4431513867912</v>
      </c>
      <c r="R6" s="88">
        <f t="shared" si="2"/>
        <v>5645.6414417787537</v>
      </c>
      <c r="S6" s="88">
        <f t="shared" si="2"/>
        <v>6089.3637654443219</v>
      </c>
      <c r="T6" s="88">
        <f t="shared" si="2"/>
        <v>6188.5499987348385</v>
      </c>
      <c r="U6" s="88">
        <f t="shared" si="2"/>
        <v>5829.8217599233303</v>
      </c>
      <c r="V6" s="88">
        <f t="shared" si="2"/>
        <v>5512.1460796035208</v>
      </c>
      <c r="W6" s="88">
        <f t="shared" si="2"/>
        <v>4298.1410195966064</v>
      </c>
      <c r="X6" s="88">
        <f t="shared" si="2"/>
        <v>2992.0314372861108</v>
      </c>
      <c r="Y6" s="59">
        <f t="shared" si="2"/>
        <v>2041.1796617389573</v>
      </c>
    </row>
    <row r="7" spans="1:25" s="48" customFormat="1" x14ac:dyDescent="0.4">
      <c r="A7" s="68" t="s">
        <v>54</v>
      </c>
      <c r="B7" s="67" t="s">
        <v>53</v>
      </c>
      <c r="C7" s="65"/>
      <c r="D7" s="65"/>
      <c r="E7" s="65"/>
      <c r="F7" s="65"/>
      <c r="G7" s="65"/>
      <c r="H7" s="65"/>
      <c r="I7" s="89">
        <v>242.51614920040532</v>
      </c>
      <c r="J7" s="89">
        <v>250.47921926304105</v>
      </c>
      <c r="K7" s="89">
        <v>255.25548701158544</v>
      </c>
      <c r="L7" s="89">
        <v>261.50189860448432</v>
      </c>
      <c r="M7" s="89">
        <v>272.87918508832541</v>
      </c>
      <c r="N7" s="89">
        <v>291.71440224947264</v>
      </c>
      <c r="O7" s="89">
        <v>310.26876774134428</v>
      </c>
      <c r="P7" s="89">
        <v>334.31986458559589</v>
      </c>
      <c r="Q7" s="89">
        <v>342.58980115383895</v>
      </c>
      <c r="R7" s="89">
        <v>366.90906694111811</v>
      </c>
      <c r="S7" s="89">
        <v>396.78044637521299</v>
      </c>
      <c r="T7" s="89">
        <v>398.31477949715872</v>
      </c>
      <c r="U7" s="89">
        <v>375.99388800577287</v>
      </c>
      <c r="V7" s="89">
        <v>359.46696344171733</v>
      </c>
      <c r="W7" s="89">
        <v>275.14469639082381</v>
      </c>
      <c r="X7" s="89">
        <v>167.57237318891549</v>
      </c>
      <c r="Y7" s="64">
        <v>73.845778156849732</v>
      </c>
    </row>
    <row r="8" spans="1:25" s="48" customFormat="1" x14ac:dyDescent="0.4">
      <c r="A8" s="68" t="s">
        <v>52</v>
      </c>
      <c r="B8" s="67" t="s">
        <v>51</v>
      </c>
      <c r="C8" s="65"/>
      <c r="D8" s="65"/>
      <c r="E8" s="65"/>
      <c r="F8" s="65"/>
      <c r="G8" s="65"/>
      <c r="H8" s="65"/>
      <c r="I8" s="89">
        <v>650.05503175670015</v>
      </c>
      <c r="J8" s="89">
        <v>689.28844024155649</v>
      </c>
      <c r="K8" s="89">
        <v>722.34226541725786</v>
      </c>
      <c r="L8" s="89">
        <v>758.01380778066596</v>
      </c>
      <c r="M8" s="89">
        <v>795.88206830276749</v>
      </c>
      <c r="N8" s="89">
        <v>844.94506142701812</v>
      </c>
      <c r="O8" s="89">
        <v>885.14817317966629</v>
      </c>
      <c r="P8" s="89">
        <v>948.98783734624703</v>
      </c>
      <c r="Q8" s="89">
        <v>965.07388325820318</v>
      </c>
      <c r="R8" s="89">
        <v>1017.4737574790206</v>
      </c>
      <c r="S8" s="89">
        <v>1090.0999557640362</v>
      </c>
      <c r="T8" s="89">
        <v>1093.5454777491136</v>
      </c>
      <c r="U8" s="89">
        <v>1029.6524600083358</v>
      </c>
      <c r="V8" s="89">
        <v>969.67682966701682</v>
      </c>
      <c r="W8" s="89">
        <v>718.20976276379918</v>
      </c>
      <c r="X8" s="89">
        <v>474.72673326979907</v>
      </c>
      <c r="Y8" s="64">
        <v>310.08430778288448</v>
      </c>
    </row>
    <row r="9" spans="1:25" s="48" customFormat="1" x14ac:dyDescent="0.4">
      <c r="A9" s="68" t="s">
        <v>50</v>
      </c>
      <c r="B9" s="67" t="s">
        <v>49</v>
      </c>
      <c r="C9" s="65"/>
      <c r="D9" s="65"/>
      <c r="E9" s="65"/>
      <c r="F9" s="65"/>
      <c r="G9" s="65"/>
      <c r="H9" s="65"/>
      <c r="I9" s="89">
        <v>394.50878124311868</v>
      </c>
      <c r="J9" s="89">
        <v>420.07236568039724</v>
      </c>
      <c r="K9" s="89">
        <v>439.24388378826927</v>
      </c>
      <c r="L9" s="89">
        <v>459.26549525826596</v>
      </c>
      <c r="M9" s="89">
        <v>480.83092126466101</v>
      </c>
      <c r="N9" s="89">
        <v>508.3287762070641</v>
      </c>
      <c r="O9" s="89">
        <v>535.02339106429167</v>
      </c>
      <c r="P9" s="89">
        <v>577.23822485195137</v>
      </c>
      <c r="Q9" s="89">
        <v>588.5921704212567</v>
      </c>
      <c r="R9" s="89">
        <v>620.59127017340666</v>
      </c>
      <c r="S9" s="89">
        <v>658.9473524404068</v>
      </c>
      <c r="T9" s="89">
        <v>665.15026382592737</v>
      </c>
      <c r="U9" s="89">
        <v>633.6715396272308</v>
      </c>
      <c r="V9" s="89">
        <v>611.24471184025788</v>
      </c>
      <c r="W9" s="89">
        <v>477.06396532122261</v>
      </c>
      <c r="X9" s="89">
        <v>319.71663455821363</v>
      </c>
      <c r="Y9" s="64">
        <v>219.23355292013147</v>
      </c>
    </row>
    <row r="10" spans="1:25" s="48" customFormat="1" x14ac:dyDescent="0.4">
      <c r="A10" s="68" t="s">
        <v>48</v>
      </c>
      <c r="B10" s="67" t="s">
        <v>47</v>
      </c>
      <c r="C10" s="65"/>
      <c r="D10" s="65"/>
      <c r="E10" s="65"/>
      <c r="F10" s="65"/>
      <c r="G10" s="65"/>
      <c r="H10" s="65"/>
      <c r="I10" s="89">
        <v>293.09121473285768</v>
      </c>
      <c r="J10" s="89">
        <v>310.89980333308716</v>
      </c>
      <c r="K10" s="89">
        <v>327.92462706964528</v>
      </c>
      <c r="L10" s="89">
        <v>345.94325076335645</v>
      </c>
      <c r="M10" s="89">
        <v>364.76665082927155</v>
      </c>
      <c r="N10" s="89">
        <v>389.40983112666612</v>
      </c>
      <c r="O10" s="89">
        <v>413.05281732020603</v>
      </c>
      <c r="P10" s="89">
        <v>446.45144829494427</v>
      </c>
      <c r="Q10" s="89">
        <v>458.73397024356359</v>
      </c>
      <c r="R10" s="89">
        <v>490.80753522040908</v>
      </c>
      <c r="S10" s="89">
        <v>528.14664523888189</v>
      </c>
      <c r="T10" s="89">
        <v>536.9173531542574</v>
      </c>
      <c r="U10" s="89">
        <v>492.55902383103779</v>
      </c>
      <c r="V10" s="89">
        <v>421.02890596848079</v>
      </c>
      <c r="W10" s="89">
        <v>322.00215404638971</v>
      </c>
      <c r="X10" s="89">
        <v>241.21199177968089</v>
      </c>
      <c r="Y10" s="64">
        <v>154.86397816641781</v>
      </c>
    </row>
    <row r="11" spans="1:25" s="48" customFormat="1" x14ac:dyDescent="0.4">
      <c r="A11" s="68" t="s">
        <v>46</v>
      </c>
      <c r="B11" s="67" t="s">
        <v>45</v>
      </c>
      <c r="C11" s="65"/>
      <c r="D11" s="65"/>
      <c r="E11" s="65"/>
      <c r="F11" s="65"/>
      <c r="G11" s="65"/>
      <c r="H11" s="65"/>
      <c r="I11" s="89">
        <v>387.48966890957416</v>
      </c>
      <c r="J11" s="89">
        <v>408.91844928412405</v>
      </c>
      <c r="K11" s="89">
        <v>428.79390246938061</v>
      </c>
      <c r="L11" s="89">
        <v>449.28875804139818</v>
      </c>
      <c r="M11" s="89">
        <v>472.511138670283</v>
      </c>
      <c r="N11" s="89">
        <v>503.86685428543575</v>
      </c>
      <c r="O11" s="89">
        <v>532.74621976541857</v>
      </c>
      <c r="P11" s="89">
        <v>573.40825021359433</v>
      </c>
      <c r="Q11" s="89">
        <v>589.08641676102286</v>
      </c>
      <c r="R11" s="89">
        <v>629.91837288562112</v>
      </c>
      <c r="S11" s="89">
        <v>676.56462881678954</v>
      </c>
      <c r="T11" s="89">
        <v>690.18952609514599</v>
      </c>
      <c r="U11" s="89">
        <v>629.29705772085936</v>
      </c>
      <c r="V11" s="89">
        <v>526.36044531605626</v>
      </c>
      <c r="W11" s="89">
        <v>418.62653621410919</v>
      </c>
      <c r="X11" s="89">
        <v>272.49008028364779</v>
      </c>
      <c r="Y11" s="64">
        <v>131.37327496686981</v>
      </c>
    </row>
    <row r="12" spans="1:25" s="48" customFormat="1" x14ac:dyDescent="0.4">
      <c r="A12" s="68" t="s">
        <v>44</v>
      </c>
      <c r="B12" s="67" t="s">
        <v>43</v>
      </c>
      <c r="C12" s="65"/>
      <c r="D12" s="65"/>
      <c r="E12" s="65"/>
      <c r="F12" s="65"/>
      <c r="G12" s="65"/>
      <c r="H12" s="65"/>
      <c r="I12" s="89">
        <v>285.19423798986253</v>
      </c>
      <c r="J12" s="89">
        <v>309.60379528655915</v>
      </c>
      <c r="K12" s="89">
        <v>327.9454722792704</v>
      </c>
      <c r="L12" s="89">
        <v>345.09414067865748</v>
      </c>
      <c r="M12" s="89">
        <v>362.554756835109</v>
      </c>
      <c r="N12" s="89">
        <v>383.56970946901561</v>
      </c>
      <c r="O12" s="89">
        <v>407.83602144505642</v>
      </c>
      <c r="P12" s="89">
        <v>443.86680184657564</v>
      </c>
      <c r="Q12" s="89">
        <v>461.93419701634906</v>
      </c>
      <c r="R12" s="89">
        <v>500.62151281626797</v>
      </c>
      <c r="S12" s="89">
        <v>544.43576986391736</v>
      </c>
      <c r="T12" s="89">
        <v>557.41651697060024</v>
      </c>
      <c r="U12" s="89">
        <v>525.86110974104281</v>
      </c>
      <c r="V12" s="89">
        <v>490.51001133437313</v>
      </c>
      <c r="W12" s="89">
        <v>385.39990742231828</v>
      </c>
      <c r="X12" s="89">
        <v>277.27302573621739</v>
      </c>
      <c r="Y12" s="64">
        <v>207.99422298148187</v>
      </c>
    </row>
    <row r="13" spans="1:25" s="48" customFormat="1" x14ac:dyDescent="0.4">
      <c r="A13" s="68" t="s">
        <v>42</v>
      </c>
      <c r="B13" s="67" t="s">
        <v>41</v>
      </c>
      <c r="C13" s="65"/>
      <c r="D13" s="65"/>
      <c r="E13" s="65"/>
      <c r="F13" s="65"/>
      <c r="G13" s="65"/>
      <c r="H13" s="65"/>
      <c r="I13" s="89">
        <v>433.76373887512727</v>
      </c>
      <c r="J13" s="89">
        <v>468.63587829779726</v>
      </c>
      <c r="K13" s="89">
        <v>496.43467829769315</v>
      </c>
      <c r="L13" s="89">
        <v>522.00554815664077</v>
      </c>
      <c r="M13" s="89">
        <v>548.89130486234512</v>
      </c>
      <c r="N13" s="89">
        <v>587.92684076805176</v>
      </c>
      <c r="O13" s="89">
        <v>628.38651552540477</v>
      </c>
      <c r="P13" s="89">
        <v>684.9756720931116</v>
      </c>
      <c r="Q13" s="89">
        <v>710.01901437545871</v>
      </c>
      <c r="R13" s="89">
        <v>767.16413253594601</v>
      </c>
      <c r="S13" s="89">
        <v>830.64395517228536</v>
      </c>
      <c r="T13" s="89">
        <v>852.33277819239674</v>
      </c>
      <c r="U13" s="89">
        <v>813.84210044185727</v>
      </c>
      <c r="V13" s="89">
        <v>814.38259403738073</v>
      </c>
      <c r="W13" s="89">
        <v>657.17217079754982</v>
      </c>
      <c r="X13" s="89">
        <v>486.06101572168427</v>
      </c>
      <c r="Y13" s="64">
        <v>374.64175091698166</v>
      </c>
    </row>
    <row r="14" spans="1:25" s="48" customFormat="1" x14ac:dyDescent="0.4">
      <c r="A14" s="68" t="s">
        <v>40</v>
      </c>
      <c r="B14" s="67" t="s">
        <v>39</v>
      </c>
      <c r="C14" s="65"/>
      <c r="D14" s="65"/>
      <c r="E14" s="65"/>
      <c r="F14" s="65"/>
      <c r="G14" s="65"/>
      <c r="H14" s="65"/>
      <c r="I14" s="89">
        <v>348.78536117797529</v>
      </c>
      <c r="J14" s="89">
        <v>381.06890326730797</v>
      </c>
      <c r="K14" s="89">
        <v>411.67320919892097</v>
      </c>
      <c r="L14" s="89">
        <v>441.27914263987714</v>
      </c>
      <c r="M14" s="89">
        <v>470.69254468464931</v>
      </c>
      <c r="N14" s="89">
        <v>515.16345145979153</v>
      </c>
      <c r="O14" s="89">
        <v>563.95653209061788</v>
      </c>
      <c r="P14" s="89">
        <v>627.21736216789714</v>
      </c>
      <c r="Q14" s="89">
        <v>662.59986986377089</v>
      </c>
      <c r="R14" s="89">
        <v>722.38520772862648</v>
      </c>
      <c r="S14" s="89">
        <v>786.97313410010236</v>
      </c>
      <c r="T14" s="89">
        <v>805.11663797367305</v>
      </c>
      <c r="U14" s="89">
        <v>767.58316988341096</v>
      </c>
      <c r="V14" s="89">
        <v>765.88762604410203</v>
      </c>
      <c r="W14" s="89">
        <v>611.52043397533873</v>
      </c>
      <c r="X14" s="89">
        <v>449.88061465960692</v>
      </c>
      <c r="Y14" s="64">
        <v>350.97353551646734</v>
      </c>
    </row>
    <row r="15" spans="1:25" s="48" customFormat="1" x14ac:dyDescent="0.4">
      <c r="A15" s="68" t="s">
        <v>38</v>
      </c>
      <c r="B15" s="67" t="s">
        <v>37</v>
      </c>
      <c r="C15" s="65"/>
      <c r="D15" s="65"/>
      <c r="E15" s="65"/>
      <c r="F15" s="65"/>
      <c r="G15" s="65"/>
      <c r="H15" s="65"/>
      <c r="I15" s="89">
        <v>275.19218233790775</v>
      </c>
      <c r="J15" s="89">
        <v>298.9064597094748</v>
      </c>
      <c r="K15" s="89">
        <v>321.13150253988834</v>
      </c>
      <c r="L15" s="89">
        <v>345.33128937522497</v>
      </c>
      <c r="M15" s="89">
        <v>369.50773732602187</v>
      </c>
      <c r="N15" s="89">
        <v>400.79283473990637</v>
      </c>
      <c r="O15" s="89">
        <v>427.93454969431434</v>
      </c>
      <c r="P15" s="89">
        <v>468.12733192309071</v>
      </c>
      <c r="Q15" s="89">
        <v>486.81382829332642</v>
      </c>
      <c r="R15" s="89">
        <v>529.77058599833788</v>
      </c>
      <c r="S15" s="89">
        <v>576.77187767268947</v>
      </c>
      <c r="T15" s="89">
        <v>589.56666527656546</v>
      </c>
      <c r="U15" s="89">
        <v>561.36141066378366</v>
      </c>
      <c r="V15" s="89">
        <v>553.5879919541353</v>
      </c>
      <c r="W15" s="89">
        <v>433.00139266505482</v>
      </c>
      <c r="X15" s="89">
        <v>303.09896808834543</v>
      </c>
      <c r="Y15" s="64">
        <v>218.16926033087293</v>
      </c>
    </row>
    <row r="16" spans="1:25" s="48" customFormat="1" x14ac:dyDescent="0.4">
      <c r="A16" s="63">
        <v>924</v>
      </c>
      <c r="B16" s="62" t="s">
        <v>36</v>
      </c>
      <c r="C16" s="60"/>
      <c r="D16" s="60"/>
      <c r="E16" s="60"/>
      <c r="F16" s="60"/>
      <c r="G16" s="60"/>
      <c r="H16" s="60"/>
      <c r="I16" s="88">
        <v>328.1802718928983</v>
      </c>
      <c r="J16" s="88">
        <v>349.32204410526504</v>
      </c>
      <c r="K16" s="88">
        <v>366.18808638115826</v>
      </c>
      <c r="L16" s="88">
        <v>379.4437553133061</v>
      </c>
      <c r="M16" s="88">
        <v>391.24253228603237</v>
      </c>
      <c r="N16" s="88">
        <v>408.78682753658921</v>
      </c>
      <c r="O16" s="88">
        <v>424.12335935166988</v>
      </c>
      <c r="P16" s="88">
        <v>448.28920549971821</v>
      </c>
      <c r="Q16" s="88">
        <v>451.61825421284368</v>
      </c>
      <c r="R16" s="88">
        <v>474.55130609876659</v>
      </c>
      <c r="S16" s="88">
        <v>502.19268083269566</v>
      </c>
      <c r="T16" s="88">
        <v>506.36460506213359</v>
      </c>
      <c r="U16" s="88">
        <v>459.68059666250264</v>
      </c>
      <c r="V16" s="88">
        <v>386.50988161041431</v>
      </c>
      <c r="W16" s="88">
        <v>262.32098714244194</v>
      </c>
      <c r="X16" s="88">
        <v>157.42377324224407</v>
      </c>
      <c r="Y16" s="59">
        <v>110.37605614698973</v>
      </c>
    </row>
    <row r="17" spans="1:25" s="48" customFormat="1" x14ac:dyDescent="0.4">
      <c r="A17" s="63">
        <v>923</v>
      </c>
      <c r="B17" s="97" t="s">
        <v>35</v>
      </c>
      <c r="C17" s="88"/>
      <c r="D17" s="88"/>
      <c r="E17" s="88"/>
      <c r="F17" s="88"/>
      <c r="G17" s="88"/>
      <c r="H17" s="88"/>
      <c r="I17" s="88">
        <v>463.70597868384721</v>
      </c>
      <c r="J17" s="88">
        <v>498.51362737330913</v>
      </c>
      <c r="K17" s="88">
        <v>528.11585137056773</v>
      </c>
      <c r="L17" s="88">
        <v>559.13556627708545</v>
      </c>
      <c r="M17" s="88">
        <v>589.58367833395539</v>
      </c>
      <c r="N17" s="88">
        <v>628.76168580698641</v>
      </c>
      <c r="O17" s="88">
        <v>666.68791780170011</v>
      </c>
      <c r="P17" s="88">
        <v>719.85794622464607</v>
      </c>
      <c r="Q17" s="88">
        <v>734.54428654595267</v>
      </c>
      <c r="R17" s="88">
        <v>774.59908221535852</v>
      </c>
      <c r="S17" s="88">
        <v>822.41559449458703</v>
      </c>
      <c r="T17" s="88">
        <v>827.91485565256551</v>
      </c>
      <c r="U17" s="88">
        <v>776.43000440214018</v>
      </c>
      <c r="V17" s="88">
        <v>728.52233699898682</v>
      </c>
      <c r="W17" s="88">
        <v>573.39298655042614</v>
      </c>
      <c r="X17" s="88">
        <v>418.64869380705647</v>
      </c>
      <c r="Y17" s="59">
        <v>331.60785730417842</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125</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t="s">
        <v>208</v>
      </c>
      <c r="H21" s="60" t="s">
        <v>208</v>
      </c>
      <c r="I21" s="60">
        <v>5751.4991419126573</v>
      </c>
      <c r="J21" s="60">
        <v>6023.4812495287397</v>
      </c>
      <c r="K21" s="60">
        <v>6185.7304802905855</v>
      </c>
      <c r="L21" s="60">
        <v>6342.1640480305514</v>
      </c>
      <c r="M21" s="60">
        <v>6479.4833197609432</v>
      </c>
      <c r="N21" s="60">
        <v>6748.726866779858</v>
      </c>
      <c r="O21" s="60">
        <v>6968.7946384337201</v>
      </c>
      <c r="P21" s="60">
        <v>7437.3645729943037</v>
      </c>
      <c r="Q21" s="60">
        <v>7509.5022436097097</v>
      </c>
      <c r="R21" s="60">
        <v>7921.4025686241212</v>
      </c>
      <c r="S21" s="60">
        <v>8349.8959668855823</v>
      </c>
      <c r="T21" s="60">
        <v>8319.8250034304165</v>
      </c>
      <c r="U21" s="60">
        <v>7715.2399117357354</v>
      </c>
      <c r="V21" s="60">
        <v>7178.9897456360541</v>
      </c>
      <c r="W21" s="88">
        <v>5438.1342332441136</v>
      </c>
      <c r="X21" s="88">
        <v>3708.1248954892194</v>
      </c>
      <c r="Y21" s="59">
        <v>2536.2929733266633</v>
      </c>
    </row>
    <row r="22" spans="1:25" x14ac:dyDescent="0.4">
      <c r="A22" s="68"/>
      <c r="B22" s="90" t="s">
        <v>57</v>
      </c>
      <c r="C22" s="65" t="s">
        <v>208</v>
      </c>
      <c r="D22" s="65" t="s">
        <v>208</v>
      </c>
      <c r="E22" s="65" t="s">
        <v>208</v>
      </c>
      <c r="F22" s="65" t="s">
        <v>208</v>
      </c>
      <c r="G22" s="65" t="s">
        <v>208</v>
      </c>
      <c r="H22" s="65" t="s">
        <v>208</v>
      </c>
      <c r="I22" s="65">
        <v>3.8685771067155299</v>
      </c>
      <c r="J22" s="65">
        <v>4.0054017175955492</v>
      </c>
      <c r="K22" s="65">
        <v>4.2809047852461672</v>
      </c>
      <c r="L22" s="65">
        <v>4.4199294117492176</v>
      </c>
      <c r="M22" s="65">
        <v>4.6214238166306183</v>
      </c>
      <c r="N22" s="65">
        <v>5.9362108920980203</v>
      </c>
      <c r="O22" s="65">
        <v>5.4147322906295337</v>
      </c>
      <c r="P22" s="65">
        <v>5.3938513021591312</v>
      </c>
      <c r="Q22" s="65">
        <v>5.2497008402990151</v>
      </c>
      <c r="R22" s="65">
        <v>5.7213671544938922</v>
      </c>
      <c r="S22" s="65">
        <v>6.1397268912052967</v>
      </c>
      <c r="T22" s="65">
        <v>6.0764093198878735</v>
      </c>
      <c r="U22" s="65">
        <v>5.4926455948205692</v>
      </c>
      <c r="V22" s="65">
        <v>5.3145718880604242</v>
      </c>
      <c r="W22" s="89">
        <v>4.7049614057471727</v>
      </c>
      <c r="X22" s="89">
        <v>4.0023852754562945</v>
      </c>
      <c r="Y22" s="64">
        <v>3.4838617546554089</v>
      </c>
    </row>
    <row r="23" spans="1:25" ht="25.5" customHeight="1" x14ac:dyDescent="0.4">
      <c r="A23" s="69">
        <v>941</v>
      </c>
      <c r="B23" s="51" t="s">
        <v>56</v>
      </c>
      <c r="C23" s="60" t="s">
        <v>208</v>
      </c>
      <c r="D23" s="60" t="s">
        <v>208</v>
      </c>
      <c r="E23" s="60" t="s">
        <v>208</v>
      </c>
      <c r="F23" s="60" t="s">
        <v>208</v>
      </c>
      <c r="G23" s="60" t="s">
        <v>208</v>
      </c>
      <c r="H23" s="60" t="s">
        <v>208</v>
      </c>
      <c r="I23" s="60">
        <v>5097.9725637574793</v>
      </c>
      <c r="J23" s="60">
        <v>5335.2556340519541</v>
      </c>
      <c r="K23" s="60">
        <v>5475.6145606989858</v>
      </c>
      <c r="L23" s="60">
        <v>5609.5407166829527</v>
      </c>
      <c r="M23" s="60">
        <v>5729.1659634037169</v>
      </c>
      <c r="N23" s="60">
        <v>5966.7698276185747</v>
      </c>
      <c r="O23" s="60">
        <v>6162.2979974657355</v>
      </c>
      <c r="P23" s="60">
        <v>6579.0797638351942</v>
      </c>
      <c r="Q23" s="60">
        <v>6649.8596841357894</v>
      </c>
      <c r="R23" s="60">
        <v>7026.3897558589852</v>
      </c>
      <c r="S23" s="60">
        <v>7418.2017314668901</v>
      </c>
      <c r="T23" s="60">
        <v>7398.7901992237748</v>
      </c>
      <c r="U23" s="60">
        <v>6862.5725695871834</v>
      </c>
      <c r="V23" s="60">
        <v>6385.0767133957515</v>
      </c>
      <c r="W23" s="88">
        <v>4826.5772587873153</v>
      </c>
      <c r="X23" s="88">
        <v>3269.5146366263089</v>
      </c>
      <c r="Y23" s="59">
        <v>2194.5714655141619</v>
      </c>
    </row>
    <row r="24" spans="1:25" ht="25.5" customHeight="1" x14ac:dyDescent="0.4">
      <c r="A24" s="69">
        <v>921</v>
      </c>
      <c r="B24" s="52" t="s">
        <v>55</v>
      </c>
      <c r="C24" s="60" t="s">
        <v>208</v>
      </c>
      <c r="D24" s="60" t="s">
        <v>208</v>
      </c>
      <c r="E24" s="60" t="s">
        <v>208</v>
      </c>
      <c r="F24" s="60" t="s">
        <v>208</v>
      </c>
      <c r="G24" s="60" t="s">
        <v>208</v>
      </c>
      <c r="H24" s="60" t="s">
        <v>208</v>
      </c>
      <c r="I24" s="60">
        <v>4638.1878095763313</v>
      </c>
      <c r="J24" s="60">
        <v>4855.8039389240339</v>
      </c>
      <c r="K24" s="60">
        <v>4986.1985117355298</v>
      </c>
      <c r="L24" s="60">
        <v>5115.3631859952802</v>
      </c>
      <c r="M24" s="60">
        <v>5234.3287152169996</v>
      </c>
      <c r="N24" s="60">
        <v>5462.2430734424988</v>
      </c>
      <c r="O24" s="60">
        <v>5652.6779171373182</v>
      </c>
      <c r="P24" s="60">
        <v>6047.9446810305808</v>
      </c>
      <c r="Q24" s="60">
        <v>6124.5551949504434</v>
      </c>
      <c r="R24" s="60">
        <v>6481.5731833812251</v>
      </c>
      <c r="S24" s="60">
        <v>6853.0292043337531</v>
      </c>
      <c r="T24" s="60">
        <v>6839.1885166208722</v>
      </c>
      <c r="U24" s="60">
        <v>6361.0080141459503</v>
      </c>
      <c r="V24" s="60">
        <v>5966.6940749107434</v>
      </c>
      <c r="W24" s="88">
        <v>4548.9491348881584</v>
      </c>
      <c r="X24" s="88">
        <v>3106.0897595085576</v>
      </c>
      <c r="Y24" s="59">
        <v>2081.9886765663678</v>
      </c>
    </row>
    <row r="25" spans="1:25" x14ac:dyDescent="0.4">
      <c r="A25" s="68" t="s">
        <v>54</v>
      </c>
      <c r="B25" s="67" t="s">
        <v>53</v>
      </c>
      <c r="C25" s="65" t="s">
        <v>208</v>
      </c>
      <c r="D25" s="65" t="s">
        <v>208</v>
      </c>
      <c r="E25" s="65" t="s">
        <v>208</v>
      </c>
      <c r="F25" s="65" t="s">
        <v>208</v>
      </c>
      <c r="G25" s="65" t="s">
        <v>208</v>
      </c>
      <c r="H25" s="65" t="s">
        <v>208</v>
      </c>
      <c r="I25" s="65">
        <v>339.76822373240248</v>
      </c>
      <c r="J25" s="65">
        <v>343.78788369220212</v>
      </c>
      <c r="K25" s="65">
        <v>341.15291178375389</v>
      </c>
      <c r="L25" s="65">
        <v>340.57316983856674</v>
      </c>
      <c r="M25" s="65">
        <v>345.13319461346674</v>
      </c>
      <c r="N25" s="65">
        <v>360.03537932045344</v>
      </c>
      <c r="O25" s="65">
        <v>372.814160911697</v>
      </c>
      <c r="P25" s="65">
        <v>396.10369105800174</v>
      </c>
      <c r="Q25" s="65">
        <v>398.48690529327342</v>
      </c>
      <c r="R25" s="65">
        <v>421.23609753645684</v>
      </c>
      <c r="S25" s="65">
        <v>446.54057327769277</v>
      </c>
      <c r="T25" s="65">
        <v>440.19194585068499</v>
      </c>
      <c r="U25" s="65">
        <v>410.25270297561724</v>
      </c>
      <c r="V25" s="65">
        <v>389.109680679603</v>
      </c>
      <c r="W25" s="89">
        <v>291.20013115194882</v>
      </c>
      <c r="X25" s="89">
        <v>173.9603487624936</v>
      </c>
      <c r="Y25" s="64">
        <v>75.322166302505266</v>
      </c>
    </row>
    <row r="26" spans="1:25" x14ac:dyDescent="0.4">
      <c r="A26" s="68" t="s">
        <v>52</v>
      </c>
      <c r="B26" s="67" t="s">
        <v>51</v>
      </c>
      <c r="C26" s="65" t="s">
        <v>208</v>
      </c>
      <c r="D26" s="65" t="s">
        <v>208</v>
      </c>
      <c r="E26" s="65" t="s">
        <v>208</v>
      </c>
      <c r="F26" s="65" t="s">
        <v>208</v>
      </c>
      <c r="G26" s="65" t="s">
        <v>208</v>
      </c>
      <c r="H26" s="65" t="s">
        <v>208</v>
      </c>
      <c r="I26" s="65">
        <v>910.73540544208572</v>
      </c>
      <c r="J26" s="65">
        <v>946.06257086457276</v>
      </c>
      <c r="K26" s="65">
        <v>965.42162535524994</v>
      </c>
      <c r="L26" s="65">
        <v>987.21717385204659</v>
      </c>
      <c r="M26" s="65">
        <v>1006.6188107385233</v>
      </c>
      <c r="N26" s="65">
        <v>1042.8354354464177</v>
      </c>
      <c r="O26" s="65">
        <v>1063.5803786141953</v>
      </c>
      <c r="P26" s="65">
        <v>1124.3650915207822</v>
      </c>
      <c r="Q26" s="65">
        <v>1122.5357667499084</v>
      </c>
      <c r="R26" s="65">
        <v>1168.1277830482165</v>
      </c>
      <c r="S26" s="65">
        <v>1226.8090920905552</v>
      </c>
      <c r="T26" s="65">
        <v>1208.5163205198942</v>
      </c>
      <c r="U26" s="65">
        <v>1123.4696050097168</v>
      </c>
      <c r="V26" s="65">
        <v>1049.6392712742809</v>
      </c>
      <c r="W26" s="89">
        <v>760.11923854914392</v>
      </c>
      <c r="X26" s="89">
        <v>492.82364697068226</v>
      </c>
      <c r="Y26" s="64">
        <v>316.28377927050377</v>
      </c>
    </row>
    <row r="27" spans="1:25" x14ac:dyDescent="0.4">
      <c r="A27" s="68" t="s">
        <v>50</v>
      </c>
      <c r="B27" s="67" t="s">
        <v>49</v>
      </c>
      <c r="C27" s="65" t="s">
        <v>208</v>
      </c>
      <c r="D27" s="65" t="s">
        <v>208</v>
      </c>
      <c r="E27" s="65" t="s">
        <v>208</v>
      </c>
      <c r="F27" s="65" t="s">
        <v>208</v>
      </c>
      <c r="G27" s="65" t="s">
        <v>208</v>
      </c>
      <c r="H27" s="65" t="s">
        <v>208</v>
      </c>
      <c r="I27" s="65">
        <v>552.71184328035395</v>
      </c>
      <c r="J27" s="65">
        <v>576.55796764194713</v>
      </c>
      <c r="K27" s="65">
        <v>587.05625368504445</v>
      </c>
      <c r="L27" s="65">
        <v>598.13525772582921</v>
      </c>
      <c r="M27" s="65">
        <v>608.14719844349395</v>
      </c>
      <c r="N27" s="65">
        <v>627.38192680900818</v>
      </c>
      <c r="O27" s="65">
        <v>642.87584618909545</v>
      </c>
      <c r="P27" s="65">
        <v>683.91446546870213</v>
      </c>
      <c r="Q27" s="65">
        <v>684.62713040805113</v>
      </c>
      <c r="R27" s="65">
        <v>712.48019841109829</v>
      </c>
      <c r="S27" s="65">
        <v>741.58575909334127</v>
      </c>
      <c r="T27" s="65">
        <v>735.08140794137921</v>
      </c>
      <c r="U27" s="65">
        <v>691.40874419426984</v>
      </c>
      <c r="V27" s="65">
        <v>661.64977266352162</v>
      </c>
      <c r="W27" s="89">
        <v>504.90193375227233</v>
      </c>
      <c r="X27" s="89">
        <v>331.90445533772834</v>
      </c>
      <c r="Y27" s="64">
        <v>223.61665818003863</v>
      </c>
    </row>
    <row r="28" spans="1:25" x14ac:dyDescent="0.4">
      <c r="A28" s="68" t="s">
        <v>48</v>
      </c>
      <c r="B28" s="67" t="s">
        <v>47</v>
      </c>
      <c r="C28" s="65" t="s">
        <v>208</v>
      </c>
      <c r="D28" s="65" t="s">
        <v>208</v>
      </c>
      <c r="E28" s="65" t="s">
        <v>208</v>
      </c>
      <c r="F28" s="65" t="s">
        <v>208</v>
      </c>
      <c r="G28" s="65" t="s">
        <v>208</v>
      </c>
      <c r="H28" s="65" t="s">
        <v>208</v>
      </c>
      <c r="I28" s="65">
        <v>410.62453675637022</v>
      </c>
      <c r="J28" s="65">
        <v>426.71637887836101</v>
      </c>
      <c r="K28" s="65">
        <v>438.27634296979272</v>
      </c>
      <c r="L28" s="65">
        <v>450.54735787954269</v>
      </c>
      <c r="M28" s="65">
        <v>461.35098009916896</v>
      </c>
      <c r="N28" s="65">
        <v>480.61156795715391</v>
      </c>
      <c r="O28" s="65">
        <v>496.31788794746029</v>
      </c>
      <c r="P28" s="65">
        <v>528.95769973770564</v>
      </c>
      <c r="Q28" s="65">
        <v>533.58120860453948</v>
      </c>
      <c r="R28" s="65">
        <v>563.47980850228203</v>
      </c>
      <c r="S28" s="65">
        <v>594.38137109367767</v>
      </c>
      <c r="T28" s="65">
        <v>593.36662009966392</v>
      </c>
      <c r="U28" s="65">
        <v>537.43871203196829</v>
      </c>
      <c r="V28" s="65">
        <v>455.74820447954846</v>
      </c>
      <c r="W28" s="89">
        <v>340.79184777862901</v>
      </c>
      <c r="X28" s="89">
        <v>250.40716090105875</v>
      </c>
      <c r="Y28" s="64">
        <v>157.9601516682844</v>
      </c>
    </row>
    <row r="29" spans="1:25" x14ac:dyDescent="0.4">
      <c r="A29" s="68" t="s">
        <v>46</v>
      </c>
      <c r="B29" s="67" t="s">
        <v>45</v>
      </c>
      <c r="C29" s="65" t="s">
        <v>208</v>
      </c>
      <c r="D29" s="65" t="s">
        <v>208</v>
      </c>
      <c r="E29" s="65" t="s">
        <v>208</v>
      </c>
      <c r="F29" s="65" t="s">
        <v>208</v>
      </c>
      <c r="G29" s="65" t="s">
        <v>208</v>
      </c>
      <c r="H29" s="65" t="s">
        <v>208</v>
      </c>
      <c r="I29" s="65">
        <v>542.87797721572394</v>
      </c>
      <c r="J29" s="65">
        <v>561.24898782303603</v>
      </c>
      <c r="K29" s="65">
        <v>573.08969180321151</v>
      </c>
      <c r="L29" s="65">
        <v>585.14181853197397</v>
      </c>
      <c r="M29" s="65">
        <v>597.62447152917196</v>
      </c>
      <c r="N29" s="65">
        <v>621.87500037971961</v>
      </c>
      <c r="O29" s="65">
        <v>640.13963231484149</v>
      </c>
      <c r="P29" s="65">
        <v>679.3766941556147</v>
      </c>
      <c r="Q29" s="65">
        <v>685.20201820016462</v>
      </c>
      <c r="R29" s="65">
        <v>723.18833484547383</v>
      </c>
      <c r="S29" s="65">
        <v>761.41241326586646</v>
      </c>
      <c r="T29" s="65">
        <v>762.75319454911573</v>
      </c>
      <c r="U29" s="65">
        <v>686.6356798348321</v>
      </c>
      <c r="V29" s="65">
        <v>569.7656965144497</v>
      </c>
      <c r="W29" s="89">
        <v>443.05452312291129</v>
      </c>
      <c r="X29" s="89">
        <v>282.87759192276451</v>
      </c>
      <c r="Y29" s="64">
        <v>133.9998021788258</v>
      </c>
    </row>
    <row r="30" spans="1:25" x14ac:dyDescent="0.4">
      <c r="A30" s="68" t="s">
        <v>44</v>
      </c>
      <c r="B30" s="67" t="s">
        <v>43</v>
      </c>
      <c r="C30" s="65" t="s">
        <v>208</v>
      </c>
      <c r="D30" s="65" t="s">
        <v>208</v>
      </c>
      <c r="E30" s="65" t="s">
        <v>208</v>
      </c>
      <c r="F30" s="65" t="s">
        <v>208</v>
      </c>
      <c r="G30" s="65" t="s">
        <v>208</v>
      </c>
      <c r="H30" s="65" t="s">
        <v>208</v>
      </c>
      <c r="I30" s="65">
        <v>399.56077143735916</v>
      </c>
      <c r="J30" s="65">
        <v>424.93758116063083</v>
      </c>
      <c r="K30" s="65">
        <v>438.30420291530692</v>
      </c>
      <c r="L30" s="65">
        <v>449.441499319314</v>
      </c>
      <c r="M30" s="65">
        <v>458.55341223006025</v>
      </c>
      <c r="N30" s="65">
        <v>473.40366049672065</v>
      </c>
      <c r="O30" s="65">
        <v>490.0494665687965</v>
      </c>
      <c r="P30" s="65">
        <v>525.89539890928256</v>
      </c>
      <c r="Q30" s="65">
        <v>537.3035857991581</v>
      </c>
      <c r="R30" s="65">
        <v>574.74690979867285</v>
      </c>
      <c r="S30" s="65">
        <v>612.71331036816684</v>
      </c>
      <c r="T30" s="65">
        <v>616.02098110534757</v>
      </c>
      <c r="U30" s="65">
        <v>573.77512917898321</v>
      </c>
      <c r="V30" s="65">
        <v>530.95892889030983</v>
      </c>
      <c r="W30" s="89">
        <v>407.88903096978208</v>
      </c>
      <c r="X30" s="89">
        <v>287.84286658712091</v>
      </c>
      <c r="Y30" s="64">
        <v>212.1526219155746</v>
      </c>
    </row>
    <row r="31" spans="1:25" x14ac:dyDescent="0.4">
      <c r="A31" s="68" t="s">
        <v>42</v>
      </c>
      <c r="B31" s="67" t="s">
        <v>41</v>
      </c>
      <c r="C31" s="65" t="s">
        <v>208</v>
      </c>
      <c r="D31" s="65" t="s">
        <v>208</v>
      </c>
      <c r="E31" s="65" t="s">
        <v>208</v>
      </c>
      <c r="F31" s="65" t="s">
        <v>208</v>
      </c>
      <c r="G31" s="65" t="s">
        <v>208</v>
      </c>
      <c r="H31" s="65" t="s">
        <v>208</v>
      </c>
      <c r="I31" s="65">
        <v>607.70854049533671</v>
      </c>
      <c r="J31" s="65">
        <v>643.21238822229338</v>
      </c>
      <c r="K31" s="65">
        <v>663.4926363169709</v>
      </c>
      <c r="L31" s="65">
        <v>679.84624646230816</v>
      </c>
      <c r="M31" s="65">
        <v>694.22887451594158</v>
      </c>
      <c r="N31" s="65">
        <v>725.62225757910448</v>
      </c>
      <c r="O31" s="65">
        <v>755.05953505809941</v>
      </c>
      <c r="P31" s="65">
        <v>811.56228134194691</v>
      </c>
      <c r="Q31" s="65">
        <v>825.86603216132062</v>
      </c>
      <c r="R31" s="65">
        <v>880.75562714628586</v>
      </c>
      <c r="S31" s="65">
        <v>934.81478565989562</v>
      </c>
      <c r="T31" s="65">
        <v>941.94351667914384</v>
      </c>
      <c r="U31" s="65">
        <v>887.9956088448422</v>
      </c>
      <c r="V31" s="65">
        <v>881.53901010235802</v>
      </c>
      <c r="W31" s="89">
        <v>695.51993854837633</v>
      </c>
      <c r="X31" s="89">
        <v>504.59000016351865</v>
      </c>
      <c r="Y31" s="64">
        <v>382.13191018846544</v>
      </c>
    </row>
    <row r="32" spans="1:25" x14ac:dyDescent="0.4">
      <c r="A32" s="68" t="s">
        <v>40</v>
      </c>
      <c r="B32" s="67" t="s">
        <v>39</v>
      </c>
      <c r="C32" s="65" t="s">
        <v>208</v>
      </c>
      <c r="D32" s="65" t="s">
        <v>208</v>
      </c>
      <c r="E32" s="65" t="s">
        <v>208</v>
      </c>
      <c r="F32" s="65" t="s">
        <v>208</v>
      </c>
      <c r="G32" s="65" t="s">
        <v>208</v>
      </c>
      <c r="H32" s="65" t="s">
        <v>208</v>
      </c>
      <c r="I32" s="65">
        <v>488.65274754703654</v>
      </c>
      <c r="J32" s="65">
        <v>523.02491272778707</v>
      </c>
      <c r="K32" s="65">
        <v>550.20762008222744</v>
      </c>
      <c r="L32" s="65">
        <v>574.71030686402378</v>
      </c>
      <c r="M32" s="65">
        <v>595.32434317103628</v>
      </c>
      <c r="N32" s="65">
        <v>635.81731730797787</v>
      </c>
      <c r="O32" s="65">
        <v>677.64146173201061</v>
      </c>
      <c r="P32" s="65">
        <v>743.12997391980764</v>
      </c>
      <c r="Q32" s="65">
        <v>770.70995896685952</v>
      </c>
      <c r="R32" s="65">
        <v>829.34643277840507</v>
      </c>
      <c r="S32" s="65">
        <v>885.66721890042049</v>
      </c>
      <c r="T32" s="65">
        <v>889.76326701661014</v>
      </c>
      <c r="U32" s="65">
        <v>837.52177960516963</v>
      </c>
      <c r="V32" s="65">
        <v>829.04500250354363</v>
      </c>
      <c r="W32" s="89">
        <v>647.20429981602285</v>
      </c>
      <c r="X32" s="89">
        <v>467.03037701471789</v>
      </c>
      <c r="Y32" s="64">
        <v>357.99049952183964</v>
      </c>
    </row>
    <row r="33" spans="1:25" x14ac:dyDescent="0.4">
      <c r="A33" s="68" t="s">
        <v>38</v>
      </c>
      <c r="B33" s="67" t="s">
        <v>37</v>
      </c>
      <c r="C33" s="65" t="s">
        <v>208</v>
      </c>
      <c r="D33" s="65" t="s">
        <v>208</v>
      </c>
      <c r="E33" s="65" t="s">
        <v>208</v>
      </c>
      <c r="F33" s="65" t="s">
        <v>208</v>
      </c>
      <c r="G33" s="65" t="s">
        <v>208</v>
      </c>
      <c r="H33" s="65" t="s">
        <v>208</v>
      </c>
      <c r="I33" s="65">
        <v>385.54776366966189</v>
      </c>
      <c r="J33" s="65">
        <v>410.255267913203</v>
      </c>
      <c r="K33" s="65">
        <v>429.19722682397196</v>
      </c>
      <c r="L33" s="65">
        <v>449.75035552167463</v>
      </c>
      <c r="M33" s="65">
        <v>467.34742987613731</v>
      </c>
      <c r="N33" s="65">
        <v>494.66052814594229</v>
      </c>
      <c r="O33" s="65">
        <v>514.19954780112243</v>
      </c>
      <c r="P33" s="65">
        <v>554.63938491873762</v>
      </c>
      <c r="Q33" s="65">
        <v>566.24258876716669</v>
      </c>
      <c r="R33" s="65">
        <v>608.21199131433411</v>
      </c>
      <c r="S33" s="65">
        <v>649.10468058413733</v>
      </c>
      <c r="T33" s="65">
        <v>651.55126285903248</v>
      </c>
      <c r="U33" s="65">
        <v>612.51005247055184</v>
      </c>
      <c r="V33" s="65">
        <v>599.23850780312796</v>
      </c>
      <c r="W33" s="89">
        <v>458.26819119907128</v>
      </c>
      <c r="X33" s="89">
        <v>314.65331184847275</v>
      </c>
      <c r="Y33" s="64">
        <v>222.53108734033017</v>
      </c>
    </row>
    <row r="34" spans="1:25" x14ac:dyDescent="0.4">
      <c r="A34" s="63">
        <v>924</v>
      </c>
      <c r="B34" s="62" t="s">
        <v>36</v>
      </c>
      <c r="C34" s="60" t="s">
        <v>208</v>
      </c>
      <c r="D34" s="60" t="s">
        <v>208</v>
      </c>
      <c r="E34" s="60" t="s">
        <v>208</v>
      </c>
      <c r="F34" s="60" t="s">
        <v>208</v>
      </c>
      <c r="G34" s="60" t="s">
        <v>208</v>
      </c>
      <c r="H34" s="60" t="s">
        <v>208</v>
      </c>
      <c r="I34" s="60">
        <v>459.78475418114789</v>
      </c>
      <c r="J34" s="60">
        <v>479.45169512792069</v>
      </c>
      <c r="K34" s="60">
        <v>489.41604896345609</v>
      </c>
      <c r="L34" s="60">
        <v>494.17753068767246</v>
      </c>
      <c r="M34" s="60">
        <v>494.83724818671698</v>
      </c>
      <c r="N34" s="60">
        <v>504.52675417607611</v>
      </c>
      <c r="O34" s="60">
        <v>509.62008032841737</v>
      </c>
      <c r="P34" s="60">
        <v>531.13508280461281</v>
      </c>
      <c r="Q34" s="60">
        <v>525.30448918534694</v>
      </c>
      <c r="R34" s="60">
        <v>544.81657247776013</v>
      </c>
      <c r="S34" s="60">
        <v>565.17252713313712</v>
      </c>
      <c r="T34" s="60">
        <v>559.60168260290277</v>
      </c>
      <c r="U34" s="60">
        <v>501.56455544123293</v>
      </c>
      <c r="V34" s="60">
        <v>418.38263848500765</v>
      </c>
      <c r="W34" s="88">
        <v>277.62812389915774</v>
      </c>
      <c r="X34" s="88">
        <v>163.42487711775135</v>
      </c>
      <c r="Y34" s="59">
        <v>112.58278894779384</v>
      </c>
    </row>
    <row r="35" spans="1:25" x14ac:dyDescent="0.4">
      <c r="A35" s="63">
        <v>923</v>
      </c>
      <c r="B35" s="62" t="s">
        <v>35</v>
      </c>
      <c r="C35" s="60" t="s">
        <v>208</v>
      </c>
      <c r="D35" s="60" t="s">
        <v>208</v>
      </c>
      <c r="E35" s="60" t="s">
        <v>208</v>
      </c>
      <c r="F35" s="60" t="s">
        <v>208</v>
      </c>
      <c r="G35" s="60" t="s">
        <v>208</v>
      </c>
      <c r="H35" s="60" t="s">
        <v>208</v>
      </c>
      <c r="I35" s="60">
        <v>649.65800104846267</v>
      </c>
      <c r="J35" s="60">
        <v>684.22021375919007</v>
      </c>
      <c r="K35" s="60">
        <v>705.83501480635346</v>
      </c>
      <c r="L35" s="60">
        <v>728.20340193584934</v>
      </c>
      <c r="M35" s="60">
        <v>745.69593254059566</v>
      </c>
      <c r="N35" s="60">
        <v>776.02082826918547</v>
      </c>
      <c r="O35" s="60">
        <v>801.08190867735573</v>
      </c>
      <c r="P35" s="60">
        <v>852.89095785695042</v>
      </c>
      <c r="Q35" s="60">
        <v>854.39285863362079</v>
      </c>
      <c r="R35" s="60">
        <v>889.29144561064197</v>
      </c>
      <c r="S35" s="60">
        <v>925.55450852748766</v>
      </c>
      <c r="T35" s="60">
        <v>914.95839488675426</v>
      </c>
      <c r="U35" s="60">
        <v>847.17469655373168</v>
      </c>
      <c r="V35" s="60">
        <v>788.59846035224189</v>
      </c>
      <c r="W35" s="88">
        <v>606.85201305105124</v>
      </c>
      <c r="X35" s="88">
        <v>434.60787358745449</v>
      </c>
      <c r="Y35" s="59">
        <v>338.23764605784606</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B1"/>
    <mergeCell ref="A19:B19"/>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128</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99"/>
      <c r="D3" s="99"/>
      <c r="E3" s="99"/>
      <c r="F3" s="99"/>
      <c r="G3" s="99"/>
      <c r="H3" s="99"/>
      <c r="I3" s="99">
        <f t="shared" ref="I3:Y3" si="0">SUM(I6,I16:I17,I4)</f>
        <v>2184.4950000000008</v>
      </c>
      <c r="J3" s="99">
        <f t="shared" si="0"/>
        <v>2399.912471946795</v>
      </c>
      <c r="K3" s="99">
        <f t="shared" si="0"/>
        <v>2608.7810000000009</v>
      </c>
      <c r="L3" s="99">
        <f t="shared" si="0"/>
        <v>2824.8410963032825</v>
      </c>
      <c r="M3" s="99">
        <f t="shared" si="0"/>
        <v>3059.7591478660297</v>
      </c>
      <c r="N3" s="99">
        <f t="shared" si="0"/>
        <v>3359.129094277072</v>
      </c>
      <c r="O3" s="99">
        <f t="shared" si="0"/>
        <v>3619.5934670833417</v>
      </c>
      <c r="P3" s="99">
        <f t="shared" si="0"/>
        <v>3989.1991157989628</v>
      </c>
      <c r="Q3" s="99">
        <f t="shared" si="0"/>
        <v>4200.2916762362756</v>
      </c>
      <c r="R3" s="99">
        <f t="shared" si="0"/>
        <v>4351.2435542558051</v>
      </c>
      <c r="S3" s="99">
        <f t="shared" si="0"/>
        <v>4620.0866791328808</v>
      </c>
      <c r="T3" s="99">
        <f t="shared" si="0"/>
        <v>4770.7953469207478</v>
      </c>
      <c r="U3" s="99">
        <f t="shared" si="0"/>
        <v>5009.9905589028212</v>
      </c>
      <c r="V3" s="99">
        <f t="shared" si="0"/>
        <v>4766.327878045442</v>
      </c>
      <c r="W3" s="99">
        <f t="shared" si="0"/>
        <v>4478.3398482512848</v>
      </c>
      <c r="X3" s="99">
        <f t="shared" si="0"/>
        <v>3842.5519515868132</v>
      </c>
      <c r="Y3" s="98">
        <f t="shared" si="0"/>
        <v>3525.5189931388959</v>
      </c>
    </row>
    <row r="4" spans="1:25" s="48" customFormat="1" x14ac:dyDescent="0.4">
      <c r="A4" s="68"/>
      <c r="B4" s="90" t="s">
        <v>57</v>
      </c>
      <c r="C4" s="65"/>
      <c r="D4" s="65"/>
      <c r="E4" s="65"/>
      <c r="F4" s="65"/>
      <c r="G4" s="65"/>
      <c r="H4" s="65"/>
      <c r="I4" s="89">
        <v>2.135172758270679</v>
      </c>
      <c r="J4" s="89">
        <v>2.4137882832765034</v>
      </c>
      <c r="K4" s="89">
        <v>2.7944510938160754</v>
      </c>
      <c r="L4" s="89">
        <v>3.1373736435594681</v>
      </c>
      <c r="M4" s="89">
        <v>3.4199898998647131</v>
      </c>
      <c r="N4" s="89">
        <v>3.7247013211636362</v>
      </c>
      <c r="O4" s="89">
        <v>4.2401910850672637</v>
      </c>
      <c r="P4" s="89">
        <v>4.9259013637372124</v>
      </c>
      <c r="Q4" s="89">
        <v>5.4212822996074994</v>
      </c>
      <c r="R4" s="89">
        <v>6.1519516795076115</v>
      </c>
      <c r="S4" s="89">
        <v>7.0199320449176632</v>
      </c>
      <c r="T4" s="89">
        <v>7.3720876028154949</v>
      </c>
      <c r="U4" s="89">
        <v>7.9338307293824641</v>
      </c>
      <c r="V4" s="89">
        <v>7.8468416689711464</v>
      </c>
      <c r="W4" s="89">
        <v>7.9768547461351451</v>
      </c>
      <c r="X4" s="89">
        <v>7.441164401133193</v>
      </c>
      <c r="Y4" s="64">
        <v>7.4608354117274693</v>
      </c>
    </row>
    <row r="5" spans="1:25" s="48" customFormat="1" ht="25.5" customHeight="1" x14ac:dyDescent="0.4">
      <c r="A5" s="69">
        <v>941</v>
      </c>
      <c r="B5" s="51" t="s">
        <v>56</v>
      </c>
      <c r="C5" s="88"/>
      <c r="D5" s="88"/>
      <c r="E5" s="88"/>
      <c r="F5" s="88"/>
      <c r="G5" s="88"/>
      <c r="H5" s="88"/>
      <c r="I5" s="88">
        <f t="shared" ref="I5:Y5" si="1">SUM(I6,I16)</f>
        <v>1922.2116638951654</v>
      </c>
      <c r="J5" s="88">
        <f t="shared" si="1"/>
        <v>2113.2046898268318</v>
      </c>
      <c r="K5" s="88">
        <f t="shared" si="1"/>
        <v>2299.0344833961972</v>
      </c>
      <c r="L5" s="88">
        <f t="shared" si="1"/>
        <v>2491.5504424742271</v>
      </c>
      <c r="M5" s="88">
        <f t="shared" si="1"/>
        <v>2701.1031018526728</v>
      </c>
      <c r="N5" s="88">
        <f t="shared" si="1"/>
        <v>2967.8677922973848</v>
      </c>
      <c r="O5" s="88">
        <f t="shared" si="1"/>
        <v>3200.5082742208488</v>
      </c>
      <c r="P5" s="88">
        <f t="shared" si="1"/>
        <v>3530.977880256537</v>
      </c>
      <c r="Q5" s="88">
        <f t="shared" si="1"/>
        <v>3720.400766400046</v>
      </c>
      <c r="R5" s="88">
        <f t="shared" si="1"/>
        <v>3857.0725735875367</v>
      </c>
      <c r="S5" s="88">
        <f t="shared" si="1"/>
        <v>4098.8682523063235</v>
      </c>
      <c r="T5" s="88">
        <f t="shared" si="1"/>
        <v>4235.9640154625722</v>
      </c>
      <c r="U5" s="88">
        <f t="shared" si="1"/>
        <v>4450.4333161355307</v>
      </c>
      <c r="V5" s="88">
        <f t="shared" si="1"/>
        <v>4234.7004458496303</v>
      </c>
      <c r="W5" s="88">
        <f t="shared" si="1"/>
        <v>3977.2207836899952</v>
      </c>
      <c r="X5" s="88">
        <f t="shared" si="1"/>
        <v>3411.7613215088868</v>
      </c>
      <c r="Y5" s="59">
        <f t="shared" si="1"/>
        <v>3124.5728282680443</v>
      </c>
    </row>
    <row r="6" spans="1:25" s="48" customFormat="1" ht="25.5" customHeight="1" x14ac:dyDescent="0.4">
      <c r="A6" s="69">
        <v>921</v>
      </c>
      <c r="B6" s="52" t="s">
        <v>55</v>
      </c>
      <c r="C6" s="88"/>
      <c r="D6" s="88"/>
      <c r="E6" s="88"/>
      <c r="F6" s="88"/>
      <c r="G6" s="88"/>
      <c r="H6" s="88"/>
      <c r="I6" s="88">
        <f t="shared" ref="I6:Y6" si="2">SUM(I7:I15)</f>
        <v>1710.7295815648833</v>
      </c>
      <c r="J6" s="88">
        <f t="shared" si="2"/>
        <v>1880.2574494870469</v>
      </c>
      <c r="K6" s="88">
        <f t="shared" si="2"/>
        <v>2044.8587397166564</v>
      </c>
      <c r="L6" s="88">
        <f t="shared" si="2"/>
        <v>2215.8811180655371</v>
      </c>
      <c r="M6" s="88">
        <f t="shared" si="2"/>
        <v>2401.9865144122823</v>
      </c>
      <c r="N6" s="88">
        <f t="shared" si="2"/>
        <v>2640.5983280572927</v>
      </c>
      <c r="O6" s="88">
        <f t="shared" si="2"/>
        <v>2850.2110856646655</v>
      </c>
      <c r="P6" s="88">
        <f t="shared" si="2"/>
        <v>3147.5335679469335</v>
      </c>
      <c r="Q6" s="88">
        <f t="shared" si="2"/>
        <v>3319.0331258173464</v>
      </c>
      <c r="R6" s="88">
        <f t="shared" si="2"/>
        <v>3443.8652160659949</v>
      </c>
      <c r="S6" s="88">
        <f t="shared" si="2"/>
        <v>3661.9905973786108</v>
      </c>
      <c r="T6" s="88">
        <f t="shared" si="2"/>
        <v>3785.8812028433513</v>
      </c>
      <c r="U6" s="88">
        <f t="shared" si="2"/>
        <v>3979.8666881407889</v>
      </c>
      <c r="V6" s="88">
        <f t="shared" si="2"/>
        <v>3792.5745903688312</v>
      </c>
      <c r="W6" s="88">
        <f t="shared" si="2"/>
        <v>3571.4796436826418</v>
      </c>
      <c r="X6" s="88">
        <f t="shared" si="2"/>
        <v>3057.8997037804438</v>
      </c>
      <c r="Y6" s="59">
        <f t="shared" si="2"/>
        <v>2792.4367295119073</v>
      </c>
    </row>
    <row r="7" spans="1:25" s="48" customFormat="1" x14ac:dyDescent="0.4">
      <c r="A7" s="68" t="s">
        <v>54</v>
      </c>
      <c r="B7" s="67" t="s">
        <v>53</v>
      </c>
      <c r="C7" s="65"/>
      <c r="D7" s="65"/>
      <c r="E7" s="65"/>
      <c r="F7" s="65"/>
      <c r="G7" s="65"/>
      <c r="H7" s="65"/>
      <c r="I7" s="89">
        <v>145.42762612307592</v>
      </c>
      <c r="J7" s="89">
        <v>158.05962151561906</v>
      </c>
      <c r="K7" s="89">
        <v>169.97148046297963</v>
      </c>
      <c r="L7" s="89">
        <v>181.90501052475975</v>
      </c>
      <c r="M7" s="89">
        <v>194.3619455263522</v>
      </c>
      <c r="N7" s="89">
        <v>211.46292346872394</v>
      </c>
      <c r="O7" s="89">
        <v>226.55959176597358</v>
      </c>
      <c r="P7" s="89">
        <v>248.64073158436634</v>
      </c>
      <c r="Q7" s="89">
        <v>261.32737951328988</v>
      </c>
      <c r="R7" s="89">
        <v>270.16590392654933</v>
      </c>
      <c r="S7" s="89">
        <v>286.55010323101374</v>
      </c>
      <c r="T7" s="89">
        <v>295.39406308408144</v>
      </c>
      <c r="U7" s="89">
        <v>310.76457566529018</v>
      </c>
      <c r="V7" s="89">
        <v>296.70044880551768</v>
      </c>
      <c r="W7" s="89">
        <v>278.41297326132116</v>
      </c>
      <c r="X7" s="89">
        <v>232.59404949399749</v>
      </c>
      <c r="Y7" s="64">
        <v>206.65715107649069</v>
      </c>
    </row>
    <row r="8" spans="1:25" s="48" customFormat="1" x14ac:dyDescent="0.4">
      <c r="A8" s="68" t="s">
        <v>52</v>
      </c>
      <c r="B8" s="67" t="s">
        <v>51</v>
      </c>
      <c r="C8" s="65"/>
      <c r="D8" s="65"/>
      <c r="E8" s="65"/>
      <c r="F8" s="65"/>
      <c r="G8" s="65"/>
      <c r="H8" s="65"/>
      <c r="I8" s="89">
        <v>382.60540187206158</v>
      </c>
      <c r="J8" s="89">
        <v>418.59882608174962</v>
      </c>
      <c r="K8" s="89">
        <v>451.89033276653464</v>
      </c>
      <c r="L8" s="89">
        <v>486.27461100305584</v>
      </c>
      <c r="M8" s="89">
        <v>523.8953626182581</v>
      </c>
      <c r="N8" s="89">
        <v>572.48840704877387</v>
      </c>
      <c r="O8" s="89">
        <v>614.21386298080938</v>
      </c>
      <c r="P8" s="89">
        <v>672.96931830358653</v>
      </c>
      <c r="Q8" s="89">
        <v>703.88514058353212</v>
      </c>
      <c r="R8" s="89">
        <v>724.46057056424388</v>
      </c>
      <c r="S8" s="89">
        <v>764.54014353121477</v>
      </c>
      <c r="T8" s="89">
        <v>784.88395379919689</v>
      </c>
      <c r="U8" s="89">
        <v>822.30651529566273</v>
      </c>
      <c r="V8" s="89">
        <v>780.77964861724467</v>
      </c>
      <c r="W8" s="89">
        <v>725.50768811766898</v>
      </c>
      <c r="X8" s="89">
        <v>619.00949687098193</v>
      </c>
      <c r="Y8" s="64">
        <v>568.69997701778971</v>
      </c>
    </row>
    <row r="9" spans="1:25" s="48" customFormat="1" x14ac:dyDescent="0.4">
      <c r="A9" s="68" t="s">
        <v>50</v>
      </c>
      <c r="B9" s="67" t="s">
        <v>49</v>
      </c>
      <c r="C9" s="65"/>
      <c r="D9" s="65"/>
      <c r="E9" s="65"/>
      <c r="F9" s="65"/>
      <c r="G9" s="65"/>
      <c r="H9" s="65"/>
      <c r="I9" s="89">
        <v>222.63028302692055</v>
      </c>
      <c r="J9" s="89">
        <v>243.60129231524166</v>
      </c>
      <c r="K9" s="89">
        <v>263.66032539117748</v>
      </c>
      <c r="L9" s="89">
        <v>284.51460986990816</v>
      </c>
      <c r="M9" s="89">
        <v>307.44654683633996</v>
      </c>
      <c r="N9" s="89">
        <v>335.67166634565024</v>
      </c>
      <c r="O9" s="89">
        <v>360.10529159774649</v>
      </c>
      <c r="P9" s="89">
        <v>395.77516777605751</v>
      </c>
      <c r="Q9" s="89">
        <v>414.01994843255136</v>
      </c>
      <c r="R9" s="89">
        <v>427.23173346618148</v>
      </c>
      <c r="S9" s="89">
        <v>452.18377665671142</v>
      </c>
      <c r="T9" s="89">
        <v>465.36446689931233</v>
      </c>
      <c r="U9" s="89">
        <v>488.32883506169281</v>
      </c>
      <c r="V9" s="89">
        <v>466.49909192475809</v>
      </c>
      <c r="W9" s="89">
        <v>441.45703683821239</v>
      </c>
      <c r="X9" s="89">
        <v>375.71146277528419</v>
      </c>
      <c r="Y9" s="64">
        <v>345.03874190329429</v>
      </c>
    </row>
    <row r="10" spans="1:25" s="48" customFormat="1" x14ac:dyDescent="0.4">
      <c r="A10" s="68" t="s">
        <v>48</v>
      </c>
      <c r="B10" s="67" t="s">
        <v>47</v>
      </c>
      <c r="C10" s="65"/>
      <c r="D10" s="65"/>
      <c r="E10" s="65"/>
      <c r="F10" s="65"/>
      <c r="G10" s="65"/>
      <c r="H10" s="65"/>
      <c r="I10" s="89">
        <v>152.60223717811743</v>
      </c>
      <c r="J10" s="89">
        <v>168.51100915306893</v>
      </c>
      <c r="K10" s="89">
        <v>183.7292281371235</v>
      </c>
      <c r="L10" s="89">
        <v>200.06590732443064</v>
      </c>
      <c r="M10" s="89">
        <v>217.8059634493886</v>
      </c>
      <c r="N10" s="89">
        <v>240.32134009397052</v>
      </c>
      <c r="O10" s="89">
        <v>259.49437431614189</v>
      </c>
      <c r="P10" s="89">
        <v>287.46254610537591</v>
      </c>
      <c r="Q10" s="89">
        <v>303.88596855472417</v>
      </c>
      <c r="R10" s="89">
        <v>316.08080438999667</v>
      </c>
      <c r="S10" s="89">
        <v>337.40012623008982</v>
      </c>
      <c r="T10" s="89">
        <v>349.35635350119287</v>
      </c>
      <c r="U10" s="89">
        <v>366.4246689219641</v>
      </c>
      <c r="V10" s="89">
        <v>345.63107712831516</v>
      </c>
      <c r="W10" s="89">
        <v>327.58827452075866</v>
      </c>
      <c r="X10" s="89">
        <v>289.04741436007862</v>
      </c>
      <c r="Y10" s="64">
        <v>259.05826809820132</v>
      </c>
    </row>
    <row r="11" spans="1:25" s="48" customFormat="1" x14ac:dyDescent="0.4">
      <c r="A11" s="68" t="s">
        <v>46</v>
      </c>
      <c r="B11" s="67" t="s">
        <v>45</v>
      </c>
      <c r="C11" s="65"/>
      <c r="D11" s="65"/>
      <c r="E11" s="65"/>
      <c r="F11" s="65"/>
      <c r="G11" s="65"/>
      <c r="H11" s="65"/>
      <c r="I11" s="89">
        <v>216.75348942276065</v>
      </c>
      <c r="J11" s="89">
        <v>238.51524548514033</v>
      </c>
      <c r="K11" s="89">
        <v>259.78244112052499</v>
      </c>
      <c r="L11" s="89">
        <v>281.52203588038668</v>
      </c>
      <c r="M11" s="89">
        <v>304.77853930611826</v>
      </c>
      <c r="N11" s="89">
        <v>334.38257878480727</v>
      </c>
      <c r="O11" s="89">
        <v>360.16222521250711</v>
      </c>
      <c r="P11" s="89">
        <v>396.28665518681362</v>
      </c>
      <c r="Q11" s="89">
        <v>416.9682687280594</v>
      </c>
      <c r="R11" s="89">
        <v>431.439220256704</v>
      </c>
      <c r="S11" s="89">
        <v>456.80091227199108</v>
      </c>
      <c r="T11" s="89">
        <v>471.12845826504844</v>
      </c>
      <c r="U11" s="89">
        <v>491.91184418319131</v>
      </c>
      <c r="V11" s="89">
        <v>462.42721426479875</v>
      </c>
      <c r="W11" s="89">
        <v>438.02162710743488</v>
      </c>
      <c r="X11" s="89">
        <v>374.97422858732619</v>
      </c>
      <c r="Y11" s="64">
        <v>333.04700420000785</v>
      </c>
    </row>
    <row r="12" spans="1:25" s="48" customFormat="1" x14ac:dyDescent="0.4">
      <c r="A12" s="68" t="s">
        <v>44</v>
      </c>
      <c r="B12" s="67" t="s">
        <v>43</v>
      </c>
      <c r="C12" s="65"/>
      <c r="D12" s="65"/>
      <c r="E12" s="65"/>
      <c r="F12" s="65"/>
      <c r="G12" s="65"/>
      <c r="H12" s="65"/>
      <c r="I12" s="89">
        <v>133.52785470157903</v>
      </c>
      <c r="J12" s="89">
        <v>147.95159193945523</v>
      </c>
      <c r="K12" s="89">
        <v>162.67009342771956</v>
      </c>
      <c r="L12" s="89">
        <v>177.47818746747257</v>
      </c>
      <c r="M12" s="89">
        <v>194.54423319201041</v>
      </c>
      <c r="N12" s="89">
        <v>215.69479457288935</v>
      </c>
      <c r="O12" s="89">
        <v>233.27783443520661</v>
      </c>
      <c r="P12" s="89">
        <v>258.9440721381302</v>
      </c>
      <c r="Q12" s="89">
        <v>274.99529619914313</v>
      </c>
      <c r="R12" s="89">
        <v>287.2107298224841</v>
      </c>
      <c r="S12" s="89">
        <v>306.97789266417391</v>
      </c>
      <c r="T12" s="89">
        <v>318.87421767865646</v>
      </c>
      <c r="U12" s="89">
        <v>335.8511129275206</v>
      </c>
      <c r="V12" s="89">
        <v>319.45072986046466</v>
      </c>
      <c r="W12" s="89">
        <v>299.12820604533204</v>
      </c>
      <c r="X12" s="89">
        <v>257.35905499102131</v>
      </c>
      <c r="Y12" s="64">
        <v>239.51795639608471</v>
      </c>
    </row>
    <row r="13" spans="1:25" s="48" customFormat="1" x14ac:dyDescent="0.4">
      <c r="A13" s="68" t="s">
        <v>42</v>
      </c>
      <c r="B13" s="67" t="s">
        <v>41</v>
      </c>
      <c r="C13" s="65"/>
      <c r="D13" s="65"/>
      <c r="E13" s="65"/>
      <c r="F13" s="65"/>
      <c r="G13" s="65"/>
      <c r="H13" s="65"/>
      <c r="I13" s="89">
        <v>170.30195218039981</v>
      </c>
      <c r="J13" s="89">
        <v>187.13857757297083</v>
      </c>
      <c r="K13" s="89">
        <v>203.31940500717002</v>
      </c>
      <c r="L13" s="89">
        <v>220.27124505830733</v>
      </c>
      <c r="M13" s="89">
        <v>237.97479073643746</v>
      </c>
      <c r="N13" s="89">
        <v>260.32245536372017</v>
      </c>
      <c r="O13" s="89">
        <v>281.12455520341996</v>
      </c>
      <c r="P13" s="89">
        <v>310.56479671804846</v>
      </c>
      <c r="Q13" s="89">
        <v>327.70225964898259</v>
      </c>
      <c r="R13" s="89">
        <v>340.4357769299246</v>
      </c>
      <c r="S13" s="89">
        <v>363.04193220368126</v>
      </c>
      <c r="T13" s="89">
        <v>377.41727793460473</v>
      </c>
      <c r="U13" s="89">
        <v>398.32733097538159</v>
      </c>
      <c r="V13" s="89">
        <v>383.66644914814054</v>
      </c>
      <c r="W13" s="89">
        <v>362.88355203745351</v>
      </c>
      <c r="X13" s="89">
        <v>310.76310320575345</v>
      </c>
      <c r="Y13" s="64">
        <v>289.07044281469166</v>
      </c>
    </row>
    <row r="14" spans="1:25" s="48" customFormat="1" x14ac:dyDescent="0.4">
      <c r="A14" s="68" t="s">
        <v>40</v>
      </c>
      <c r="B14" s="67" t="s">
        <v>39</v>
      </c>
      <c r="C14" s="65"/>
      <c r="D14" s="65"/>
      <c r="E14" s="65"/>
      <c r="F14" s="65"/>
      <c r="G14" s="65"/>
      <c r="H14" s="65"/>
      <c r="I14" s="89">
        <v>153.45434806505676</v>
      </c>
      <c r="J14" s="89">
        <v>169.89577828097825</v>
      </c>
      <c r="K14" s="89">
        <v>186.98245038403218</v>
      </c>
      <c r="L14" s="89">
        <v>204.89973646630477</v>
      </c>
      <c r="M14" s="89">
        <v>225.17668677193433</v>
      </c>
      <c r="N14" s="89">
        <v>251.94346066164806</v>
      </c>
      <c r="O14" s="89">
        <v>276.46499924415633</v>
      </c>
      <c r="P14" s="89">
        <v>310.59803486626117</v>
      </c>
      <c r="Q14" s="89">
        <v>332.58018859724507</v>
      </c>
      <c r="R14" s="89">
        <v>349.92271524621464</v>
      </c>
      <c r="S14" s="89">
        <v>376.73223312165914</v>
      </c>
      <c r="T14" s="89">
        <v>392.99824370157199</v>
      </c>
      <c r="U14" s="89">
        <v>416.18679694375783</v>
      </c>
      <c r="V14" s="89">
        <v>401.40713638988285</v>
      </c>
      <c r="W14" s="89">
        <v>380.18529375245572</v>
      </c>
      <c r="X14" s="89">
        <v>326.34494410465373</v>
      </c>
      <c r="Y14" s="64">
        <v>301.02769878516881</v>
      </c>
    </row>
    <row r="15" spans="1:25" s="48" customFormat="1" x14ac:dyDescent="0.4">
      <c r="A15" s="68" t="s">
        <v>38</v>
      </c>
      <c r="B15" s="67" t="s">
        <v>37</v>
      </c>
      <c r="C15" s="65"/>
      <c r="D15" s="65"/>
      <c r="E15" s="65"/>
      <c r="F15" s="65"/>
      <c r="G15" s="65"/>
      <c r="H15" s="65"/>
      <c r="I15" s="89">
        <v>133.42638899491141</v>
      </c>
      <c r="J15" s="89">
        <v>147.98550714282297</v>
      </c>
      <c r="K15" s="89">
        <v>162.85298301939457</v>
      </c>
      <c r="L15" s="89">
        <v>178.94977447091134</v>
      </c>
      <c r="M15" s="89">
        <v>196.00244597544309</v>
      </c>
      <c r="N15" s="89">
        <v>218.31070171710917</v>
      </c>
      <c r="O15" s="89">
        <v>238.80835090870403</v>
      </c>
      <c r="P15" s="89">
        <v>266.29224526829427</v>
      </c>
      <c r="Q15" s="89">
        <v>283.66867555981946</v>
      </c>
      <c r="R15" s="89">
        <v>296.91776146369648</v>
      </c>
      <c r="S15" s="89">
        <v>317.76347746807556</v>
      </c>
      <c r="T15" s="89">
        <v>330.46416797968629</v>
      </c>
      <c r="U15" s="89">
        <v>349.76500816632705</v>
      </c>
      <c r="V15" s="89">
        <v>336.01279422970879</v>
      </c>
      <c r="W15" s="89">
        <v>318.29499200200371</v>
      </c>
      <c r="X15" s="89">
        <v>272.09594939134684</v>
      </c>
      <c r="Y15" s="64">
        <v>250.3194892201781</v>
      </c>
    </row>
    <row r="16" spans="1:25" s="48" customFormat="1" x14ac:dyDescent="0.4">
      <c r="A16" s="63">
        <v>924</v>
      </c>
      <c r="B16" s="62" t="s">
        <v>36</v>
      </c>
      <c r="C16" s="60"/>
      <c r="D16" s="60"/>
      <c r="E16" s="60"/>
      <c r="F16" s="60"/>
      <c r="G16" s="60"/>
      <c r="H16" s="60"/>
      <c r="I16" s="88">
        <v>211.48208233028208</v>
      </c>
      <c r="J16" s="88">
        <v>232.94724033978503</v>
      </c>
      <c r="K16" s="88">
        <v>254.17574367954072</v>
      </c>
      <c r="L16" s="88">
        <v>275.66932440869004</v>
      </c>
      <c r="M16" s="88">
        <v>299.11658744039073</v>
      </c>
      <c r="N16" s="88">
        <v>327.26946424009219</v>
      </c>
      <c r="O16" s="88">
        <v>350.29718855618353</v>
      </c>
      <c r="P16" s="88">
        <v>383.44431230960339</v>
      </c>
      <c r="Q16" s="88">
        <v>401.36764058269949</v>
      </c>
      <c r="R16" s="88">
        <v>413.20735752154155</v>
      </c>
      <c r="S16" s="88">
        <v>436.87765492771234</v>
      </c>
      <c r="T16" s="88">
        <v>450.08281261922116</v>
      </c>
      <c r="U16" s="88">
        <v>470.56662799474208</v>
      </c>
      <c r="V16" s="88">
        <v>442.1258554807988</v>
      </c>
      <c r="W16" s="88">
        <v>405.74114000735347</v>
      </c>
      <c r="X16" s="88">
        <v>353.86161772844315</v>
      </c>
      <c r="Y16" s="59">
        <v>332.13609875613685</v>
      </c>
    </row>
    <row r="17" spans="1:25" s="48" customFormat="1" x14ac:dyDescent="0.4">
      <c r="A17" s="63">
        <v>923</v>
      </c>
      <c r="B17" s="97" t="s">
        <v>35</v>
      </c>
      <c r="C17" s="88"/>
      <c r="D17" s="88"/>
      <c r="E17" s="88"/>
      <c r="F17" s="88"/>
      <c r="G17" s="88"/>
      <c r="H17" s="88"/>
      <c r="I17" s="88">
        <v>260.14816334656496</v>
      </c>
      <c r="J17" s="88">
        <v>284.29399383668681</v>
      </c>
      <c r="K17" s="88">
        <v>306.95206550998785</v>
      </c>
      <c r="L17" s="88">
        <v>330.15328018549599</v>
      </c>
      <c r="M17" s="88">
        <v>355.23605611349257</v>
      </c>
      <c r="N17" s="88">
        <v>387.53660065852358</v>
      </c>
      <c r="O17" s="88">
        <v>414.84500177742569</v>
      </c>
      <c r="P17" s="88">
        <v>453.29533417868856</v>
      </c>
      <c r="Q17" s="88">
        <v>474.46962753662137</v>
      </c>
      <c r="R17" s="88">
        <v>488.01902898876091</v>
      </c>
      <c r="S17" s="88">
        <v>514.19849478163974</v>
      </c>
      <c r="T17" s="88">
        <v>527.45924385536023</v>
      </c>
      <c r="U17" s="88">
        <v>551.62341203790731</v>
      </c>
      <c r="V17" s="88">
        <v>523.78059052684068</v>
      </c>
      <c r="W17" s="88">
        <v>493.14220981515393</v>
      </c>
      <c r="X17" s="88">
        <v>423.34946567679287</v>
      </c>
      <c r="Y17" s="59">
        <v>393.48532945912399</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127</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t="s">
        <v>208</v>
      </c>
      <c r="H21" s="60" t="s">
        <v>208</v>
      </c>
      <c r="I21" s="60">
        <v>3060.5054069573453</v>
      </c>
      <c r="J21" s="60">
        <v>3293.9292616952443</v>
      </c>
      <c r="K21" s="60">
        <v>3486.6762112570723</v>
      </c>
      <c r="L21" s="60">
        <v>3678.9984760812868</v>
      </c>
      <c r="M21" s="60">
        <v>3869.9340483187389</v>
      </c>
      <c r="N21" s="60">
        <v>4145.8539870449713</v>
      </c>
      <c r="O21" s="60">
        <v>4349.2476251979515</v>
      </c>
      <c r="P21" s="60">
        <v>4726.4211957370062</v>
      </c>
      <c r="Q21" s="60">
        <v>4885.6131319592087</v>
      </c>
      <c r="R21" s="60">
        <v>4995.5180162378574</v>
      </c>
      <c r="S21" s="60">
        <v>5199.4904818008899</v>
      </c>
      <c r="T21" s="60">
        <v>5272.377012140013</v>
      </c>
      <c r="U21" s="60">
        <v>5466.4776057228046</v>
      </c>
      <c r="V21" s="60">
        <v>5159.373481455561</v>
      </c>
      <c r="W21" s="88">
        <v>4739.6630509693696</v>
      </c>
      <c r="X21" s="88">
        <v>3989.0327081687406</v>
      </c>
      <c r="Y21" s="59">
        <v>3596.0041932230238</v>
      </c>
    </row>
    <row r="22" spans="1:25" x14ac:dyDescent="0.4">
      <c r="A22" s="68"/>
      <c r="B22" s="90" t="s">
        <v>57</v>
      </c>
      <c r="C22" s="65" t="s">
        <v>208</v>
      </c>
      <c r="D22" s="65" t="s">
        <v>208</v>
      </c>
      <c r="E22" s="65" t="s">
        <v>208</v>
      </c>
      <c r="F22" s="65" t="s">
        <v>208</v>
      </c>
      <c r="G22" s="65" t="s">
        <v>208</v>
      </c>
      <c r="H22" s="65" t="s">
        <v>208</v>
      </c>
      <c r="I22" s="65">
        <v>2.9914043160892745</v>
      </c>
      <c r="J22" s="65">
        <v>3.3129740983311455</v>
      </c>
      <c r="K22" s="65">
        <v>3.7348271672976043</v>
      </c>
      <c r="L22" s="65">
        <v>4.0860326156603231</v>
      </c>
      <c r="M22" s="65">
        <v>4.3255480966935709</v>
      </c>
      <c r="N22" s="65">
        <v>4.5970450642121765</v>
      </c>
      <c r="O22" s="65">
        <v>5.0949481412271815</v>
      </c>
      <c r="P22" s="65">
        <v>5.8362302652356961</v>
      </c>
      <c r="Q22" s="65">
        <v>6.3058211278207681</v>
      </c>
      <c r="R22" s="65">
        <v>7.0628511290632989</v>
      </c>
      <c r="S22" s="65">
        <v>7.9002997963858439</v>
      </c>
      <c r="T22" s="65">
        <v>8.147158362945488</v>
      </c>
      <c r="U22" s="65">
        <v>8.6567244987508793</v>
      </c>
      <c r="V22" s="65">
        <v>8.4939156214053977</v>
      </c>
      <c r="W22" s="89">
        <v>8.4423257243350172</v>
      </c>
      <c r="X22" s="89">
        <v>7.724826770584925</v>
      </c>
      <c r="Y22" s="64">
        <v>7.6099988335708302</v>
      </c>
    </row>
    <row r="23" spans="1:25" ht="25.5" customHeight="1" x14ac:dyDescent="0.4">
      <c r="A23" s="69">
        <v>941</v>
      </c>
      <c r="B23" s="51" t="s">
        <v>56</v>
      </c>
      <c r="C23" s="60" t="s">
        <v>208</v>
      </c>
      <c r="D23" s="60" t="s">
        <v>208</v>
      </c>
      <c r="E23" s="60" t="s">
        <v>208</v>
      </c>
      <c r="F23" s="60" t="s">
        <v>208</v>
      </c>
      <c r="G23" s="60" t="s">
        <v>208</v>
      </c>
      <c r="H23" s="60" t="s">
        <v>208</v>
      </c>
      <c r="I23" s="60">
        <v>2693.0431018004742</v>
      </c>
      <c r="J23" s="60">
        <v>2900.4169298414899</v>
      </c>
      <c r="K23" s="60">
        <v>3072.6951944671519</v>
      </c>
      <c r="L23" s="60">
        <v>3244.9295264565235</v>
      </c>
      <c r="M23" s="60">
        <v>3416.3116626906158</v>
      </c>
      <c r="N23" s="60">
        <v>3662.9573244688067</v>
      </c>
      <c r="O23" s="60">
        <v>3845.6813279359681</v>
      </c>
      <c r="P23" s="60">
        <v>4183.5185987151572</v>
      </c>
      <c r="Q23" s="60">
        <v>4327.4230080998559</v>
      </c>
      <c r="R23" s="60">
        <v>4428.1767478742941</v>
      </c>
      <c r="S23" s="60">
        <v>4612.9061950895084</v>
      </c>
      <c r="T23" s="60">
        <v>4681.3157294186012</v>
      </c>
      <c r="U23" s="60">
        <v>4855.9361085393721</v>
      </c>
      <c r="V23" s="60">
        <v>4583.906466624393</v>
      </c>
      <c r="W23" s="88">
        <v>4209.3023380893655</v>
      </c>
      <c r="X23" s="88">
        <v>3541.820039243386</v>
      </c>
      <c r="Y23" s="59">
        <v>3187.0419686716305</v>
      </c>
    </row>
    <row r="24" spans="1:25" ht="25.5" customHeight="1" x14ac:dyDescent="0.4">
      <c r="A24" s="69">
        <v>921</v>
      </c>
      <c r="B24" s="52" t="s">
        <v>55</v>
      </c>
      <c r="C24" s="60" t="s">
        <v>208</v>
      </c>
      <c r="D24" s="60" t="s">
        <v>208</v>
      </c>
      <c r="E24" s="60" t="s">
        <v>208</v>
      </c>
      <c r="F24" s="60" t="s">
        <v>208</v>
      </c>
      <c r="G24" s="60" t="s">
        <v>208</v>
      </c>
      <c r="H24" s="60" t="s">
        <v>208</v>
      </c>
      <c r="I24" s="60">
        <v>2396.7540022848307</v>
      </c>
      <c r="J24" s="60">
        <v>2580.6920480569747</v>
      </c>
      <c r="K24" s="60">
        <v>2732.9853763697224</v>
      </c>
      <c r="L24" s="60">
        <v>2885.9050752301728</v>
      </c>
      <c r="M24" s="60">
        <v>3037.993824517047</v>
      </c>
      <c r="N24" s="60">
        <v>3259.0397091948216</v>
      </c>
      <c r="O24" s="60">
        <v>3424.7696345934683</v>
      </c>
      <c r="P24" s="60">
        <v>3729.2120393089499</v>
      </c>
      <c r="Q24" s="60">
        <v>3860.5680449865713</v>
      </c>
      <c r="R24" s="60">
        <v>3953.7871226550878</v>
      </c>
      <c r="S24" s="60">
        <v>4121.2398333375095</v>
      </c>
      <c r="T24" s="60">
        <v>4183.9130738331896</v>
      </c>
      <c r="U24" s="60">
        <v>4342.4936372032407</v>
      </c>
      <c r="V24" s="60">
        <v>4105.3215952938644</v>
      </c>
      <c r="W24" s="88">
        <v>3779.8851087779344</v>
      </c>
      <c r="X24" s="88">
        <v>3174.4689701963312</v>
      </c>
      <c r="Y24" s="59">
        <v>2848.265520105565</v>
      </c>
    </row>
    <row r="25" spans="1:25" x14ac:dyDescent="0.4">
      <c r="A25" s="68" t="s">
        <v>54</v>
      </c>
      <c r="B25" s="67" t="s">
        <v>53</v>
      </c>
      <c r="C25" s="65" t="s">
        <v>208</v>
      </c>
      <c r="D25" s="65" t="s">
        <v>208</v>
      </c>
      <c r="E25" s="65" t="s">
        <v>208</v>
      </c>
      <c r="F25" s="65" t="s">
        <v>208</v>
      </c>
      <c r="G25" s="65" t="s">
        <v>208</v>
      </c>
      <c r="H25" s="65" t="s">
        <v>208</v>
      </c>
      <c r="I25" s="65">
        <v>203.74596237146113</v>
      </c>
      <c r="J25" s="65">
        <v>216.94008364414847</v>
      </c>
      <c r="K25" s="65">
        <v>227.16951615425637</v>
      </c>
      <c r="L25" s="65">
        <v>236.90828393424482</v>
      </c>
      <c r="M25" s="65">
        <v>245.82585567706775</v>
      </c>
      <c r="N25" s="65">
        <v>260.98860144095499</v>
      </c>
      <c r="O25" s="65">
        <v>272.23050749066061</v>
      </c>
      <c r="P25" s="65">
        <v>294.59066588821742</v>
      </c>
      <c r="Q25" s="65">
        <v>303.96567083994984</v>
      </c>
      <c r="R25" s="65">
        <v>310.16848944671153</v>
      </c>
      <c r="S25" s="65">
        <v>322.48627304723044</v>
      </c>
      <c r="T25" s="65">
        <v>326.45057154513478</v>
      </c>
      <c r="U25" s="65">
        <v>339.07999896476656</v>
      </c>
      <c r="V25" s="65">
        <v>321.16725216371208</v>
      </c>
      <c r="W25" s="89">
        <v>294.65912078836129</v>
      </c>
      <c r="X25" s="89">
        <v>241.4606966533847</v>
      </c>
      <c r="Y25" s="64">
        <v>210.78881812204912</v>
      </c>
    </row>
    <row r="26" spans="1:25" x14ac:dyDescent="0.4">
      <c r="A26" s="68" t="s">
        <v>52</v>
      </c>
      <c r="B26" s="67" t="s">
        <v>51</v>
      </c>
      <c r="C26" s="65" t="s">
        <v>208</v>
      </c>
      <c r="D26" s="65" t="s">
        <v>208</v>
      </c>
      <c r="E26" s="65" t="s">
        <v>208</v>
      </c>
      <c r="F26" s="65" t="s">
        <v>208</v>
      </c>
      <c r="G26" s="65" t="s">
        <v>208</v>
      </c>
      <c r="H26" s="65" t="s">
        <v>208</v>
      </c>
      <c r="I26" s="65">
        <v>536.03505668840262</v>
      </c>
      <c r="J26" s="65">
        <v>574.53550421505611</v>
      </c>
      <c r="K26" s="65">
        <v>603.95842861248912</v>
      </c>
      <c r="L26" s="65">
        <v>633.31121710825983</v>
      </c>
      <c r="M26" s="65">
        <v>662.61440968864781</v>
      </c>
      <c r="N26" s="65">
        <v>706.56806519994177</v>
      </c>
      <c r="O26" s="65">
        <v>738.02989457971535</v>
      </c>
      <c r="P26" s="65">
        <v>797.33709894641663</v>
      </c>
      <c r="Q26" s="65">
        <v>818.7313527967508</v>
      </c>
      <c r="R26" s="65">
        <v>831.72908783006653</v>
      </c>
      <c r="S26" s="65">
        <v>860.42091313995115</v>
      </c>
      <c r="T26" s="65">
        <v>867.40340221875238</v>
      </c>
      <c r="U26" s="65">
        <v>897.23126182659325</v>
      </c>
      <c r="V26" s="65">
        <v>845.16506564544761</v>
      </c>
      <c r="W26" s="89">
        <v>767.84301752093768</v>
      </c>
      <c r="X26" s="89">
        <v>642.60657000765491</v>
      </c>
      <c r="Y26" s="64">
        <v>580.06991481870591</v>
      </c>
    </row>
    <row r="27" spans="1:25" x14ac:dyDescent="0.4">
      <c r="A27" s="68" t="s">
        <v>50</v>
      </c>
      <c r="B27" s="67" t="s">
        <v>49</v>
      </c>
      <c r="C27" s="65" t="s">
        <v>208</v>
      </c>
      <c r="D27" s="65" t="s">
        <v>208</v>
      </c>
      <c r="E27" s="65" t="s">
        <v>208</v>
      </c>
      <c r="F27" s="65" t="s">
        <v>208</v>
      </c>
      <c r="G27" s="65" t="s">
        <v>208</v>
      </c>
      <c r="H27" s="65" t="s">
        <v>208</v>
      </c>
      <c r="I27" s="65">
        <v>311.90787113558707</v>
      </c>
      <c r="J27" s="65">
        <v>334.34778739786486</v>
      </c>
      <c r="K27" s="65">
        <v>352.38610845207677</v>
      </c>
      <c r="L27" s="65">
        <v>370.54431752074532</v>
      </c>
      <c r="M27" s="65">
        <v>388.85343654247282</v>
      </c>
      <c r="N27" s="65">
        <v>414.28765528186511</v>
      </c>
      <c r="O27" s="65">
        <v>432.69695852466651</v>
      </c>
      <c r="P27" s="65">
        <v>468.91621285955318</v>
      </c>
      <c r="Q27" s="65">
        <v>481.57162713224955</v>
      </c>
      <c r="R27" s="65">
        <v>490.49054483548906</v>
      </c>
      <c r="S27" s="65">
        <v>508.89202000699703</v>
      </c>
      <c r="T27" s="65">
        <v>514.29095970975948</v>
      </c>
      <c r="U27" s="65">
        <v>532.82308812934195</v>
      </c>
      <c r="V27" s="65">
        <v>504.96799749888083</v>
      </c>
      <c r="W27" s="89">
        <v>467.21724500420152</v>
      </c>
      <c r="X27" s="89">
        <v>390.03384540464572</v>
      </c>
      <c r="Y27" s="64">
        <v>351.93705242357782</v>
      </c>
    </row>
    <row r="28" spans="1:25" x14ac:dyDescent="0.4">
      <c r="A28" s="68" t="s">
        <v>48</v>
      </c>
      <c r="B28" s="67" t="s">
        <v>47</v>
      </c>
      <c r="C28" s="65" t="s">
        <v>208</v>
      </c>
      <c r="D28" s="65" t="s">
        <v>208</v>
      </c>
      <c r="E28" s="65" t="s">
        <v>208</v>
      </c>
      <c r="F28" s="65" t="s">
        <v>208</v>
      </c>
      <c r="G28" s="65" t="s">
        <v>208</v>
      </c>
      <c r="H28" s="65" t="s">
        <v>208</v>
      </c>
      <c r="I28" s="65">
        <v>213.79768413176294</v>
      </c>
      <c r="J28" s="65">
        <v>231.28482828243511</v>
      </c>
      <c r="K28" s="65">
        <v>245.55695900051856</v>
      </c>
      <c r="L28" s="65">
        <v>260.5605565302838</v>
      </c>
      <c r="M28" s="65">
        <v>275.47747163939897</v>
      </c>
      <c r="N28" s="65">
        <v>296.60580407523838</v>
      </c>
      <c r="O28" s="65">
        <v>311.80443370512967</v>
      </c>
      <c r="P28" s="65">
        <v>340.58692771490269</v>
      </c>
      <c r="Q28" s="65">
        <v>353.46813817450413</v>
      </c>
      <c r="R28" s="65">
        <v>362.88185968648617</v>
      </c>
      <c r="S28" s="65">
        <v>379.71338347726146</v>
      </c>
      <c r="T28" s="65">
        <v>386.08623369971343</v>
      </c>
      <c r="U28" s="65">
        <v>399.81158113898215</v>
      </c>
      <c r="V28" s="65">
        <v>374.13284594135285</v>
      </c>
      <c r="W28" s="89">
        <v>346.70393344157139</v>
      </c>
      <c r="X28" s="89">
        <v>300.0661031057258</v>
      </c>
      <c r="Y28" s="64">
        <v>264.23758322765752</v>
      </c>
    </row>
    <row r="29" spans="1:25" x14ac:dyDescent="0.4">
      <c r="A29" s="68" t="s">
        <v>46</v>
      </c>
      <c r="B29" s="67" t="s">
        <v>45</v>
      </c>
      <c r="C29" s="65" t="s">
        <v>208</v>
      </c>
      <c r="D29" s="65" t="s">
        <v>208</v>
      </c>
      <c r="E29" s="65" t="s">
        <v>208</v>
      </c>
      <c r="F29" s="65" t="s">
        <v>208</v>
      </c>
      <c r="G29" s="65" t="s">
        <v>208</v>
      </c>
      <c r="H29" s="65" t="s">
        <v>208</v>
      </c>
      <c r="I29" s="65">
        <v>303.6744082065789</v>
      </c>
      <c r="J29" s="65">
        <v>327.36708344476062</v>
      </c>
      <c r="K29" s="65">
        <v>347.20325606374212</v>
      </c>
      <c r="L29" s="65">
        <v>366.64686815220642</v>
      </c>
      <c r="M29" s="65">
        <v>385.47898362529577</v>
      </c>
      <c r="N29" s="65">
        <v>412.69665694456512</v>
      </c>
      <c r="O29" s="65">
        <v>432.76536907713421</v>
      </c>
      <c r="P29" s="65">
        <v>469.5222254624278</v>
      </c>
      <c r="Q29" s="65">
        <v>485.00099667685777</v>
      </c>
      <c r="R29" s="65">
        <v>495.3210204921736</v>
      </c>
      <c r="S29" s="65">
        <v>514.08818933283669</v>
      </c>
      <c r="T29" s="65">
        <v>520.66095325695608</v>
      </c>
      <c r="U29" s="65">
        <v>536.73256438353701</v>
      </c>
      <c r="V29" s="65">
        <v>500.5603406703832</v>
      </c>
      <c r="W29" s="89">
        <v>463.58136985455985</v>
      </c>
      <c r="X29" s="89">
        <v>389.26850733598792</v>
      </c>
      <c r="Y29" s="64">
        <v>339.70556561299185</v>
      </c>
    </row>
    <row r="30" spans="1:25" x14ac:dyDescent="0.4">
      <c r="A30" s="68" t="s">
        <v>44</v>
      </c>
      <c r="B30" s="67" t="s">
        <v>43</v>
      </c>
      <c r="C30" s="65" t="s">
        <v>208</v>
      </c>
      <c r="D30" s="65" t="s">
        <v>208</v>
      </c>
      <c r="E30" s="65" t="s">
        <v>208</v>
      </c>
      <c r="F30" s="65" t="s">
        <v>208</v>
      </c>
      <c r="G30" s="65" t="s">
        <v>208</v>
      </c>
      <c r="H30" s="65" t="s">
        <v>208</v>
      </c>
      <c r="I30" s="65">
        <v>187.07423056294351</v>
      </c>
      <c r="J30" s="65">
        <v>203.06660501182228</v>
      </c>
      <c r="K30" s="65">
        <v>217.41109929786941</v>
      </c>
      <c r="L30" s="65">
        <v>231.14290643993056</v>
      </c>
      <c r="M30" s="65">
        <v>246.0564101781994</v>
      </c>
      <c r="N30" s="65">
        <v>266.21159799674541</v>
      </c>
      <c r="O30" s="65">
        <v>280.30304415545078</v>
      </c>
      <c r="P30" s="65">
        <v>306.79811048213134</v>
      </c>
      <c r="Q30" s="65">
        <v>319.86365088374635</v>
      </c>
      <c r="R30" s="65">
        <v>329.73708720159919</v>
      </c>
      <c r="S30" s="65">
        <v>345.47590594777245</v>
      </c>
      <c r="T30" s="65">
        <v>352.39933235413361</v>
      </c>
      <c r="U30" s="65">
        <v>366.45230486770333</v>
      </c>
      <c r="V30" s="65">
        <v>345.79358920426995</v>
      </c>
      <c r="W30" s="89">
        <v>316.58314324881491</v>
      </c>
      <c r="X30" s="89">
        <v>267.16976140781469</v>
      </c>
      <c r="Y30" s="64">
        <v>244.30660485129795</v>
      </c>
    </row>
    <row r="31" spans="1:25" x14ac:dyDescent="0.4">
      <c r="A31" s="68" t="s">
        <v>42</v>
      </c>
      <c r="B31" s="67" t="s">
        <v>41</v>
      </c>
      <c r="C31" s="65" t="s">
        <v>208</v>
      </c>
      <c r="D31" s="65" t="s">
        <v>208</v>
      </c>
      <c r="E31" s="65" t="s">
        <v>208</v>
      </c>
      <c r="F31" s="65" t="s">
        <v>208</v>
      </c>
      <c r="G31" s="65" t="s">
        <v>208</v>
      </c>
      <c r="H31" s="65" t="s">
        <v>208</v>
      </c>
      <c r="I31" s="65">
        <v>238.59521100460506</v>
      </c>
      <c r="J31" s="65">
        <v>256.85154932321205</v>
      </c>
      <c r="K31" s="65">
        <v>271.73953379967179</v>
      </c>
      <c r="L31" s="65">
        <v>286.87545503162562</v>
      </c>
      <c r="M31" s="65">
        <v>300.98667927989129</v>
      </c>
      <c r="N31" s="65">
        <v>321.29128092330325</v>
      </c>
      <c r="O31" s="65">
        <v>337.79492509929213</v>
      </c>
      <c r="P31" s="65">
        <v>367.95857896502957</v>
      </c>
      <c r="Q31" s="65">
        <v>381.17030590323088</v>
      </c>
      <c r="R31" s="65">
        <v>390.84299369131361</v>
      </c>
      <c r="S31" s="65">
        <v>408.57092130183247</v>
      </c>
      <c r="T31" s="65">
        <v>417.09736751781151</v>
      </c>
      <c r="U31" s="65">
        <v>434.6210654339269</v>
      </c>
      <c r="V31" s="65">
        <v>415.30472810671847</v>
      </c>
      <c r="W31" s="89">
        <v>384.05878554930314</v>
      </c>
      <c r="X31" s="89">
        <v>322.60960913432734</v>
      </c>
      <c r="Y31" s="64">
        <v>294.84978708708212</v>
      </c>
    </row>
    <row r="32" spans="1:25" x14ac:dyDescent="0.4">
      <c r="A32" s="68" t="s">
        <v>40</v>
      </c>
      <c r="B32" s="67" t="s">
        <v>39</v>
      </c>
      <c r="C32" s="65" t="s">
        <v>208</v>
      </c>
      <c r="D32" s="65" t="s">
        <v>208</v>
      </c>
      <c r="E32" s="65" t="s">
        <v>208</v>
      </c>
      <c r="F32" s="65" t="s">
        <v>208</v>
      </c>
      <c r="G32" s="65" t="s">
        <v>208</v>
      </c>
      <c r="H32" s="65" t="s">
        <v>208</v>
      </c>
      <c r="I32" s="65">
        <v>214.99150237204503</v>
      </c>
      <c r="J32" s="65">
        <v>233.18545241120287</v>
      </c>
      <c r="K32" s="65">
        <v>249.90494091936449</v>
      </c>
      <c r="L32" s="65">
        <v>266.85600800536491</v>
      </c>
      <c r="M32" s="65">
        <v>284.79984368510407</v>
      </c>
      <c r="N32" s="65">
        <v>310.94988360927994</v>
      </c>
      <c r="O32" s="65">
        <v>332.19607460003033</v>
      </c>
      <c r="P32" s="65">
        <v>367.99795967370301</v>
      </c>
      <c r="Q32" s="65">
        <v>386.84411990553605</v>
      </c>
      <c r="R32" s="65">
        <v>401.73463206710881</v>
      </c>
      <c r="S32" s="65">
        <v>423.97811910128496</v>
      </c>
      <c r="T32" s="65">
        <v>434.31645149921104</v>
      </c>
      <c r="U32" s="65">
        <v>454.10780290747567</v>
      </c>
      <c r="V32" s="65">
        <v>434.50836529656635</v>
      </c>
      <c r="W32" s="89">
        <v>402.37013053488585</v>
      </c>
      <c r="X32" s="89">
        <v>338.78544066043764</v>
      </c>
      <c r="Y32" s="64">
        <v>307.04610277647623</v>
      </c>
    </row>
    <row r="33" spans="1:25" x14ac:dyDescent="0.4">
      <c r="A33" s="68" t="s">
        <v>38</v>
      </c>
      <c r="B33" s="67" t="s">
        <v>37</v>
      </c>
      <c r="C33" s="65" t="s">
        <v>208</v>
      </c>
      <c r="D33" s="65" t="s">
        <v>208</v>
      </c>
      <c r="E33" s="65" t="s">
        <v>208</v>
      </c>
      <c r="F33" s="65" t="s">
        <v>208</v>
      </c>
      <c r="G33" s="65" t="s">
        <v>208</v>
      </c>
      <c r="H33" s="65" t="s">
        <v>208</v>
      </c>
      <c r="I33" s="65">
        <v>186.93207581144395</v>
      </c>
      <c r="J33" s="65">
        <v>203.11315432647237</v>
      </c>
      <c r="K33" s="65">
        <v>217.65553406973402</v>
      </c>
      <c r="L33" s="65">
        <v>233.05946250751157</v>
      </c>
      <c r="M33" s="65">
        <v>247.90073420096945</v>
      </c>
      <c r="N33" s="65">
        <v>269.44016372292725</v>
      </c>
      <c r="O33" s="65">
        <v>286.94842736138833</v>
      </c>
      <c r="P33" s="65">
        <v>315.50425931656895</v>
      </c>
      <c r="Q33" s="65">
        <v>329.9521826737469</v>
      </c>
      <c r="R33" s="65">
        <v>340.88140740413979</v>
      </c>
      <c r="S33" s="65">
        <v>357.614107982343</v>
      </c>
      <c r="T33" s="65">
        <v>365.20780203171796</v>
      </c>
      <c r="U33" s="65">
        <v>381.63396955091298</v>
      </c>
      <c r="V33" s="65">
        <v>363.72141076653293</v>
      </c>
      <c r="W33" s="89">
        <v>336.86836283529817</v>
      </c>
      <c r="X33" s="89">
        <v>282.46843648635229</v>
      </c>
      <c r="Y33" s="64">
        <v>255.32409118572645</v>
      </c>
    </row>
    <row r="34" spans="1:25" x14ac:dyDescent="0.4">
      <c r="A34" s="63">
        <v>924</v>
      </c>
      <c r="B34" s="62" t="s">
        <v>36</v>
      </c>
      <c r="C34" s="60" t="s">
        <v>208</v>
      </c>
      <c r="D34" s="60" t="s">
        <v>208</v>
      </c>
      <c r="E34" s="60" t="s">
        <v>208</v>
      </c>
      <c r="F34" s="60" t="s">
        <v>208</v>
      </c>
      <c r="G34" s="60" t="s">
        <v>208</v>
      </c>
      <c r="H34" s="60" t="s">
        <v>208</v>
      </c>
      <c r="I34" s="60">
        <v>296.2890995156439</v>
      </c>
      <c r="J34" s="60">
        <v>319.72488178451522</v>
      </c>
      <c r="K34" s="60">
        <v>339.70981809742921</v>
      </c>
      <c r="L34" s="60">
        <v>359.02445122635055</v>
      </c>
      <c r="M34" s="60">
        <v>378.31783817356882</v>
      </c>
      <c r="N34" s="60">
        <v>403.91761527398558</v>
      </c>
      <c r="O34" s="60">
        <v>420.91169334250009</v>
      </c>
      <c r="P34" s="60">
        <v>454.30655940620693</v>
      </c>
      <c r="Q34" s="60">
        <v>466.85496311328404</v>
      </c>
      <c r="R34" s="60">
        <v>474.38962521920621</v>
      </c>
      <c r="S34" s="60">
        <v>491.66636175199801</v>
      </c>
      <c r="T34" s="60">
        <v>497.40265558541108</v>
      </c>
      <c r="U34" s="60">
        <v>513.44247133613158</v>
      </c>
      <c r="V34" s="60">
        <v>478.58487133052813</v>
      </c>
      <c r="W34" s="88">
        <v>429.41722931143141</v>
      </c>
      <c r="X34" s="88">
        <v>367.35106904705492</v>
      </c>
      <c r="Y34" s="59">
        <v>338.77644856606503</v>
      </c>
    </row>
    <row r="35" spans="1:25" x14ac:dyDescent="0.4">
      <c r="A35" s="63">
        <v>923</v>
      </c>
      <c r="B35" s="62" t="s">
        <v>35</v>
      </c>
      <c r="C35" s="60" t="s">
        <v>208</v>
      </c>
      <c r="D35" s="60" t="s">
        <v>208</v>
      </c>
      <c r="E35" s="60" t="s">
        <v>208</v>
      </c>
      <c r="F35" s="60" t="s">
        <v>208</v>
      </c>
      <c r="G35" s="60" t="s">
        <v>208</v>
      </c>
      <c r="H35" s="60" t="s">
        <v>208</v>
      </c>
      <c r="I35" s="60">
        <v>364.47090084078218</v>
      </c>
      <c r="J35" s="60">
        <v>390.19935775542348</v>
      </c>
      <c r="K35" s="60">
        <v>410.24618962262326</v>
      </c>
      <c r="L35" s="60">
        <v>429.98291700910295</v>
      </c>
      <c r="M35" s="60">
        <v>449.29683753143024</v>
      </c>
      <c r="N35" s="60">
        <v>478.29961751195248</v>
      </c>
      <c r="O35" s="60">
        <v>498.47134912075614</v>
      </c>
      <c r="P35" s="60">
        <v>537.06636675661321</v>
      </c>
      <c r="Q35" s="60">
        <v>551.88430273153131</v>
      </c>
      <c r="R35" s="60">
        <v>560.27841723449944</v>
      </c>
      <c r="S35" s="60">
        <v>578.68398691499624</v>
      </c>
      <c r="T35" s="60">
        <v>582.91412435846655</v>
      </c>
      <c r="U35" s="60">
        <v>601.88477268468125</v>
      </c>
      <c r="V35" s="60">
        <v>566.97309920976249</v>
      </c>
      <c r="W35" s="88">
        <v>521.91838715566803</v>
      </c>
      <c r="X35" s="88">
        <v>439.48784215476934</v>
      </c>
      <c r="Y35" s="59">
        <v>401.35222571782265</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B1"/>
    <mergeCell ref="A19:B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2.77734375" style="45" hidden="1" customWidth="1"/>
    <col min="8" max="9" width="12.77734375" style="45" customWidth="1"/>
    <col min="10" max="14" width="12.77734375" style="45" hidden="1" customWidth="1"/>
    <col min="15" max="20" width="12.77734375" style="45" customWidth="1"/>
    <col min="21" max="21" width="10" style="45" customWidth="1"/>
    <col min="22" max="22" width="10.33203125" style="45" customWidth="1"/>
    <col min="23" max="25" width="12.77734375" style="45" customWidth="1"/>
    <col min="26" max="27" width="12.77734375" style="45" hidden="1" customWidth="1"/>
    <col min="28" max="28" width="13.44140625" style="45" hidden="1" customWidth="1"/>
    <col min="29" max="30" width="12.77734375" style="45" customWidth="1"/>
    <col min="31" max="31" width="11.77734375" style="45" customWidth="1"/>
    <col min="32" max="32" width="11.109375" style="45" customWidth="1"/>
    <col min="33" max="38" width="12.77734375" style="45" hidden="1" customWidth="1"/>
    <col min="39" max="39" width="4.88671875" style="45" hidden="1" customWidth="1"/>
    <col min="40" max="40" width="12.77734375" style="45" customWidth="1"/>
    <col min="41" max="16384" width="8.88671875" style="45"/>
  </cols>
  <sheetData>
    <row r="1" spans="1:40" s="75" customFormat="1" ht="60" customHeight="1" x14ac:dyDescent="0.4">
      <c r="A1" s="189" t="s">
        <v>84</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c r="N2" s="71"/>
      <c r="O2" s="71" t="s">
        <v>74</v>
      </c>
      <c r="P2" s="71" t="s">
        <v>73</v>
      </c>
      <c r="Q2" s="71" t="s">
        <v>72</v>
      </c>
      <c r="R2" s="176" t="s">
        <v>71</v>
      </c>
      <c r="S2" s="176" t="s">
        <v>70</v>
      </c>
      <c r="T2" s="176" t="s">
        <v>69</v>
      </c>
      <c r="U2" s="176" t="s">
        <v>68</v>
      </c>
      <c r="V2" s="176" t="s">
        <v>67</v>
      </c>
      <c r="W2" s="71" t="s">
        <v>66</v>
      </c>
      <c r="X2" s="71" t="s">
        <v>65</v>
      </c>
      <c r="Y2" s="71" t="s">
        <v>64</v>
      </c>
      <c r="Z2" s="71"/>
      <c r="AA2" s="71"/>
      <c r="AB2" s="71"/>
      <c r="AC2" s="71" t="s">
        <v>63</v>
      </c>
      <c r="AD2" s="176" t="s">
        <v>62</v>
      </c>
      <c r="AE2" s="176" t="s">
        <v>61</v>
      </c>
      <c r="AF2" s="71" t="s">
        <v>60</v>
      </c>
      <c r="AG2" s="71"/>
      <c r="AH2" s="71"/>
      <c r="AI2" s="71"/>
      <c r="AJ2" s="71"/>
      <c r="AK2" s="71"/>
      <c r="AL2" s="71"/>
      <c r="AM2" s="71"/>
      <c r="AN2" s="91" t="s">
        <v>59</v>
      </c>
    </row>
    <row r="3" spans="1:40" s="48" customFormat="1" ht="30" customHeight="1" x14ac:dyDescent="0.4">
      <c r="A3" s="69">
        <v>925</v>
      </c>
      <c r="B3" s="51" t="s">
        <v>58</v>
      </c>
      <c r="C3" s="61">
        <f t="shared" ref="C3:C18" si="0">SUM(D3:I3,M3:Q3,W3:AC3,AF3,AL3:AN3)</f>
        <v>94984.62424927004</v>
      </c>
      <c r="D3" s="60">
        <f t="shared" ref="D3:Y3" si="1">SUM(D6,D16:D17,D4)</f>
        <v>3124.4597597447409</v>
      </c>
      <c r="E3" s="60">
        <f t="shared" si="1"/>
        <v>1099.2956646600001</v>
      </c>
      <c r="F3" s="60">
        <f t="shared" si="1"/>
        <v>931.78101868999988</v>
      </c>
      <c r="G3" s="60"/>
      <c r="H3" s="60">
        <f t="shared" si="1"/>
        <v>2689.6139499999999</v>
      </c>
      <c r="I3" s="60">
        <f t="shared" si="1"/>
        <v>6580.0587643462231</v>
      </c>
      <c r="J3" s="60">
        <f t="shared" si="1"/>
        <v>0</v>
      </c>
      <c r="K3" s="60">
        <f t="shared" si="1"/>
        <v>0</v>
      </c>
      <c r="L3" s="60">
        <f t="shared" si="1"/>
        <v>0</v>
      </c>
      <c r="M3" s="60"/>
      <c r="N3" s="60"/>
      <c r="O3" s="60">
        <f t="shared" si="1"/>
        <v>11625.595130999998</v>
      </c>
      <c r="P3" s="60">
        <f t="shared" si="1"/>
        <v>6749.0433528570802</v>
      </c>
      <c r="Q3" s="60">
        <f t="shared" si="1"/>
        <v>14153.821606999456</v>
      </c>
      <c r="R3" s="60">
        <f t="shared" si="1"/>
        <v>4329.2688127383872</v>
      </c>
      <c r="S3" s="60">
        <f t="shared" si="1"/>
        <v>4560.3279730823833</v>
      </c>
      <c r="T3" s="60">
        <f t="shared" si="1"/>
        <v>4647.6406698571791</v>
      </c>
      <c r="U3" s="60">
        <f t="shared" si="1"/>
        <v>270.55906472417536</v>
      </c>
      <c r="V3" s="60">
        <f t="shared" si="1"/>
        <v>346.02508659733024</v>
      </c>
      <c r="W3" s="60">
        <f t="shared" si="1"/>
        <v>727.45800000000008</v>
      </c>
      <c r="X3" s="60">
        <f t="shared" si="1"/>
        <v>2605.570901407315</v>
      </c>
      <c r="Y3" s="60">
        <f t="shared" si="1"/>
        <v>55.794706500000004</v>
      </c>
      <c r="Z3" s="60"/>
      <c r="AA3" s="60"/>
      <c r="AB3" s="60"/>
      <c r="AC3" s="60">
        <f t="shared" ref="AC3:AF3" si="2">SUM(AC6,AC16:AC17,AC4)</f>
        <v>1039.6609860351218</v>
      </c>
      <c r="AD3" s="60">
        <f t="shared" si="2"/>
        <v>874.17398603512174</v>
      </c>
      <c r="AE3" s="60">
        <f t="shared" si="2"/>
        <v>165.48700000000002</v>
      </c>
      <c r="AF3" s="60">
        <f t="shared" si="2"/>
        <v>41921.907407030114</v>
      </c>
      <c r="AG3" s="60"/>
      <c r="AH3" s="60"/>
      <c r="AI3" s="60"/>
      <c r="AJ3" s="60"/>
      <c r="AK3" s="60"/>
      <c r="AL3" s="60"/>
      <c r="AM3" s="60"/>
      <c r="AN3" s="59">
        <f>SUM(AN6,AN16:AN17,AN4)</f>
        <v>1680.5630000000001</v>
      </c>
    </row>
    <row r="4" spans="1:40" s="48" customFormat="1" x14ac:dyDescent="0.4">
      <c r="A4" s="68"/>
      <c r="B4" s="70" t="s">
        <v>57</v>
      </c>
      <c r="C4" s="66">
        <f t="shared" si="0"/>
        <v>1593.370651346713</v>
      </c>
      <c r="D4" s="65">
        <f>AA!$H$4</f>
        <v>0</v>
      </c>
      <c r="E4" s="65">
        <f>BBWB!$H$4</f>
        <v>26.816208507742971</v>
      </c>
      <c r="F4" s="65">
        <f>CA!$H$4</f>
        <v>1.3540926892315711E-2</v>
      </c>
      <c r="G4" s="65"/>
      <c r="H4" s="65">
        <f>CTB!H4</f>
        <v>0</v>
      </c>
      <c r="I4" s="65">
        <f>DLA!$H$4</f>
        <v>0</v>
      </c>
      <c r="J4" s="65">
        <f>'DLA (children)'!$H$4</f>
        <v>0</v>
      </c>
      <c r="K4" s="65">
        <f>'DLA (working age)'!$H$4</f>
        <v>0</v>
      </c>
      <c r="L4" s="65">
        <f>'DLA (pensioners)'!$H$4</f>
        <v>0</v>
      </c>
      <c r="M4" s="65"/>
      <c r="N4" s="65"/>
      <c r="O4" s="65">
        <f>HB!$H$4</f>
        <v>0</v>
      </c>
      <c r="P4" s="65">
        <f>IB!$H$4</f>
        <v>36.518713964701369</v>
      </c>
      <c r="Q4" s="65">
        <f>IS!$H$4</f>
        <v>2.2674182435797778</v>
      </c>
      <c r="R4" s="65">
        <f>'IS MIG'!$H$4</f>
        <v>0.74182174539349099</v>
      </c>
      <c r="S4" s="65">
        <f>'IS (incapacity)'!$H$4</f>
        <v>0.67738802553358979</v>
      </c>
      <c r="T4" s="65">
        <f>'IS (lone parent)'!$H$4</f>
        <v>0.68411238514292216</v>
      </c>
      <c r="U4" s="65">
        <f>'IS (carer)'!$H$4</f>
        <v>1.0019513495952483E-2</v>
      </c>
      <c r="V4" s="65">
        <f>'IS (others)'!$H$4</f>
        <v>0.15407657401382285</v>
      </c>
      <c r="W4" s="65">
        <f>IIDB!$H$4</f>
        <v>11.300390135446513</v>
      </c>
      <c r="X4" s="65">
        <f>JSA!$H$4</f>
        <v>0.19822207179713897</v>
      </c>
      <c r="Y4" s="65">
        <f>MA!$H$4</f>
        <v>7.8656467714862011E-2</v>
      </c>
      <c r="Z4" s="65"/>
      <c r="AA4" s="65"/>
      <c r="AB4" s="65"/>
      <c r="AC4" s="65">
        <f>SDA!$H$4</f>
        <v>2.1444753697632777</v>
      </c>
      <c r="AD4" s="65">
        <f>'SDA (working age)'!$H$4</f>
        <v>1.7267372634817997</v>
      </c>
      <c r="AE4" s="65">
        <f>'SDA (pensioners)'!$H$4</f>
        <v>0.41773810628147795</v>
      </c>
      <c r="AF4" s="65">
        <f>SP!$H$4</f>
        <v>1514.0330256590748</v>
      </c>
      <c r="AG4" s="65"/>
      <c r="AH4" s="65"/>
      <c r="AI4" s="65"/>
      <c r="AJ4" s="65"/>
      <c r="AK4" s="65"/>
      <c r="AL4" s="65"/>
      <c r="AM4" s="65"/>
      <c r="AN4" s="64">
        <f>WFP!$H$4</f>
        <v>0</v>
      </c>
    </row>
    <row r="5" spans="1:40" s="48" customFormat="1" ht="25.5" customHeight="1" x14ac:dyDescent="0.4">
      <c r="A5" s="69">
        <v>941</v>
      </c>
      <c r="B5" s="51" t="s">
        <v>56</v>
      </c>
      <c r="C5" s="61">
        <f t="shared" si="0"/>
        <v>84236.253763878733</v>
      </c>
      <c r="D5" s="60">
        <f t="shared" ref="D5:AF5" si="3">SUM(D6,D16)</f>
        <v>2805.5305772075876</v>
      </c>
      <c r="E5" s="60">
        <f t="shared" si="3"/>
        <v>951.95566512988842</v>
      </c>
      <c r="F5" s="60">
        <f t="shared" si="3"/>
        <v>841.19149019208055</v>
      </c>
      <c r="G5" s="60"/>
      <c r="H5" s="60">
        <f t="shared" si="3"/>
        <v>2373.7890480000001</v>
      </c>
      <c r="I5" s="60">
        <f t="shared" si="3"/>
        <v>5832.0560651953483</v>
      </c>
      <c r="J5" s="60">
        <f t="shared" si="3"/>
        <v>0</v>
      </c>
      <c r="K5" s="60">
        <f t="shared" si="3"/>
        <v>0</v>
      </c>
      <c r="L5" s="60">
        <f t="shared" si="3"/>
        <v>0</v>
      </c>
      <c r="M5" s="60"/>
      <c r="N5" s="60"/>
      <c r="O5" s="60">
        <f t="shared" si="3"/>
        <v>10507.504114999998</v>
      </c>
      <c r="P5" s="60">
        <f t="shared" si="3"/>
        <v>5869.0592676433471</v>
      </c>
      <c r="Q5" s="60">
        <f t="shared" si="3"/>
        <v>12777.878659613834</v>
      </c>
      <c r="R5" s="60">
        <f t="shared" si="3"/>
        <v>3916.3037512690689</v>
      </c>
      <c r="S5" s="60">
        <f t="shared" si="3"/>
        <v>4059.4322965846914</v>
      </c>
      <c r="T5" s="60">
        <f t="shared" si="3"/>
        <v>4244.516250544124</v>
      </c>
      <c r="U5" s="60">
        <f t="shared" si="3"/>
        <v>243.51521121497754</v>
      </c>
      <c r="V5" s="60">
        <f t="shared" si="3"/>
        <v>314.111150000973</v>
      </c>
      <c r="W5" s="60">
        <f t="shared" si="3"/>
        <v>645.360829386001</v>
      </c>
      <c r="X5" s="60">
        <f t="shared" si="3"/>
        <v>2322.1415583933695</v>
      </c>
      <c r="Y5" s="60">
        <f t="shared" si="3"/>
        <v>51.857836479261927</v>
      </c>
      <c r="Z5" s="60"/>
      <c r="AA5" s="60"/>
      <c r="AB5" s="60"/>
      <c r="AC5" s="60">
        <f t="shared" si="3"/>
        <v>922.65017816597572</v>
      </c>
      <c r="AD5" s="60">
        <f t="shared" si="3"/>
        <v>776.35496962441243</v>
      </c>
      <c r="AE5" s="60">
        <f t="shared" si="3"/>
        <v>146.29520854156326</v>
      </c>
      <c r="AF5" s="60">
        <f t="shared" si="3"/>
        <v>36806.617383084515</v>
      </c>
      <c r="AG5" s="60"/>
      <c r="AH5" s="60"/>
      <c r="AI5" s="60"/>
      <c r="AJ5" s="60"/>
      <c r="AK5" s="60"/>
      <c r="AL5" s="60"/>
      <c r="AM5" s="60"/>
      <c r="AN5" s="59">
        <f>SUM(AN6,AN16)</f>
        <v>1528.6610903875128</v>
      </c>
    </row>
    <row r="6" spans="1:40" s="48" customFormat="1" ht="25.5" customHeight="1" x14ac:dyDescent="0.4">
      <c r="A6" s="69">
        <v>921</v>
      </c>
      <c r="B6" s="52" t="s">
        <v>55</v>
      </c>
      <c r="C6" s="61">
        <f t="shared" si="0"/>
        <v>78695.275509112995</v>
      </c>
      <c r="D6" s="60">
        <f t="shared" ref="D6:AF6" si="4">SUM(D7:D15)</f>
        <v>2566.51071257895</v>
      </c>
      <c r="E6" s="60">
        <f t="shared" si="4"/>
        <v>895.53325983173295</v>
      </c>
      <c r="F6" s="60">
        <f t="shared" si="4"/>
        <v>773.93988487261424</v>
      </c>
      <c r="G6" s="60"/>
      <c r="H6" s="60">
        <f t="shared" si="4"/>
        <v>2250.0643720000003</v>
      </c>
      <c r="I6" s="60">
        <f t="shared" si="4"/>
        <v>5290.5939974827306</v>
      </c>
      <c r="J6" s="60">
        <f t="shared" si="4"/>
        <v>0</v>
      </c>
      <c r="K6" s="60">
        <f t="shared" si="4"/>
        <v>0</v>
      </c>
      <c r="L6" s="60">
        <f t="shared" si="4"/>
        <v>0</v>
      </c>
      <c r="M6" s="60"/>
      <c r="N6" s="60"/>
      <c r="O6" s="60">
        <f t="shared" si="4"/>
        <v>9977.2082459999983</v>
      </c>
      <c r="P6" s="60">
        <f t="shared" si="4"/>
        <v>5233.2698562916903</v>
      </c>
      <c r="Q6" s="60">
        <f t="shared" si="4"/>
        <v>11955.506918421459</v>
      </c>
      <c r="R6" s="60">
        <f t="shared" si="4"/>
        <v>3675.6117608990094</v>
      </c>
      <c r="S6" s="60">
        <f t="shared" si="4"/>
        <v>3762.7618818999954</v>
      </c>
      <c r="T6" s="60">
        <f t="shared" si="4"/>
        <v>3993.1387449918748</v>
      </c>
      <c r="U6" s="60">
        <f t="shared" si="4"/>
        <v>225.00934180215881</v>
      </c>
      <c r="V6" s="60">
        <f t="shared" si="4"/>
        <v>298.98518882842183</v>
      </c>
      <c r="W6" s="60">
        <f t="shared" si="4"/>
        <v>593.61424767823053</v>
      </c>
      <c r="X6" s="60">
        <f t="shared" si="4"/>
        <v>2186.9852099544155</v>
      </c>
      <c r="Y6" s="60">
        <f t="shared" si="4"/>
        <v>49.281394307982936</v>
      </c>
      <c r="Z6" s="60"/>
      <c r="AA6" s="60"/>
      <c r="AB6" s="60"/>
      <c r="AC6" s="60">
        <f t="shared" si="4"/>
        <v>852.96431070150265</v>
      </c>
      <c r="AD6" s="60">
        <f t="shared" si="4"/>
        <v>720.70572634379005</v>
      </c>
      <c r="AE6" s="60">
        <f t="shared" si="4"/>
        <v>132.25858435771264</v>
      </c>
      <c r="AF6" s="60">
        <f t="shared" si="4"/>
        <v>34633.915453400397</v>
      </c>
      <c r="AG6" s="60"/>
      <c r="AH6" s="60"/>
      <c r="AI6" s="60"/>
      <c r="AJ6" s="60"/>
      <c r="AK6" s="60"/>
      <c r="AL6" s="60"/>
      <c r="AM6" s="60"/>
      <c r="AN6" s="59">
        <f>SUM(AN7:AN15)</f>
        <v>1435.8876455913016</v>
      </c>
    </row>
    <row r="7" spans="1:40" s="48" customFormat="1" x14ac:dyDescent="0.4">
      <c r="A7" s="68" t="s">
        <v>54</v>
      </c>
      <c r="B7" s="67" t="s">
        <v>53</v>
      </c>
      <c r="C7" s="66">
        <f t="shared" si="0"/>
        <v>4967.1185276632923</v>
      </c>
      <c r="D7" s="65">
        <f>AA!$H7</f>
        <v>155.15891428104132</v>
      </c>
      <c r="E7" s="65">
        <f>BBWB!$H7</f>
        <v>58.774624217775148</v>
      </c>
      <c r="F7" s="65">
        <f>CA!$H7</f>
        <v>59.916191700010557</v>
      </c>
      <c r="G7" s="65"/>
      <c r="H7" s="65">
        <f>CTB!H7</f>
        <v>160.67746199999999</v>
      </c>
      <c r="I7" s="65">
        <f>DLA!$H7</f>
        <v>412.28163159224158</v>
      </c>
      <c r="J7" s="65">
        <f>'DLA (children)'!$H7</f>
        <v>0</v>
      </c>
      <c r="K7" s="65">
        <f>'DLA (working age)'!$H7</f>
        <v>0</v>
      </c>
      <c r="L7" s="65">
        <f>'DLA (pensioners)'!$H7</f>
        <v>0</v>
      </c>
      <c r="M7" s="65"/>
      <c r="N7" s="65"/>
      <c r="O7" s="65">
        <f>HB!$H7</f>
        <v>581.73320200000001</v>
      </c>
      <c r="P7" s="65">
        <f>IB!$H7</f>
        <v>518.1516025615299</v>
      </c>
      <c r="Q7" s="65">
        <f>IS!$H7</f>
        <v>757.79364314084307</v>
      </c>
      <c r="R7" s="65">
        <f>'IS MIG'!$H7</f>
        <v>222.18886544045276</v>
      </c>
      <c r="S7" s="65">
        <f>'IS (incapacity)'!$H7</f>
        <v>263.62870124568548</v>
      </c>
      <c r="T7" s="65">
        <f>'IS (lone parent)'!$H7</f>
        <v>237.94959612814171</v>
      </c>
      <c r="U7" s="65">
        <f>'IS (carer)'!$H7</f>
        <v>19.079773056309993</v>
      </c>
      <c r="V7" s="65">
        <f>'IS (others)'!$H7</f>
        <v>14.946707270253103</v>
      </c>
      <c r="W7" s="65">
        <f>IIDB!$H7</f>
        <v>86.715583189706408</v>
      </c>
      <c r="X7" s="65">
        <f>JSA!$H7</f>
        <v>172.37845105435133</v>
      </c>
      <c r="Y7" s="65">
        <f>MA!$H7</f>
        <v>2.2700104833696866</v>
      </c>
      <c r="Z7" s="65"/>
      <c r="AA7" s="65"/>
      <c r="AB7" s="65"/>
      <c r="AC7" s="65">
        <f>SDA!$H7</f>
        <v>57.709428499101044</v>
      </c>
      <c r="AD7" s="65">
        <f>'SDA (working age)'!$H7</f>
        <v>47.11262415963381</v>
      </c>
      <c r="AE7" s="65">
        <f>'SDA (pensioners)'!$H7</f>
        <v>10.596804339467242</v>
      </c>
      <c r="AF7" s="65">
        <f>SP!$H7</f>
        <v>1865.7933292161806</v>
      </c>
      <c r="AG7" s="65"/>
      <c r="AH7" s="65"/>
      <c r="AI7" s="65"/>
      <c r="AJ7" s="65"/>
      <c r="AK7" s="65"/>
      <c r="AL7" s="65"/>
      <c r="AM7" s="65"/>
      <c r="AN7" s="64">
        <f>WFP!$H7</f>
        <v>77.764453727141614</v>
      </c>
    </row>
    <row r="8" spans="1:40" s="48" customFormat="1" x14ac:dyDescent="0.4">
      <c r="A8" s="68" t="s">
        <v>52</v>
      </c>
      <c r="B8" s="67" t="s">
        <v>51</v>
      </c>
      <c r="C8" s="66">
        <f t="shared" si="0"/>
        <v>12466.654800108232</v>
      </c>
      <c r="D8" s="65">
        <f>AA!$H8</f>
        <v>430.98060726374786</v>
      </c>
      <c r="E8" s="65">
        <f>BBWB!$H8</f>
        <v>134.20041184133493</v>
      </c>
      <c r="F8" s="65">
        <f>CA!$H8</f>
        <v>139.32268760843829</v>
      </c>
      <c r="G8" s="65"/>
      <c r="H8" s="65">
        <f>CTB!H8</f>
        <v>394.02762899999999</v>
      </c>
      <c r="I8" s="65">
        <f>DLA!$H8</f>
        <v>1074.7770842088735</v>
      </c>
      <c r="J8" s="65">
        <f>'DLA (children)'!$H8</f>
        <v>0</v>
      </c>
      <c r="K8" s="65">
        <f>'DLA (working age)'!$H8</f>
        <v>0</v>
      </c>
      <c r="L8" s="65">
        <f>'DLA (pensioners)'!$H8</f>
        <v>0</v>
      </c>
      <c r="M8" s="65"/>
      <c r="N8" s="65"/>
      <c r="O8" s="65">
        <f>HB!$H8</f>
        <v>1479.2359329999999</v>
      </c>
      <c r="P8" s="65">
        <f>IB!$H8</f>
        <v>1125.9832347068213</v>
      </c>
      <c r="Q8" s="65">
        <f>IS!$H8</f>
        <v>2040.2356000925081</v>
      </c>
      <c r="R8" s="65">
        <f>'IS MIG'!$H8</f>
        <v>590.99348913934909</v>
      </c>
      <c r="S8" s="65">
        <f>'IS (incapacity)'!$H8</f>
        <v>726.07358302749344</v>
      </c>
      <c r="T8" s="65">
        <f>'IS (lone parent)'!$H8</f>
        <v>636.9958691141353</v>
      </c>
      <c r="U8" s="65">
        <f>'IS (carer)'!$H8</f>
        <v>41.770528504132422</v>
      </c>
      <c r="V8" s="65">
        <f>'IS (others)'!$H8</f>
        <v>44.402130307397705</v>
      </c>
      <c r="W8" s="65">
        <f>IIDB!$H8</f>
        <v>106.58266788908722</v>
      </c>
      <c r="X8" s="65">
        <f>JSA!$H8</f>
        <v>332.57263768531038</v>
      </c>
      <c r="Y8" s="65">
        <f>MA!$H8</f>
        <v>5.7624461700500751</v>
      </c>
      <c r="Z8" s="65"/>
      <c r="AA8" s="65"/>
      <c r="AB8" s="65"/>
      <c r="AC8" s="65">
        <f>SDA!$H8</f>
        <v>142.87935682795757</v>
      </c>
      <c r="AD8" s="65">
        <f>'SDA (working age)'!$H8</f>
        <v>118.59596009245162</v>
      </c>
      <c r="AE8" s="65">
        <f>'SDA (pensioners)'!$H8</f>
        <v>24.283396735505963</v>
      </c>
      <c r="AF8" s="65">
        <f>SP!$H8</f>
        <v>4857.8986241284738</v>
      </c>
      <c r="AG8" s="65"/>
      <c r="AH8" s="65"/>
      <c r="AI8" s="65"/>
      <c r="AJ8" s="65"/>
      <c r="AK8" s="65"/>
      <c r="AL8" s="65"/>
      <c r="AM8" s="65"/>
      <c r="AN8" s="64">
        <f>WFP!$H8</f>
        <v>202.19587968562936</v>
      </c>
    </row>
    <row r="9" spans="1:40" s="48" customFormat="1" x14ac:dyDescent="0.4">
      <c r="A9" s="68" t="s">
        <v>50</v>
      </c>
      <c r="B9" s="67" t="s">
        <v>49</v>
      </c>
      <c r="C9" s="66">
        <f t="shared" si="0"/>
        <v>8236.3022951037256</v>
      </c>
      <c r="D9" s="65">
        <f>AA!$H9</f>
        <v>266.88840809411715</v>
      </c>
      <c r="E9" s="65">
        <f>BBWB!$H9</f>
        <v>91.279177893039744</v>
      </c>
      <c r="F9" s="65">
        <f>CA!$H9</f>
        <v>94.185120277077274</v>
      </c>
      <c r="G9" s="65"/>
      <c r="H9" s="65">
        <f>CTB!H9</f>
        <v>231.86987900000003</v>
      </c>
      <c r="I9" s="65">
        <f>DLA!$H9</f>
        <v>644.14688927611292</v>
      </c>
      <c r="J9" s="65">
        <f>'DLA (children)'!$H9</f>
        <v>0</v>
      </c>
      <c r="K9" s="65">
        <f>'DLA (working age)'!$H9</f>
        <v>0</v>
      </c>
      <c r="L9" s="65">
        <f>'DLA (pensioners)'!$H9</f>
        <v>0</v>
      </c>
      <c r="M9" s="65"/>
      <c r="N9" s="65"/>
      <c r="O9" s="65">
        <f>HB!$H9</f>
        <v>894.269769</v>
      </c>
      <c r="P9" s="65">
        <f>IB!$H9</f>
        <v>643.91266274031295</v>
      </c>
      <c r="Q9" s="65">
        <f>IS!$H9</f>
        <v>1255.1139401753353</v>
      </c>
      <c r="R9" s="65">
        <f>'IS MIG'!$H9</f>
        <v>401.12795774344613</v>
      </c>
      <c r="S9" s="65">
        <f>'IS (incapacity)'!$H9</f>
        <v>385.68199427816648</v>
      </c>
      <c r="T9" s="65">
        <f>'IS (lone parent)'!$H9</f>
        <v>410.73434046722554</v>
      </c>
      <c r="U9" s="65">
        <f>'IS (carer)'!$H9</f>
        <v>30.760806947548321</v>
      </c>
      <c r="V9" s="65">
        <f>'IS (others)'!$H9</f>
        <v>26.808840738948827</v>
      </c>
      <c r="W9" s="65">
        <f>IIDB!$H9</f>
        <v>77.468015562108491</v>
      </c>
      <c r="X9" s="65">
        <f>JSA!$H9</f>
        <v>265.58141735701366</v>
      </c>
      <c r="Y9" s="65">
        <f>MA!$H9</f>
        <v>3.4472904150176782</v>
      </c>
      <c r="Z9" s="65"/>
      <c r="AA9" s="65"/>
      <c r="AB9" s="65"/>
      <c r="AC9" s="65">
        <f>SDA!$H9</f>
        <v>95.295514232772533</v>
      </c>
      <c r="AD9" s="65">
        <f>'SDA (working age)'!$H9</f>
        <v>79.406929584922892</v>
      </c>
      <c r="AE9" s="65">
        <f>'SDA (pensioners)'!$H9</f>
        <v>15.888584647849644</v>
      </c>
      <c r="AF9" s="65">
        <f>SP!$H9</f>
        <v>3525.5947986999158</v>
      </c>
      <c r="AG9" s="65"/>
      <c r="AH9" s="65"/>
      <c r="AI9" s="65"/>
      <c r="AJ9" s="65"/>
      <c r="AK9" s="65"/>
      <c r="AL9" s="65"/>
      <c r="AM9" s="65"/>
      <c r="AN9" s="64">
        <f>WFP!$H9</f>
        <v>147.24941238090307</v>
      </c>
    </row>
    <row r="10" spans="1:40" s="48" customFormat="1" x14ac:dyDescent="0.4">
      <c r="A10" s="68" t="s">
        <v>48</v>
      </c>
      <c r="B10" s="67" t="s">
        <v>47</v>
      </c>
      <c r="C10" s="66">
        <f t="shared" si="0"/>
        <v>6415.9487537540526</v>
      </c>
      <c r="D10" s="65">
        <f>AA!$H10</f>
        <v>236.77628028604693</v>
      </c>
      <c r="E10" s="65">
        <f>BBWB!$H10</f>
        <v>76.595103565705784</v>
      </c>
      <c r="F10" s="65">
        <f>CA!$H10</f>
        <v>69.407178173948523</v>
      </c>
      <c r="G10" s="65"/>
      <c r="H10" s="65">
        <f>CTB!H10</f>
        <v>164.88899800000002</v>
      </c>
      <c r="I10" s="65">
        <f>DLA!$H10</f>
        <v>468.79262909455531</v>
      </c>
      <c r="J10" s="65">
        <f>'DLA (children)'!$H10</f>
        <v>0</v>
      </c>
      <c r="K10" s="65">
        <f>'DLA (working age)'!$H10</f>
        <v>0</v>
      </c>
      <c r="L10" s="65">
        <f>'DLA (pensioners)'!$H10</f>
        <v>0</v>
      </c>
      <c r="M10" s="65"/>
      <c r="N10" s="65"/>
      <c r="O10" s="65">
        <f>HB!$H10</f>
        <v>596.41028100000005</v>
      </c>
      <c r="P10" s="65">
        <f>IB!$H10</f>
        <v>475.93282112545205</v>
      </c>
      <c r="Q10" s="65">
        <f>IS!$H10</f>
        <v>889.78498584710701</v>
      </c>
      <c r="R10" s="65">
        <f>'IS MIG'!$H10</f>
        <v>295.18306366024274</v>
      </c>
      <c r="S10" s="65">
        <f>'IS (incapacity)'!$H10</f>
        <v>268.81379541875322</v>
      </c>
      <c r="T10" s="65">
        <f>'IS (lone parent)'!$H10</f>
        <v>288.36390127016534</v>
      </c>
      <c r="U10" s="65">
        <f>'IS (carer)'!$H10</f>
        <v>19.829601036040671</v>
      </c>
      <c r="V10" s="65">
        <f>'IS (others)'!$H10</f>
        <v>17.594624461905095</v>
      </c>
      <c r="W10" s="65">
        <f>IIDB!$H10</f>
        <v>75.059249362394425</v>
      </c>
      <c r="X10" s="65">
        <f>JSA!$H10</f>
        <v>175.7727038487694</v>
      </c>
      <c r="Y10" s="65">
        <f>MA!$H10</f>
        <v>4.4422947316106836</v>
      </c>
      <c r="Z10" s="65"/>
      <c r="AA10" s="65"/>
      <c r="AB10" s="65"/>
      <c r="AC10" s="65">
        <f>SDA!$H10</f>
        <v>84.262639258011774</v>
      </c>
      <c r="AD10" s="65">
        <f>'SDA (working age)'!$H10</f>
        <v>72.524796702067121</v>
      </c>
      <c r="AE10" s="65">
        <f>'SDA (pensioners)'!$H10</f>
        <v>11.737842555944663</v>
      </c>
      <c r="AF10" s="65">
        <f>SP!$H10</f>
        <v>2974.9646625662654</v>
      </c>
      <c r="AG10" s="65"/>
      <c r="AH10" s="65"/>
      <c r="AI10" s="65"/>
      <c r="AJ10" s="65"/>
      <c r="AK10" s="65"/>
      <c r="AL10" s="65"/>
      <c r="AM10" s="65"/>
      <c r="AN10" s="64">
        <f>WFP!$H10</f>
        <v>122.85892689418553</v>
      </c>
    </row>
    <row r="11" spans="1:40" s="48" customFormat="1" x14ac:dyDescent="0.4">
      <c r="A11" s="68" t="s">
        <v>46</v>
      </c>
      <c r="B11" s="67" t="s">
        <v>45</v>
      </c>
      <c r="C11" s="66">
        <f t="shared" si="0"/>
        <v>8731.4860769637635</v>
      </c>
      <c r="D11" s="65">
        <f>AA!$H11</f>
        <v>327.56079789838918</v>
      </c>
      <c r="E11" s="65">
        <f>BBWB!$H11</f>
        <v>108.31114107705518</v>
      </c>
      <c r="F11" s="65">
        <f>CA!$H11</f>
        <v>99.234876789926687</v>
      </c>
      <c r="G11" s="65"/>
      <c r="H11" s="65">
        <f>CTB!H11</f>
        <v>267.13183099999998</v>
      </c>
      <c r="I11" s="65">
        <f>DLA!$H11</f>
        <v>642.78663829695336</v>
      </c>
      <c r="J11" s="65">
        <f>'DLA (children)'!$H11</f>
        <v>0</v>
      </c>
      <c r="K11" s="65">
        <f>'DLA (working age)'!$H11</f>
        <v>0</v>
      </c>
      <c r="L11" s="65">
        <f>'DLA (pensioners)'!$H11</f>
        <v>0</v>
      </c>
      <c r="M11" s="65"/>
      <c r="N11" s="65"/>
      <c r="O11" s="65">
        <f>HB!$H11</f>
        <v>958.88540699999987</v>
      </c>
      <c r="P11" s="65">
        <f>IB!$H11</f>
        <v>623.59656037336413</v>
      </c>
      <c r="Q11" s="65">
        <f>IS!$H11</f>
        <v>1333.4353289034279</v>
      </c>
      <c r="R11" s="65">
        <f>'IS MIG'!$H11</f>
        <v>435.88054428994036</v>
      </c>
      <c r="S11" s="65">
        <f>'IS (incapacity)'!$H11</f>
        <v>405.57036609198718</v>
      </c>
      <c r="T11" s="65">
        <f>'IS (lone parent)'!$H11</f>
        <v>433.88019365388436</v>
      </c>
      <c r="U11" s="65">
        <f>'IS (carer)'!$H11</f>
        <v>30.176080743421359</v>
      </c>
      <c r="V11" s="65">
        <f>'IS (others)'!$H11</f>
        <v>27.928144124194677</v>
      </c>
      <c r="W11" s="65">
        <f>IIDB!$H11</f>
        <v>66.649513456436168</v>
      </c>
      <c r="X11" s="65">
        <f>JSA!$H11</f>
        <v>284.5093545703013</v>
      </c>
      <c r="Y11" s="65">
        <f>MA!$H11</f>
        <v>5.5168786545267787</v>
      </c>
      <c r="Z11" s="65"/>
      <c r="AA11" s="65"/>
      <c r="AB11" s="65"/>
      <c r="AC11" s="65">
        <f>SDA!$H11</f>
        <v>95.455297324719297</v>
      </c>
      <c r="AD11" s="65">
        <f>'SDA (working age)'!$H11</f>
        <v>82.428263965762881</v>
      </c>
      <c r="AE11" s="65">
        <f>'SDA (pensioners)'!$H11</f>
        <v>13.027033358956414</v>
      </c>
      <c r="AF11" s="65">
        <f>SP!$H11</f>
        <v>3761.7095448629552</v>
      </c>
      <c r="AG11" s="65"/>
      <c r="AH11" s="65"/>
      <c r="AI11" s="65"/>
      <c r="AJ11" s="65"/>
      <c r="AK11" s="65"/>
      <c r="AL11" s="65"/>
      <c r="AM11" s="65"/>
      <c r="AN11" s="64">
        <f>WFP!$H11</f>
        <v>156.70290675570823</v>
      </c>
    </row>
    <row r="12" spans="1:40" s="48" customFormat="1" x14ac:dyDescent="0.4">
      <c r="A12" s="68" t="s">
        <v>44</v>
      </c>
      <c r="B12" s="67" t="s">
        <v>43</v>
      </c>
      <c r="C12" s="66">
        <f t="shared" si="0"/>
        <v>7689.3646610398073</v>
      </c>
      <c r="D12" s="65">
        <f>AA!$H12</f>
        <v>272.41288029455723</v>
      </c>
      <c r="E12" s="65">
        <f>BBWB!$H12</f>
        <v>90.835943288389515</v>
      </c>
      <c r="F12" s="65">
        <f>CA!$H12</f>
        <v>69.402308845826937</v>
      </c>
      <c r="G12" s="65"/>
      <c r="H12" s="65">
        <f>CTB!H12</f>
        <v>191.35075400000002</v>
      </c>
      <c r="I12" s="65">
        <f>DLA!$H12</f>
        <v>446.4178906885823</v>
      </c>
      <c r="J12" s="65">
        <f>'DLA (children)'!$H12</f>
        <v>0</v>
      </c>
      <c r="K12" s="65">
        <f>'DLA (working age)'!$H12</f>
        <v>0</v>
      </c>
      <c r="L12" s="65">
        <f>'DLA (pensioners)'!$H12</f>
        <v>0</v>
      </c>
      <c r="M12" s="65"/>
      <c r="N12" s="65"/>
      <c r="O12" s="65">
        <f>HB!$H12</f>
        <v>804.13435400000003</v>
      </c>
      <c r="P12" s="65">
        <f>IB!$H12</f>
        <v>397.38208167145939</v>
      </c>
      <c r="Q12" s="65">
        <f>IS!$H12</f>
        <v>963.99829953785149</v>
      </c>
      <c r="R12" s="65">
        <f>'IS MIG'!$H12</f>
        <v>315.92274187546354</v>
      </c>
      <c r="S12" s="65">
        <f>'IS (incapacity)'!$H12</f>
        <v>279.55050258614233</v>
      </c>
      <c r="T12" s="65">
        <f>'IS (lone parent)'!$H12</f>
        <v>330.20951686145764</v>
      </c>
      <c r="U12" s="65">
        <f>'IS (carer)'!$H12</f>
        <v>17.669845470219993</v>
      </c>
      <c r="V12" s="65">
        <f>'IS (others)'!$H12</f>
        <v>20.645692744568038</v>
      </c>
      <c r="W12" s="65">
        <f>IIDB!$H12</f>
        <v>44.960144762489087</v>
      </c>
      <c r="X12" s="65">
        <f>JSA!$H12</f>
        <v>160.54828066597383</v>
      </c>
      <c r="Y12" s="65">
        <f>MA!$H12</f>
        <v>6.8694264294489447</v>
      </c>
      <c r="Z12" s="65"/>
      <c r="AA12" s="65"/>
      <c r="AB12" s="65"/>
      <c r="AC12" s="65">
        <f>SDA!$H12</f>
        <v>81.321395523355989</v>
      </c>
      <c r="AD12" s="65">
        <f>'SDA (working age)'!$H12</f>
        <v>68.613457166980396</v>
      </c>
      <c r="AE12" s="65">
        <f>'SDA (pensioners)'!$H12</f>
        <v>12.707938356375577</v>
      </c>
      <c r="AF12" s="65">
        <f>SP!$H12</f>
        <v>3999.5484966466001</v>
      </c>
      <c r="AG12" s="65"/>
      <c r="AH12" s="65"/>
      <c r="AI12" s="65"/>
      <c r="AJ12" s="65"/>
      <c r="AK12" s="65"/>
      <c r="AL12" s="65"/>
      <c r="AM12" s="65"/>
      <c r="AN12" s="64">
        <f>WFP!$H12</f>
        <v>160.18240468527233</v>
      </c>
    </row>
    <row r="13" spans="1:40" s="48" customFormat="1" x14ac:dyDescent="0.4">
      <c r="A13" s="68" t="s">
        <v>42</v>
      </c>
      <c r="B13" s="67" t="s">
        <v>41</v>
      </c>
      <c r="C13" s="66">
        <f t="shared" si="0"/>
        <v>11711.476810939987</v>
      </c>
      <c r="D13" s="65">
        <f>AA!$H13</f>
        <v>273.5108355409518</v>
      </c>
      <c r="E13" s="65">
        <f>BBWB!$H13</f>
        <v>107.52824229208683</v>
      </c>
      <c r="F13" s="65">
        <f>CA!$H13</f>
        <v>91.612413899256623</v>
      </c>
      <c r="G13" s="65"/>
      <c r="H13" s="65">
        <f>CTB!H13</f>
        <v>414.91211299999998</v>
      </c>
      <c r="I13" s="65">
        <f>DLA!$H13</f>
        <v>629.18658590462803</v>
      </c>
      <c r="J13" s="65">
        <f>'DLA (children)'!$H13</f>
        <v>0</v>
      </c>
      <c r="K13" s="65">
        <f>'DLA (working age)'!$H13</f>
        <v>0</v>
      </c>
      <c r="L13" s="65">
        <f>'DLA (pensioners)'!$H13</f>
        <v>0</v>
      </c>
      <c r="M13" s="65"/>
      <c r="N13" s="65"/>
      <c r="O13" s="65">
        <f>HB!$H13</f>
        <v>2644.7826009999999</v>
      </c>
      <c r="P13" s="65">
        <f>IB!$H13</f>
        <v>526.35945363883843</v>
      </c>
      <c r="Q13" s="65">
        <f>IS!$H13</f>
        <v>2399.3388408146898</v>
      </c>
      <c r="R13" s="65">
        <f>'IS MIG'!$H13</f>
        <v>655.94486721583644</v>
      </c>
      <c r="S13" s="65">
        <f>'IS (incapacity)'!$H13</f>
        <v>711.57657214661958</v>
      </c>
      <c r="T13" s="65">
        <f>'IS (lone parent)'!$H13</f>
        <v>903.76101081034608</v>
      </c>
      <c r="U13" s="65">
        <f>'IS (carer)'!$H13</f>
        <v>28.858990287967259</v>
      </c>
      <c r="V13" s="65">
        <f>'IS (others)'!$H13</f>
        <v>99.197400353920642</v>
      </c>
      <c r="W13" s="65">
        <f>IIDB!$H13</f>
        <v>31.408216664967334</v>
      </c>
      <c r="X13" s="65">
        <f>JSA!$H13</f>
        <v>454.11189870395089</v>
      </c>
      <c r="Y13" s="65">
        <f>MA!$H13</f>
        <v>6.6525145153602203</v>
      </c>
      <c r="Z13" s="65"/>
      <c r="AA13" s="65"/>
      <c r="AB13" s="65"/>
      <c r="AC13" s="65">
        <f>SDA!$H13</f>
        <v>91.697088548469793</v>
      </c>
      <c r="AD13" s="65">
        <f>'SDA (working age)'!$H13</f>
        <v>78.757583799035203</v>
      </c>
      <c r="AE13" s="65">
        <f>'SDA (pensioners)'!$H13</f>
        <v>12.939504749434587</v>
      </c>
      <c r="AF13" s="65">
        <f>SP!$H13</f>
        <v>3869.5231080808721</v>
      </c>
      <c r="AG13" s="65"/>
      <c r="AH13" s="65"/>
      <c r="AI13" s="65"/>
      <c r="AJ13" s="65"/>
      <c r="AK13" s="65"/>
      <c r="AL13" s="65"/>
      <c r="AM13" s="65"/>
      <c r="AN13" s="64">
        <f>WFP!$H13</f>
        <v>170.8528983359158</v>
      </c>
    </row>
    <row r="14" spans="1:40" s="48" customFormat="1" x14ac:dyDescent="0.4">
      <c r="A14" s="68" t="s">
        <v>40</v>
      </c>
      <c r="B14" s="67" t="s">
        <v>39</v>
      </c>
      <c r="C14" s="66">
        <f t="shared" si="0"/>
        <v>10831.770222625744</v>
      </c>
      <c r="D14" s="65">
        <f>AA!$H14</f>
        <v>312.27126455768854</v>
      </c>
      <c r="E14" s="65">
        <f>BBWB!$H14</f>
        <v>146.08075871332525</v>
      </c>
      <c r="F14" s="65">
        <f>CA!$H14</f>
        <v>83.425699233593846</v>
      </c>
      <c r="G14" s="65"/>
      <c r="H14" s="65">
        <f>CTB!H14</f>
        <v>246.64964800000001</v>
      </c>
      <c r="I14" s="65">
        <f>DLA!$H14</f>
        <v>548.00293486467172</v>
      </c>
      <c r="J14" s="65">
        <f>'DLA (children)'!$H14</f>
        <v>0</v>
      </c>
      <c r="K14" s="65">
        <f>'DLA (working age)'!$H14</f>
        <v>0</v>
      </c>
      <c r="L14" s="65">
        <f>'DLA (pensioners)'!$H14</f>
        <v>0</v>
      </c>
      <c r="M14" s="65"/>
      <c r="N14" s="65"/>
      <c r="O14" s="65">
        <f>HB!$H14</f>
        <v>1240.7805629999998</v>
      </c>
      <c r="P14" s="65">
        <f>IB!$H14</f>
        <v>497.3408644632741</v>
      </c>
      <c r="Q14" s="65">
        <f>IS!$H14</f>
        <v>1337.9419219513904</v>
      </c>
      <c r="R14" s="65">
        <f>'IS MIG'!$H14</f>
        <v>422.69487927637499</v>
      </c>
      <c r="S14" s="65">
        <f>'IS (incapacity)'!$H14</f>
        <v>403.16045171988856</v>
      </c>
      <c r="T14" s="65">
        <f>'IS (lone parent)'!$H14</f>
        <v>462.66635368060224</v>
      </c>
      <c r="U14" s="65">
        <f>'IS (carer)'!$H14</f>
        <v>20.067157667888122</v>
      </c>
      <c r="V14" s="65">
        <f>'IS (others)'!$H14</f>
        <v>29.353079606636673</v>
      </c>
      <c r="W14" s="65">
        <f>IIDB!$H14</f>
        <v>58.794841066064222</v>
      </c>
      <c r="X14" s="65">
        <f>JSA!$H14</f>
        <v>196.9123237276832</v>
      </c>
      <c r="Y14" s="65">
        <f>MA!$H14</f>
        <v>7.958103184223706</v>
      </c>
      <c r="Z14" s="65"/>
      <c r="AA14" s="65"/>
      <c r="AB14" s="65"/>
      <c r="AC14" s="65">
        <f>SDA!$H14</f>
        <v>117.40586397907479</v>
      </c>
      <c r="AD14" s="65">
        <f>'SDA (working age)'!$H14</f>
        <v>98.995999226190747</v>
      </c>
      <c r="AE14" s="65">
        <f>'SDA (pensioners)'!$H14</f>
        <v>18.40986475288403</v>
      </c>
      <c r="AF14" s="65">
        <f>SP!$H14</f>
        <v>5803.0675758008792</v>
      </c>
      <c r="AG14" s="65"/>
      <c r="AH14" s="65"/>
      <c r="AI14" s="65"/>
      <c r="AJ14" s="65"/>
      <c r="AK14" s="65"/>
      <c r="AL14" s="65"/>
      <c r="AM14" s="65"/>
      <c r="AN14" s="64">
        <f>WFP!$H14</f>
        <v>235.1378600838766</v>
      </c>
    </row>
    <row r="15" spans="1:40" s="48" customFormat="1" x14ac:dyDescent="0.4">
      <c r="A15" s="68" t="s">
        <v>38</v>
      </c>
      <c r="B15" s="67" t="s">
        <v>37</v>
      </c>
      <c r="C15" s="66">
        <f t="shared" si="0"/>
        <v>7645.1533609143989</v>
      </c>
      <c r="D15" s="65">
        <f>AA!$H15</f>
        <v>290.95072436240963</v>
      </c>
      <c r="E15" s="65">
        <f>BBWB!$H15</f>
        <v>81.927856943020473</v>
      </c>
      <c r="F15" s="65">
        <f>CA!$H15</f>
        <v>67.433408344535579</v>
      </c>
      <c r="G15" s="65"/>
      <c r="H15" s="65">
        <f>CTB!H15</f>
        <v>178.55605800000004</v>
      </c>
      <c r="I15" s="65">
        <f>DLA!$H15</f>
        <v>424.20171355611313</v>
      </c>
      <c r="J15" s="65">
        <f>'DLA (children)'!$H15</f>
        <v>0</v>
      </c>
      <c r="K15" s="65">
        <f>'DLA (working age)'!$H15</f>
        <v>0</v>
      </c>
      <c r="L15" s="65">
        <f>'DLA (pensioners)'!$H15</f>
        <v>0</v>
      </c>
      <c r="M15" s="65"/>
      <c r="N15" s="65"/>
      <c r="O15" s="65">
        <f>HB!$H15</f>
        <v>776.976136</v>
      </c>
      <c r="P15" s="65">
        <f>IB!$H15</f>
        <v>424.6105750106376</v>
      </c>
      <c r="Q15" s="65">
        <f>IS!$H15</f>
        <v>977.86435795830585</v>
      </c>
      <c r="R15" s="65">
        <f>'IS MIG'!$H15</f>
        <v>335.67535225790294</v>
      </c>
      <c r="S15" s="65">
        <f>'IS (incapacity)'!$H15</f>
        <v>318.70591538525878</v>
      </c>
      <c r="T15" s="65">
        <f>'IS (lone parent)'!$H15</f>
        <v>288.57796300591633</v>
      </c>
      <c r="U15" s="65">
        <f>'IS (carer)'!$H15</f>
        <v>16.796558088630672</v>
      </c>
      <c r="V15" s="65">
        <f>'IS (others)'!$H15</f>
        <v>18.10856922059704</v>
      </c>
      <c r="W15" s="65">
        <f>IIDB!$H15</f>
        <v>45.976015724977188</v>
      </c>
      <c r="X15" s="65">
        <f>JSA!$H15</f>
        <v>144.59814234106156</v>
      </c>
      <c r="Y15" s="65">
        <f>MA!$H15</f>
        <v>6.362429724375164</v>
      </c>
      <c r="Z15" s="65"/>
      <c r="AA15" s="65"/>
      <c r="AB15" s="65"/>
      <c r="AC15" s="65">
        <f>SDA!$H15</f>
        <v>86.937726508039916</v>
      </c>
      <c r="AD15" s="65">
        <f>'SDA (working age)'!$H15</f>
        <v>74.27011164674542</v>
      </c>
      <c r="AE15" s="65">
        <f>'SDA (pensioners)'!$H15</f>
        <v>12.667614861294487</v>
      </c>
      <c r="AF15" s="65">
        <f>SP!$H15</f>
        <v>3975.8153133982541</v>
      </c>
      <c r="AG15" s="65"/>
      <c r="AH15" s="65"/>
      <c r="AI15" s="65"/>
      <c r="AJ15" s="65"/>
      <c r="AK15" s="65"/>
      <c r="AL15" s="65"/>
      <c r="AM15" s="65"/>
      <c r="AN15" s="64">
        <f>WFP!$H15</f>
        <v>162.94290304266903</v>
      </c>
    </row>
    <row r="16" spans="1:40" s="48" customFormat="1" x14ac:dyDescent="0.4">
      <c r="A16" s="63">
        <v>924</v>
      </c>
      <c r="B16" s="62" t="s">
        <v>36</v>
      </c>
      <c r="C16" s="61">
        <f t="shared" si="0"/>
        <v>5540.9782547657132</v>
      </c>
      <c r="D16" s="60">
        <f>AA!$H$16</f>
        <v>239.01986462863761</v>
      </c>
      <c r="E16" s="60">
        <f>BBWB!$H$16</f>
        <v>56.422405298155482</v>
      </c>
      <c r="F16" s="60">
        <f>CA!$H$16</f>
        <v>67.251605319466293</v>
      </c>
      <c r="G16" s="60"/>
      <c r="H16" s="60">
        <f>CTB!H16</f>
        <v>123.72467600000002</v>
      </c>
      <c r="I16" s="60">
        <f>DLA!$H$16</f>
        <v>541.46206771261791</v>
      </c>
      <c r="J16" s="60">
        <f>'DLA (children)'!$H$16</f>
        <v>0</v>
      </c>
      <c r="K16" s="60">
        <f>'DLA (working age)'!$H$16</f>
        <v>0</v>
      </c>
      <c r="L16" s="60">
        <f>'DLA (pensioners)'!$H$16</f>
        <v>0</v>
      </c>
      <c r="M16" s="60"/>
      <c r="N16" s="60"/>
      <c r="O16" s="60">
        <f>HB!$H$16</f>
        <v>530.29586900000015</v>
      </c>
      <c r="P16" s="60">
        <f>IB!$H$16</f>
        <v>635.78941135165655</v>
      </c>
      <c r="Q16" s="60">
        <f>IS!$H$16</f>
        <v>822.37174119237477</v>
      </c>
      <c r="R16" s="60">
        <f>'IS MIG'!$H$16</f>
        <v>240.6919903700595</v>
      </c>
      <c r="S16" s="60">
        <f>'IS (incapacity)'!$H$16</f>
        <v>296.67041468469603</v>
      </c>
      <c r="T16" s="60">
        <f>'IS (lone parent)'!$H$16</f>
        <v>251.37750555224929</v>
      </c>
      <c r="U16" s="60">
        <f>'IS (carer)'!$H$16</f>
        <v>18.505869412818733</v>
      </c>
      <c r="V16" s="60">
        <f>'IS (others)'!$H$16</f>
        <v>15.125961172551172</v>
      </c>
      <c r="W16" s="60">
        <f>IIDB!$H$16</f>
        <v>51.746581707770453</v>
      </c>
      <c r="X16" s="60">
        <f>JSA!$H$16</f>
        <v>135.15634843895415</v>
      </c>
      <c r="Y16" s="60">
        <f>MA!$H$16</f>
        <v>2.5764421712789938</v>
      </c>
      <c r="Z16" s="60"/>
      <c r="AA16" s="60"/>
      <c r="AB16" s="60"/>
      <c r="AC16" s="60">
        <f>SDA!$H$16</f>
        <v>69.68586746447302</v>
      </c>
      <c r="AD16" s="60">
        <f>'SDA (working age)'!$H$16</f>
        <v>55.649243280622379</v>
      </c>
      <c r="AE16" s="60">
        <f>'SDA (pensioners)'!$H$16</f>
        <v>14.036624183850625</v>
      </c>
      <c r="AF16" s="60">
        <f>SP!$H$16</f>
        <v>2172.7019296841172</v>
      </c>
      <c r="AG16" s="60"/>
      <c r="AH16" s="60"/>
      <c r="AI16" s="60"/>
      <c r="AJ16" s="60"/>
      <c r="AK16" s="60"/>
      <c r="AL16" s="60"/>
      <c r="AM16" s="60"/>
      <c r="AN16" s="59">
        <f>WFP!$H$16</f>
        <v>92.773444796211251</v>
      </c>
    </row>
    <row r="17" spans="1:40" s="48" customFormat="1" x14ac:dyDescent="0.4">
      <c r="A17" s="63">
        <v>923</v>
      </c>
      <c r="B17" s="62" t="s">
        <v>35</v>
      </c>
      <c r="C17" s="61">
        <f t="shared" si="0"/>
        <v>9154.9998340446164</v>
      </c>
      <c r="D17" s="60">
        <f>AA!$H$17</f>
        <v>318.92918253715317</v>
      </c>
      <c r="E17" s="60">
        <f>BBWB!$H$17</f>
        <v>120.52379102236871</v>
      </c>
      <c r="F17" s="60">
        <f>CA!$H$17</f>
        <v>90.575987571027014</v>
      </c>
      <c r="G17" s="60"/>
      <c r="H17" s="60">
        <f>CTB!H17</f>
        <v>315.82490200000001</v>
      </c>
      <c r="I17" s="60">
        <f>DLA!$H$17</f>
        <v>748.00269915087495</v>
      </c>
      <c r="J17" s="60">
        <f>'DLA (children)'!$H$17</f>
        <v>0</v>
      </c>
      <c r="K17" s="60">
        <f>'DLA (working age)'!$H$17</f>
        <v>0</v>
      </c>
      <c r="L17" s="60">
        <f>'DLA (pensioners)'!$H$17</f>
        <v>0</v>
      </c>
      <c r="M17" s="60"/>
      <c r="N17" s="60"/>
      <c r="O17" s="60">
        <f>HB!$H$17</f>
        <v>1118.0910160000001</v>
      </c>
      <c r="P17" s="60">
        <f>IB!$H$17</f>
        <v>843.46537124903125</v>
      </c>
      <c r="Q17" s="60">
        <f>IS!$H$17</f>
        <v>1373.6755291420416</v>
      </c>
      <c r="R17" s="60">
        <f>'IS MIG'!$H$17</f>
        <v>412.22323972392519</v>
      </c>
      <c r="S17" s="60">
        <f>'IS (incapacity)'!$H$17</f>
        <v>500.21828847215909</v>
      </c>
      <c r="T17" s="60">
        <f>'IS (lone parent)'!$H$17</f>
        <v>402.44030692791245</v>
      </c>
      <c r="U17" s="60">
        <f>'IS (carer)'!$H$17</f>
        <v>27.033833995701908</v>
      </c>
      <c r="V17" s="60">
        <f>'IS (others)'!$H$17</f>
        <v>31.759860022343432</v>
      </c>
      <c r="W17" s="60">
        <f>IIDB!$H$17</f>
        <v>70.796780478552577</v>
      </c>
      <c r="X17" s="60">
        <f>JSA!$H$17</f>
        <v>283.2311209421481</v>
      </c>
      <c r="Y17" s="60">
        <f>MA!$H$17</f>
        <v>3.8582135530232153</v>
      </c>
      <c r="Z17" s="60"/>
      <c r="AA17" s="60"/>
      <c r="AB17" s="60"/>
      <c r="AC17" s="60">
        <f>SDA!$H$17</f>
        <v>114.86633249938279</v>
      </c>
      <c r="AD17" s="60">
        <f>'SDA (working age)'!$H$17</f>
        <v>96.092279147227472</v>
      </c>
      <c r="AE17" s="60">
        <f>'SDA (pensioners)'!$H$17</f>
        <v>18.774053352155278</v>
      </c>
      <c r="AF17" s="60">
        <f>SP!$H$17</f>
        <v>3601.2569982865266</v>
      </c>
      <c r="AG17" s="60"/>
      <c r="AH17" s="60"/>
      <c r="AI17" s="60"/>
      <c r="AJ17" s="60"/>
      <c r="AK17" s="60"/>
      <c r="AL17" s="60"/>
      <c r="AM17" s="60"/>
      <c r="AN17" s="59">
        <f>WFP!$H$17</f>
        <v>151.90190961248729</v>
      </c>
    </row>
    <row r="18" spans="1:40" s="53" customFormat="1" ht="30" customHeight="1" x14ac:dyDescent="0.4">
      <c r="A18" s="58">
        <v>922</v>
      </c>
      <c r="B18" s="57" t="s">
        <v>34</v>
      </c>
      <c r="C18" s="56">
        <f t="shared" si="0"/>
        <v>0</v>
      </c>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zoomScale="70" zoomScaleNormal="70" workbookViewId="0">
      <selection sqref="A1:B1"/>
    </sheetView>
  </sheetViews>
  <sheetFormatPr defaultColWidth="8.88671875" defaultRowHeight="15" x14ac:dyDescent="0.4"/>
  <cols>
    <col min="1" max="1" width="12.109375" style="108" customWidth="1"/>
    <col min="2" max="2" width="60.5546875" style="108" customWidth="1"/>
    <col min="3" max="3" width="8.88671875" style="108" customWidth="1"/>
    <col min="4" max="24" width="8.88671875" style="108"/>
    <col min="25" max="25" width="8.88671875" style="109"/>
    <col min="26" max="16384" width="8.88671875" style="108"/>
  </cols>
  <sheetData>
    <row r="1" spans="1:25" s="75" customFormat="1" ht="59.25" customHeight="1" x14ac:dyDescent="0.4">
      <c r="A1" s="190" t="s">
        <v>130</v>
      </c>
      <c r="B1" s="190"/>
      <c r="C1" s="52"/>
      <c r="E1" s="63"/>
      <c r="F1" s="63"/>
    </row>
    <row r="2" spans="1:25" s="112" customFormat="1" x14ac:dyDescent="0.35">
      <c r="A2" s="74" t="s">
        <v>83</v>
      </c>
      <c r="B2" s="111"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112" customFormat="1" ht="31.5" customHeight="1" x14ac:dyDescent="0.4">
      <c r="A3" s="69">
        <v>925</v>
      </c>
      <c r="B3" s="51" t="s">
        <v>58</v>
      </c>
      <c r="C3" s="115"/>
      <c r="D3" s="115"/>
      <c r="E3" s="115"/>
      <c r="F3" s="115"/>
      <c r="G3" s="60"/>
      <c r="H3" s="60"/>
      <c r="I3" s="60">
        <f t="shared" ref="I3:Y3" si="0">SUM(I6,I16:I17,I4)</f>
        <v>13.107519600000002</v>
      </c>
      <c r="J3" s="60">
        <f t="shared" si="0"/>
        <v>14.986460219999998</v>
      </c>
      <c r="K3" s="60">
        <f t="shared" si="0"/>
        <v>16.622024122071426</v>
      </c>
      <c r="L3" s="60">
        <f t="shared" si="0"/>
        <v>17.693564299999998</v>
      </c>
      <c r="M3" s="60">
        <f t="shared" si="0"/>
        <v>19.498030839999998</v>
      </c>
      <c r="N3" s="60">
        <f t="shared" si="0"/>
        <v>20.507303</v>
      </c>
      <c r="O3" s="60">
        <f t="shared" si="0"/>
        <v>21.180479929999997</v>
      </c>
      <c r="P3" s="60">
        <f t="shared" si="0"/>
        <v>21.798681950000002</v>
      </c>
      <c r="Q3" s="60">
        <f t="shared" si="0"/>
        <v>21.36265912</v>
      </c>
      <c r="R3" s="60">
        <f t="shared" si="0"/>
        <v>22.33975126</v>
      </c>
      <c r="S3" s="60">
        <f t="shared" si="0"/>
        <v>56.572571999999994</v>
      </c>
      <c r="T3" s="60">
        <f t="shared" si="0"/>
        <v>176.393889</v>
      </c>
      <c r="U3" s="60">
        <f t="shared" si="0"/>
        <v>199.78361199999998</v>
      </c>
      <c r="V3" s="60">
        <f t="shared" si="0"/>
        <v>163.36812400000002</v>
      </c>
      <c r="W3" s="99">
        <f t="shared" si="0"/>
        <v>183.73239999999998</v>
      </c>
      <c r="X3" s="99">
        <f t="shared" si="0"/>
        <v>164.25627313000001</v>
      </c>
      <c r="Y3" s="98">
        <f t="shared" si="0"/>
        <v>153.50407799999999</v>
      </c>
    </row>
    <row r="4" spans="1:25" s="112" customFormat="1" x14ac:dyDescent="0.4">
      <c r="A4" s="68"/>
      <c r="B4" s="90" t="s">
        <v>57</v>
      </c>
      <c r="C4" s="116"/>
      <c r="D4" s="116"/>
      <c r="E4" s="116"/>
      <c r="F4" s="116"/>
      <c r="G4" s="60"/>
      <c r="H4" s="60"/>
      <c r="I4" s="89">
        <v>0</v>
      </c>
      <c r="J4" s="89">
        <v>0</v>
      </c>
      <c r="K4" s="89">
        <v>0</v>
      </c>
      <c r="L4" s="89">
        <v>0</v>
      </c>
      <c r="M4" s="89">
        <v>0</v>
      </c>
      <c r="N4" s="89">
        <v>0</v>
      </c>
      <c r="O4" s="89">
        <v>0</v>
      </c>
      <c r="P4" s="89">
        <v>0</v>
      </c>
      <c r="Q4" s="89">
        <v>0</v>
      </c>
      <c r="R4" s="89">
        <v>0</v>
      </c>
      <c r="S4" s="89">
        <v>0</v>
      </c>
      <c r="T4" s="89">
        <v>0</v>
      </c>
      <c r="U4" s="89">
        <v>0</v>
      </c>
      <c r="V4" s="89">
        <v>0</v>
      </c>
      <c r="W4" s="89">
        <v>0</v>
      </c>
      <c r="X4" s="89">
        <v>0</v>
      </c>
      <c r="Y4" s="64">
        <v>0</v>
      </c>
    </row>
    <row r="5" spans="1:25" s="112" customFormat="1" ht="28.5" customHeight="1" x14ac:dyDescent="0.4">
      <c r="A5" s="69">
        <v>941</v>
      </c>
      <c r="B5" s="51" t="s">
        <v>56</v>
      </c>
      <c r="C5" s="115"/>
      <c r="D5" s="115"/>
      <c r="E5" s="115"/>
      <c r="F5" s="115"/>
      <c r="G5" s="60"/>
      <c r="H5" s="60"/>
      <c r="I5" s="60">
        <f t="shared" ref="I5:Y5" si="1">SUM(I6,I16)</f>
        <v>11.478285840000002</v>
      </c>
      <c r="J5" s="60">
        <f t="shared" si="1"/>
        <v>13.284069219999999</v>
      </c>
      <c r="K5" s="60">
        <f t="shared" si="1"/>
        <v>14.382023122071427</v>
      </c>
      <c r="L5" s="60">
        <f t="shared" si="1"/>
        <v>15.678125299999998</v>
      </c>
      <c r="M5" s="60">
        <f t="shared" si="1"/>
        <v>17.18616784</v>
      </c>
      <c r="N5" s="60">
        <f t="shared" si="1"/>
        <v>18.193657999999999</v>
      </c>
      <c r="O5" s="60">
        <f t="shared" si="1"/>
        <v>18.728859929999999</v>
      </c>
      <c r="P5" s="60">
        <f t="shared" si="1"/>
        <v>19.200556950000003</v>
      </c>
      <c r="Q5" s="60">
        <f t="shared" si="1"/>
        <v>18.67166512</v>
      </c>
      <c r="R5" s="60">
        <f t="shared" si="1"/>
        <v>19.77606226</v>
      </c>
      <c r="S5" s="60">
        <f t="shared" si="1"/>
        <v>52.494628999999996</v>
      </c>
      <c r="T5" s="60">
        <f t="shared" si="1"/>
        <v>147.69367399999999</v>
      </c>
      <c r="U5" s="60">
        <f t="shared" si="1"/>
        <v>149.43130299999999</v>
      </c>
      <c r="V5" s="60">
        <f t="shared" si="1"/>
        <v>114.34514500000002</v>
      </c>
      <c r="W5" s="88">
        <f t="shared" si="1"/>
        <v>131.99795399999999</v>
      </c>
      <c r="X5" s="88">
        <f t="shared" si="1"/>
        <v>164.25627313000001</v>
      </c>
      <c r="Y5" s="59">
        <f t="shared" si="1"/>
        <v>153.50407799999999</v>
      </c>
    </row>
    <row r="6" spans="1:25" s="112" customFormat="1" ht="29.25" customHeight="1" x14ac:dyDescent="0.4">
      <c r="A6" s="69">
        <v>921</v>
      </c>
      <c r="B6" s="52" t="s">
        <v>55</v>
      </c>
      <c r="C6" s="115"/>
      <c r="D6" s="115"/>
      <c r="E6" s="115"/>
      <c r="F6" s="115"/>
      <c r="G6" s="60"/>
      <c r="H6" s="60"/>
      <c r="I6" s="60">
        <f t="shared" ref="I6:Y6" si="2">SUM(I7:I15)</f>
        <v>10.912430840000001</v>
      </c>
      <c r="J6" s="60">
        <f t="shared" si="2"/>
        <v>12.61432522</v>
      </c>
      <c r="K6" s="60">
        <f t="shared" si="2"/>
        <v>13.675157122071427</v>
      </c>
      <c r="L6" s="60">
        <f t="shared" si="2"/>
        <v>14.778396299999997</v>
      </c>
      <c r="M6" s="60">
        <f t="shared" si="2"/>
        <v>16.28512684</v>
      </c>
      <c r="N6" s="60">
        <f t="shared" si="2"/>
        <v>17.184777</v>
      </c>
      <c r="O6" s="60">
        <f t="shared" si="2"/>
        <v>17.68155093</v>
      </c>
      <c r="P6" s="60">
        <f t="shared" si="2"/>
        <v>18.021562950000003</v>
      </c>
      <c r="Q6" s="60">
        <f t="shared" si="2"/>
        <v>17.60589912</v>
      </c>
      <c r="R6" s="60">
        <f t="shared" si="2"/>
        <v>18.57056626</v>
      </c>
      <c r="S6" s="60">
        <f t="shared" si="2"/>
        <v>49.940262999999995</v>
      </c>
      <c r="T6" s="60">
        <f t="shared" si="2"/>
        <v>139.96949799999999</v>
      </c>
      <c r="U6" s="60">
        <f t="shared" si="2"/>
        <v>141.208856</v>
      </c>
      <c r="V6" s="60">
        <f t="shared" si="2"/>
        <v>107.71089200000002</v>
      </c>
      <c r="W6" s="88">
        <f t="shared" si="2"/>
        <v>124.106364</v>
      </c>
      <c r="X6" s="88">
        <f t="shared" si="2"/>
        <v>154.34636313000001</v>
      </c>
      <c r="Y6" s="59">
        <f t="shared" si="2"/>
        <v>143.85815199999999</v>
      </c>
    </row>
    <row r="7" spans="1:25" s="112" customFormat="1" x14ac:dyDescent="0.4">
      <c r="A7" s="68" t="s">
        <v>54</v>
      </c>
      <c r="B7" s="67" t="s">
        <v>53</v>
      </c>
      <c r="C7" s="116"/>
      <c r="D7" s="116"/>
      <c r="E7" s="116"/>
      <c r="F7" s="116"/>
      <c r="G7" s="60"/>
      <c r="H7" s="60"/>
      <c r="I7" s="89">
        <v>0.276642</v>
      </c>
      <c r="J7" s="89">
        <v>0.30296100000000004</v>
      </c>
      <c r="K7" s="89">
        <v>0.34965999999999997</v>
      </c>
      <c r="L7" s="89">
        <v>0.418682</v>
      </c>
      <c r="M7" s="89">
        <v>0.52835100000000002</v>
      </c>
      <c r="N7" s="89">
        <v>0.49707800000000002</v>
      </c>
      <c r="O7" s="89">
        <v>0.56566399999999994</v>
      </c>
      <c r="P7" s="89">
        <v>0.56585700000000005</v>
      </c>
      <c r="Q7" s="89">
        <v>0.58711000000000002</v>
      </c>
      <c r="R7" s="89">
        <v>0.74952400000000008</v>
      </c>
      <c r="S7" s="89">
        <v>1.8988019999999999</v>
      </c>
      <c r="T7" s="89">
        <v>7.2977379999999989</v>
      </c>
      <c r="U7" s="89">
        <v>7.019101</v>
      </c>
      <c r="V7" s="89">
        <v>6.2408149999999996</v>
      </c>
      <c r="W7" s="89">
        <v>7.0107300000000006</v>
      </c>
      <c r="X7" s="89">
        <v>8.1663150000000009</v>
      </c>
      <c r="Y7" s="64">
        <v>7.9450839999999996</v>
      </c>
    </row>
    <row r="8" spans="1:25" s="112" customFormat="1" x14ac:dyDescent="0.4">
      <c r="A8" s="68" t="s">
        <v>52</v>
      </c>
      <c r="B8" s="67" t="s">
        <v>51</v>
      </c>
      <c r="C8" s="116"/>
      <c r="D8" s="116"/>
      <c r="E8" s="116"/>
      <c r="F8" s="116"/>
      <c r="G8" s="60"/>
      <c r="H8" s="60"/>
      <c r="I8" s="89">
        <v>1.221015</v>
      </c>
      <c r="J8" s="89">
        <v>1.3922905700000001</v>
      </c>
      <c r="K8" s="89">
        <v>1.6665194800000003</v>
      </c>
      <c r="L8" s="89">
        <v>1.8881659999999998</v>
      </c>
      <c r="M8" s="89">
        <v>2.19305905</v>
      </c>
      <c r="N8" s="89">
        <v>2.2644760000000002</v>
      </c>
      <c r="O8" s="89">
        <v>2.2987167400000001</v>
      </c>
      <c r="P8" s="89">
        <v>2.0641989999999999</v>
      </c>
      <c r="Q8" s="89">
        <v>2.0375289999999997</v>
      </c>
      <c r="R8" s="89">
        <v>2.0962610000000002</v>
      </c>
      <c r="S8" s="89">
        <v>5.1614379999999995</v>
      </c>
      <c r="T8" s="89">
        <v>17.797455999999997</v>
      </c>
      <c r="U8" s="89">
        <v>17.98441</v>
      </c>
      <c r="V8" s="89">
        <v>13.983906000000001</v>
      </c>
      <c r="W8" s="89">
        <v>16.099437000000002</v>
      </c>
      <c r="X8" s="89">
        <v>20.251486999999997</v>
      </c>
      <c r="Y8" s="64">
        <v>20.757574000000002</v>
      </c>
    </row>
    <row r="9" spans="1:25" s="112" customFormat="1" x14ac:dyDescent="0.4">
      <c r="A9" s="68" t="s">
        <v>50</v>
      </c>
      <c r="B9" s="67" t="s">
        <v>49</v>
      </c>
      <c r="C9" s="116"/>
      <c r="D9" s="116"/>
      <c r="E9" s="116"/>
      <c r="F9" s="116"/>
      <c r="G9" s="60"/>
      <c r="H9" s="60"/>
      <c r="I9" s="89">
        <v>0.77248596999999997</v>
      </c>
      <c r="J9" s="89">
        <v>0.96802500000000002</v>
      </c>
      <c r="K9" s="89">
        <v>0.93624025999999994</v>
      </c>
      <c r="L9" s="89">
        <v>1.096338</v>
      </c>
      <c r="M9" s="89">
        <v>1.227301</v>
      </c>
      <c r="N9" s="89">
        <v>1.3075950000000001</v>
      </c>
      <c r="O9" s="89">
        <v>1.4034369999999998</v>
      </c>
      <c r="P9" s="89">
        <v>1.5841340000000002</v>
      </c>
      <c r="Q9" s="89">
        <v>1.5305351200000001</v>
      </c>
      <c r="R9" s="89">
        <v>1.635203</v>
      </c>
      <c r="S9" s="89">
        <v>3.6466640000000003</v>
      </c>
      <c r="T9" s="89">
        <v>10.412444999999998</v>
      </c>
      <c r="U9" s="89">
        <v>10.648740999999999</v>
      </c>
      <c r="V9" s="89">
        <v>9.2786809999999988</v>
      </c>
      <c r="W9" s="89">
        <v>10.840854999999999</v>
      </c>
      <c r="X9" s="89">
        <v>13.508562</v>
      </c>
      <c r="Y9" s="64">
        <v>13.027317</v>
      </c>
    </row>
    <row r="10" spans="1:25" s="112" customFormat="1" x14ac:dyDescent="0.4">
      <c r="A10" s="68" t="s">
        <v>48</v>
      </c>
      <c r="B10" s="67" t="s">
        <v>47</v>
      </c>
      <c r="C10" s="116"/>
      <c r="D10" s="116"/>
      <c r="E10" s="116"/>
      <c r="F10" s="116"/>
      <c r="G10" s="60"/>
      <c r="H10" s="60"/>
      <c r="I10" s="89">
        <v>0.50610525000000006</v>
      </c>
      <c r="J10" s="89">
        <v>0.48746300000000004</v>
      </c>
      <c r="K10" s="89">
        <v>0.59768449000000001</v>
      </c>
      <c r="L10" s="89">
        <v>0.66558600000000001</v>
      </c>
      <c r="M10" s="89">
        <v>0.73865100000000006</v>
      </c>
      <c r="N10" s="89">
        <v>0.79211700000000007</v>
      </c>
      <c r="O10" s="89">
        <v>0.92573399999999983</v>
      </c>
      <c r="P10" s="89">
        <v>0.86311399999999994</v>
      </c>
      <c r="Q10" s="89">
        <v>0.8251059999999999</v>
      </c>
      <c r="R10" s="89">
        <v>0.89942725999999995</v>
      </c>
      <c r="S10" s="89">
        <v>1.8224689999999999</v>
      </c>
      <c r="T10" s="89">
        <v>6.3250720000000005</v>
      </c>
      <c r="U10" s="89">
        <v>7.35867</v>
      </c>
      <c r="V10" s="89">
        <v>6.282311</v>
      </c>
      <c r="W10" s="89">
        <v>6.8700300000000007</v>
      </c>
      <c r="X10" s="89">
        <v>9.0701790000000013</v>
      </c>
      <c r="Y10" s="64">
        <v>8.4943210000000011</v>
      </c>
    </row>
    <row r="11" spans="1:25" s="112" customFormat="1" x14ac:dyDescent="0.4">
      <c r="A11" s="68" t="s">
        <v>46</v>
      </c>
      <c r="B11" s="67" t="s">
        <v>45</v>
      </c>
      <c r="C11" s="116"/>
      <c r="D11" s="116"/>
      <c r="E11" s="116"/>
      <c r="F11" s="116"/>
      <c r="G11" s="60"/>
      <c r="H11" s="60"/>
      <c r="I11" s="89">
        <v>0.77111682999999998</v>
      </c>
      <c r="J11" s="89">
        <v>1.2290889999999999</v>
      </c>
      <c r="K11" s="89">
        <v>1.2975133100000003</v>
      </c>
      <c r="L11" s="89">
        <v>1.4533966999999999</v>
      </c>
      <c r="M11" s="89">
        <v>1.4678119999999999</v>
      </c>
      <c r="N11" s="89">
        <v>1.6848679999999998</v>
      </c>
      <c r="O11" s="89">
        <v>1.6455759999999999</v>
      </c>
      <c r="P11" s="89">
        <v>2.0151289500000003</v>
      </c>
      <c r="Q11" s="89">
        <v>1.9566420000000002</v>
      </c>
      <c r="R11" s="89">
        <v>2.0571649999999999</v>
      </c>
      <c r="S11" s="89">
        <v>4.222866999999999</v>
      </c>
      <c r="T11" s="89">
        <v>12.046586</v>
      </c>
      <c r="U11" s="89">
        <v>13.093730000000001</v>
      </c>
      <c r="V11" s="89">
        <v>11.036570000000001</v>
      </c>
      <c r="W11" s="89">
        <v>12.102671000000001</v>
      </c>
      <c r="X11" s="89">
        <v>15.406518999999999</v>
      </c>
      <c r="Y11" s="64">
        <v>14.513522999999999</v>
      </c>
    </row>
    <row r="12" spans="1:25" s="112" customFormat="1" x14ac:dyDescent="0.4">
      <c r="A12" s="68" t="s">
        <v>44</v>
      </c>
      <c r="B12" s="67" t="s">
        <v>43</v>
      </c>
      <c r="C12" s="116"/>
      <c r="D12" s="116"/>
      <c r="E12" s="116"/>
      <c r="F12" s="116"/>
      <c r="G12" s="60"/>
      <c r="H12" s="60"/>
      <c r="I12" s="89">
        <v>1.1333129500000001</v>
      </c>
      <c r="J12" s="89">
        <v>1.3352700000000002</v>
      </c>
      <c r="K12" s="89">
        <v>1.3698637120714268</v>
      </c>
      <c r="L12" s="89">
        <v>1.3782570000000001</v>
      </c>
      <c r="M12" s="89">
        <v>1.5551507899999999</v>
      </c>
      <c r="N12" s="89">
        <v>1.600978</v>
      </c>
      <c r="O12" s="89">
        <v>1.7137601899999999</v>
      </c>
      <c r="P12" s="89">
        <v>1.786022</v>
      </c>
      <c r="Q12" s="89">
        <v>1.6457329999999999</v>
      </c>
      <c r="R12" s="89">
        <v>1.753104</v>
      </c>
      <c r="S12" s="89">
        <v>3.4437199999999999</v>
      </c>
      <c r="T12" s="89">
        <v>9.3018770000000011</v>
      </c>
      <c r="U12" s="89">
        <v>9.9166830000000008</v>
      </c>
      <c r="V12" s="89">
        <v>7.6310169999999999</v>
      </c>
      <c r="W12" s="89">
        <v>9.5164569999999991</v>
      </c>
      <c r="X12" s="89">
        <v>13.846817</v>
      </c>
      <c r="Y12" s="64">
        <v>12.417891000000001</v>
      </c>
    </row>
    <row r="13" spans="1:25" s="112" customFormat="1" x14ac:dyDescent="0.4">
      <c r="A13" s="68" t="s">
        <v>42</v>
      </c>
      <c r="B13" s="67" t="s">
        <v>41</v>
      </c>
      <c r="C13" s="116"/>
      <c r="D13" s="116"/>
      <c r="E13" s="116"/>
      <c r="F13" s="116"/>
      <c r="G13" s="60"/>
      <c r="H13" s="60"/>
      <c r="I13" s="89">
        <v>3.3239973000000003</v>
      </c>
      <c r="J13" s="89">
        <v>3.5525529999999996</v>
      </c>
      <c r="K13" s="89">
        <v>3.9302150000000005</v>
      </c>
      <c r="L13" s="89">
        <v>4.0867095999999998</v>
      </c>
      <c r="M13" s="89">
        <v>4.4264489999999999</v>
      </c>
      <c r="N13" s="89">
        <v>4.6988479999999999</v>
      </c>
      <c r="O13" s="89">
        <v>4.5812999999999997</v>
      </c>
      <c r="P13" s="89">
        <v>4.6400660000000009</v>
      </c>
      <c r="Q13" s="89">
        <v>4.5832709999999999</v>
      </c>
      <c r="R13" s="89">
        <v>4.819788</v>
      </c>
      <c r="S13" s="89">
        <v>20.236087999999999</v>
      </c>
      <c r="T13" s="89">
        <v>55.246516999999997</v>
      </c>
      <c r="U13" s="89">
        <v>52.090609000000001</v>
      </c>
      <c r="V13" s="89">
        <v>35.51501300000001</v>
      </c>
      <c r="W13" s="89">
        <v>39.882220000000004</v>
      </c>
      <c r="X13" s="89">
        <v>42.942805000000007</v>
      </c>
      <c r="Y13" s="64">
        <v>38.042130999999998</v>
      </c>
    </row>
    <row r="14" spans="1:25" s="112" customFormat="1" x14ac:dyDescent="0.4">
      <c r="A14" s="68" t="s">
        <v>40</v>
      </c>
      <c r="B14" s="67" t="s">
        <v>39</v>
      </c>
      <c r="C14" s="116"/>
      <c r="D14" s="116"/>
      <c r="E14" s="116"/>
      <c r="F14" s="116"/>
      <c r="G14" s="60"/>
      <c r="H14" s="60"/>
      <c r="I14" s="89">
        <v>1.8988105399999999</v>
      </c>
      <c r="J14" s="89">
        <v>2.1604939999999999</v>
      </c>
      <c r="K14" s="89">
        <v>2.2484632799999997</v>
      </c>
      <c r="L14" s="89">
        <v>2.4976560000000001</v>
      </c>
      <c r="M14" s="89">
        <v>2.5884400000000003</v>
      </c>
      <c r="N14" s="89">
        <v>2.8012360000000003</v>
      </c>
      <c r="O14" s="89">
        <v>2.697044</v>
      </c>
      <c r="P14" s="89">
        <v>2.8545599999999998</v>
      </c>
      <c r="Q14" s="89">
        <v>2.7945449999999994</v>
      </c>
      <c r="R14" s="89">
        <v>2.7801900000000002</v>
      </c>
      <c r="S14" s="89">
        <v>5.9969840000000003</v>
      </c>
      <c r="T14" s="89">
        <v>13.846626999999998</v>
      </c>
      <c r="U14" s="89">
        <v>14.715576</v>
      </c>
      <c r="V14" s="89">
        <v>10.917490000000001</v>
      </c>
      <c r="W14" s="89">
        <v>13.736227000000001</v>
      </c>
      <c r="X14" s="89">
        <v>20.459309130000005</v>
      </c>
      <c r="Y14" s="64">
        <v>18.572568</v>
      </c>
    </row>
    <row r="15" spans="1:25" s="112" customFormat="1" x14ac:dyDescent="0.4">
      <c r="A15" s="68" t="s">
        <v>38</v>
      </c>
      <c r="B15" s="67" t="s">
        <v>37</v>
      </c>
      <c r="C15" s="116"/>
      <c r="D15" s="116"/>
      <c r="E15" s="116"/>
      <c r="F15" s="116"/>
      <c r="G15" s="60"/>
      <c r="H15" s="60"/>
      <c r="I15" s="89">
        <v>1.0089450000000002</v>
      </c>
      <c r="J15" s="89">
        <v>1.1861796499999999</v>
      </c>
      <c r="K15" s="89">
        <v>1.2789975899999999</v>
      </c>
      <c r="L15" s="89">
        <v>1.2936049999999997</v>
      </c>
      <c r="M15" s="89">
        <v>1.5599129999999999</v>
      </c>
      <c r="N15" s="89">
        <v>1.5375809999999999</v>
      </c>
      <c r="O15" s="89">
        <v>1.8503190000000003</v>
      </c>
      <c r="P15" s="89">
        <v>1.6484820000000002</v>
      </c>
      <c r="Q15" s="89">
        <v>1.6454279999999997</v>
      </c>
      <c r="R15" s="89">
        <v>1.7799039999999999</v>
      </c>
      <c r="S15" s="89">
        <v>3.5112310000000004</v>
      </c>
      <c r="T15" s="89">
        <v>7.6951799999999988</v>
      </c>
      <c r="U15" s="89">
        <v>8.3813359999999992</v>
      </c>
      <c r="V15" s="89">
        <v>6.8250890000000002</v>
      </c>
      <c r="W15" s="89">
        <v>8.0477369999999997</v>
      </c>
      <c r="X15" s="89">
        <v>10.694370000000001</v>
      </c>
      <c r="Y15" s="64">
        <v>10.087742999999998</v>
      </c>
    </row>
    <row r="16" spans="1:25" s="112" customFormat="1" x14ac:dyDescent="0.4">
      <c r="A16" s="63">
        <v>924</v>
      </c>
      <c r="B16" s="62" t="s">
        <v>36</v>
      </c>
      <c r="C16" s="115"/>
      <c r="D16" s="115"/>
      <c r="E16" s="115"/>
      <c r="F16" s="115"/>
      <c r="G16" s="60"/>
      <c r="H16" s="60"/>
      <c r="I16" s="88">
        <v>0.565855</v>
      </c>
      <c r="J16" s="88">
        <v>0.66974400000000012</v>
      </c>
      <c r="K16" s="88">
        <v>0.70686599999999988</v>
      </c>
      <c r="L16" s="88">
        <v>0.89972900000000022</v>
      </c>
      <c r="M16" s="88">
        <v>0.90104099999999987</v>
      </c>
      <c r="N16" s="88">
        <v>1.0088810000000001</v>
      </c>
      <c r="O16" s="88">
        <v>1.0473090000000003</v>
      </c>
      <c r="P16" s="88">
        <v>1.1789940000000001</v>
      </c>
      <c r="Q16" s="88">
        <v>1.0657660000000002</v>
      </c>
      <c r="R16" s="88">
        <v>1.2054960000000001</v>
      </c>
      <c r="S16" s="88">
        <v>2.5543660000000004</v>
      </c>
      <c r="T16" s="88">
        <v>7.7241759999999999</v>
      </c>
      <c r="U16" s="88">
        <v>8.2224470000000007</v>
      </c>
      <c r="V16" s="88">
        <v>6.634253000000002</v>
      </c>
      <c r="W16" s="88">
        <v>7.891589999999999</v>
      </c>
      <c r="X16" s="88">
        <v>9.9099100000000018</v>
      </c>
      <c r="Y16" s="59">
        <v>9.6459260000000011</v>
      </c>
    </row>
    <row r="17" spans="1:25" s="112" customFormat="1" x14ac:dyDescent="0.4">
      <c r="A17" s="63">
        <v>923</v>
      </c>
      <c r="B17" s="97" t="s">
        <v>35</v>
      </c>
      <c r="C17" s="115"/>
      <c r="D17" s="115"/>
      <c r="E17" s="115"/>
      <c r="F17" s="115"/>
      <c r="G17" s="88"/>
      <c r="H17" s="88"/>
      <c r="I17" s="88">
        <v>1.6292337600000002</v>
      </c>
      <c r="J17" s="88">
        <v>1.7023909999999993</v>
      </c>
      <c r="K17" s="88">
        <v>2.2400010000000004</v>
      </c>
      <c r="L17" s="88">
        <v>2.0154389999999998</v>
      </c>
      <c r="M17" s="88">
        <v>2.3118630000000002</v>
      </c>
      <c r="N17" s="88">
        <v>2.3136450000000002</v>
      </c>
      <c r="O17" s="88">
        <v>2.4516200000000001</v>
      </c>
      <c r="P17" s="88">
        <v>2.5981249999999996</v>
      </c>
      <c r="Q17" s="88">
        <v>2.6909939999999999</v>
      </c>
      <c r="R17" s="88">
        <v>2.563689000000001</v>
      </c>
      <c r="S17" s="88">
        <v>4.0779430000000003</v>
      </c>
      <c r="T17" s="88">
        <v>28.700215000000007</v>
      </c>
      <c r="U17" s="88">
        <v>50.352308999999998</v>
      </c>
      <c r="V17" s="88">
        <v>49.022978999999992</v>
      </c>
      <c r="W17" s="88">
        <v>51.734445999999991</v>
      </c>
      <c r="X17" s="88">
        <v>0</v>
      </c>
      <c r="Y17" s="59">
        <v>0</v>
      </c>
    </row>
    <row r="18" spans="1:25" s="112" customFormat="1" ht="33.75" customHeight="1" x14ac:dyDescent="0.4">
      <c r="A18" s="58">
        <v>922</v>
      </c>
      <c r="B18" s="57" t="s">
        <v>34</v>
      </c>
      <c r="C18" s="114"/>
      <c r="D18" s="114"/>
      <c r="E18" s="114"/>
      <c r="F18" s="114"/>
      <c r="G18" s="113"/>
      <c r="H18" s="113"/>
      <c r="I18" s="79"/>
      <c r="J18" s="79"/>
      <c r="K18" s="79"/>
      <c r="L18" s="79"/>
      <c r="M18" s="79"/>
      <c r="N18" s="79"/>
      <c r="O18" s="79"/>
      <c r="P18" s="79"/>
      <c r="Q18" s="79"/>
      <c r="R18" s="79"/>
      <c r="S18" s="79"/>
      <c r="T18" s="79"/>
      <c r="U18" s="79"/>
      <c r="V18" s="79"/>
      <c r="W18" s="95"/>
      <c r="X18" s="95"/>
      <c r="Y18" s="94"/>
    </row>
    <row r="19" spans="1:25" ht="65.25" customHeight="1" x14ac:dyDescent="0.4">
      <c r="A19" s="189" t="s">
        <v>129</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74" t="s">
        <v>83</v>
      </c>
      <c r="B20" s="111"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3" customHeight="1" x14ac:dyDescent="0.4">
      <c r="A21" s="69">
        <v>925</v>
      </c>
      <c r="B21" s="51" t="s">
        <v>58</v>
      </c>
      <c r="C21" s="115" t="s">
        <v>208</v>
      </c>
      <c r="D21" s="115" t="s">
        <v>208</v>
      </c>
      <c r="E21" s="115" t="s">
        <v>208</v>
      </c>
      <c r="F21" s="115" t="s">
        <v>208</v>
      </c>
      <c r="G21" s="60" t="s">
        <v>208</v>
      </c>
      <c r="H21" s="60" t="s">
        <v>208</v>
      </c>
      <c r="I21" s="60">
        <v>18.363802438366474</v>
      </c>
      <c r="J21" s="60">
        <v>20.569225096715996</v>
      </c>
      <c r="K21" s="60">
        <v>22.215592680783725</v>
      </c>
      <c r="L21" s="60">
        <v>23.043631084712001</v>
      </c>
      <c r="M21" s="60">
        <v>24.660795107193394</v>
      </c>
      <c r="N21" s="60">
        <v>25.310216285208522</v>
      </c>
      <c r="O21" s="60">
        <v>25.450137667071964</v>
      </c>
      <c r="P21" s="60">
        <v>25.82717718941807</v>
      </c>
      <c r="Q21" s="60">
        <v>24.848200071610723</v>
      </c>
      <c r="R21" s="60">
        <v>25.647525473137787</v>
      </c>
      <c r="S21" s="60">
        <v>63.667322730880599</v>
      </c>
      <c r="T21" s="60">
        <v>194.93921197978952</v>
      </c>
      <c r="U21" s="60">
        <v>217.98696587316212</v>
      </c>
      <c r="V21" s="60">
        <v>176.83994644245661</v>
      </c>
      <c r="W21" s="88">
        <v>194.45368084022667</v>
      </c>
      <c r="X21" s="88">
        <v>170.51783665979801</v>
      </c>
      <c r="Y21" s="59">
        <v>156.57306321114655</v>
      </c>
    </row>
    <row r="22" spans="1:25" x14ac:dyDescent="0.4">
      <c r="A22" s="68"/>
      <c r="B22" s="90" t="s">
        <v>57</v>
      </c>
      <c r="C22" s="116" t="s">
        <v>208</v>
      </c>
      <c r="D22" s="116" t="s">
        <v>208</v>
      </c>
      <c r="E22" s="116" t="s">
        <v>208</v>
      </c>
      <c r="F22" s="116" t="s">
        <v>208</v>
      </c>
      <c r="G22" s="60" t="s">
        <v>208</v>
      </c>
      <c r="H22" s="60" t="s">
        <v>208</v>
      </c>
      <c r="I22" s="65">
        <v>0</v>
      </c>
      <c r="J22" s="65">
        <v>0</v>
      </c>
      <c r="K22" s="65">
        <v>0</v>
      </c>
      <c r="L22" s="65">
        <v>0</v>
      </c>
      <c r="M22" s="65">
        <v>0</v>
      </c>
      <c r="N22" s="65">
        <v>0</v>
      </c>
      <c r="O22" s="65">
        <v>0</v>
      </c>
      <c r="P22" s="65">
        <v>0</v>
      </c>
      <c r="Q22" s="65">
        <v>0</v>
      </c>
      <c r="R22" s="65">
        <v>0</v>
      </c>
      <c r="S22" s="65">
        <v>0</v>
      </c>
      <c r="T22" s="65">
        <v>0</v>
      </c>
      <c r="U22" s="65">
        <v>0</v>
      </c>
      <c r="V22" s="65">
        <v>0</v>
      </c>
      <c r="W22" s="89">
        <v>0</v>
      </c>
      <c r="X22" s="106" t="s">
        <v>142</v>
      </c>
      <c r="Y22" s="105" t="s">
        <v>142</v>
      </c>
    </row>
    <row r="23" spans="1:25" ht="29.25" customHeight="1" x14ac:dyDescent="0.4">
      <c r="A23" s="69">
        <v>941</v>
      </c>
      <c r="B23" s="51" t="s">
        <v>56</v>
      </c>
      <c r="C23" s="115" t="s">
        <v>208</v>
      </c>
      <c r="D23" s="115" t="s">
        <v>208</v>
      </c>
      <c r="E23" s="115" t="s">
        <v>208</v>
      </c>
      <c r="F23" s="115" t="s">
        <v>208</v>
      </c>
      <c r="G23" s="60" t="s">
        <v>208</v>
      </c>
      <c r="H23" s="60" t="s">
        <v>208</v>
      </c>
      <c r="I23" s="60">
        <v>16.081225123390958</v>
      </c>
      <c r="J23" s="60">
        <v>18.232658411349423</v>
      </c>
      <c r="K23" s="60">
        <v>19.221796651185208</v>
      </c>
      <c r="L23" s="60">
        <v>20.418776532950439</v>
      </c>
      <c r="M23" s="60">
        <v>21.736788050955639</v>
      </c>
      <c r="N23" s="60">
        <v>22.454704014424244</v>
      </c>
      <c r="O23" s="60">
        <v>22.504308926951108</v>
      </c>
      <c r="P23" s="60">
        <v>22.748906911922838</v>
      </c>
      <c r="Q23" s="60">
        <v>21.718142295193609</v>
      </c>
      <c r="R23" s="60">
        <v>22.704239392310441</v>
      </c>
      <c r="S23" s="60">
        <v>59.077966018247217</v>
      </c>
      <c r="T23" s="60">
        <v>163.22157523246128</v>
      </c>
      <c r="U23" s="60">
        <v>163.0467885796516</v>
      </c>
      <c r="V23" s="60">
        <v>123.77438647550936</v>
      </c>
      <c r="W23" s="88">
        <v>139.70039045197757</v>
      </c>
      <c r="X23" s="88">
        <v>170.51783665979801</v>
      </c>
      <c r="Y23" s="59">
        <v>156.57306321114655</v>
      </c>
    </row>
    <row r="24" spans="1:25" ht="30" customHeight="1" x14ac:dyDescent="0.4">
      <c r="A24" s="69">
        <v>921</v>
      </c>
      <c r="B24" s="52" t="s">
        <v>55</v>
      </c>
      <c r="C24" s="115" t="s">
        <v>208</v>
      </c>
      <c r="D24" s="115" t="s">
        <v>208</v>
      </c>
      <c r="E24" s="115" t="s">
        <v>208</v>
      </c>
      <c r="F24" s="115" t="s">
        <v>208</v>
      </c>
      <c r="G24" s="60" t="s">
        <v>208</v>
      </c>
      <c r="H24" s="60" t="s">
        <v>208</v>
      </c>
      <c r="I24" s="60">
        <v>15.288455038289435</v>
      </c>
      <c r="J24" s="60">
        <v>17.313420986971504</v>
      </c>
      <c r="K24" s="60">
        <v>18.277059294256265</v>
      </c>
      <c r="L24" s="60">
        <v>19.246993233628615</v>
      </c>
      <c r="M24" s="60">
        <v>20.597165918519796</v>
      </c>
      <c r="N24" s="60">
        <v>21.209538020824919</v>
      </c>
      <c r="O24" s="60">
        <v>21.245878602517784</v>
      </c>
      <c r="P24" s="60">
        <v>21.352029476254724</v>
      </c>
      <c r="Q24" s="60">
        <v>20.478485441205464</v>
      </c>
      <c r="R24" s="60">
        <v>21.320249525640563</v>
      </c>
      <c r="S24" s="60">
        <v>56.203257679110919</v>
      </c>
      <c r="T24" s="60">
        <v>154.68531135637426</v>
      </c>
      <c r="U24" s="60">
        <v>154.07515043756575</v>
      </c>
      <c r="V24" s="60">
        <v>116.59305319897796</v>
      </c>
      <c r="W24" s="88">
        <v>131.34830490156881</v>
      </c>
      <c r="X24" s="88">
        <v>160.23015398873252</v>
      </c>
      <c r="Y24" s="59">
        <v>146.73428758377824</v>
      </c>
    </row>
    <row r="25" spans="1:25" x14ac:dyDescent="0.4">
      <c r="A25" s="68" t="s">
        <v>54</v>
      </c>
      <c r="B25" s="67" t="s">
        <v>53</v>
      </c>
      <c r="C25" s="116" t="s">
        <v>208</v>
      </c>
      <c r="D25" s="116" t="s">
        <v>208</v>
      </c>
      <c r="E25" s="116" t="s">
        <v>208</v>
      </c>
      <c r="F25" s="116" t="s">
        <v>208</v>
      </c>
      <c r="G25" s="60" t="s">
        <v>208</v>
      </c>
      <c r="H25" s="60" t="s">
        <v>208</v>
      </c>
      <c r="I25" s="65">
        <v>0.38757897673901459</v>
      </c>
      <c r="J25" s="65">
        <v>0.41582020791072283</v>
      </c>
      <c r="K25" s="65">
        <v>0.46732600552830894</v>
      </c>
      <c r="L25" s="65">
        <v>0.54528038478993124</v>
      </c>
      <c r="M25" s="65">
        <v>0.66824982802626132</v>
      </c>
      <c r="N25" s="65">
        <v>0.61349616234854887</v>
      </c>
      <c r="O25" s="65">
        <v>0.67969312880940913</v>
      </c>
      <c r="P25" s="65">
        <v>0.67042993867216538</v>
      </c>
      <c r="Q25" s="65">
        <v>0.68290312840246137</v>
      </c>
      <c r="R25" s="65">
        <v>0.86050357763599061</v>
      </c>
      <c r="S25" s="65">
        <v>2.1369302377845143</v>
      </c>
      <c r="T25" s="65">
        <v>8.064991950798051</v>
      </c>
      <c r="U25" s="65">
        <v>7.6586488492723728</v>
      </c>
      <c r="V25" s="65">
        <v>6.7554512063643433</v>
      </c>
      <c r="W25" s="89">
        <v>7.4198249948131227</v>
      </c>
      <c r="X25" s="89">
        <v>8.477620615319621</v>
      </c>
      <c r="Y25" s="64">
        <v>8.1039289350336947</v>
      </c>
    </row>
    <row r="26" spans="1:25" x14ac:dyDescent="0.4">
      <c r="A26" s="68" t="s">
        <v>52</v>
      </c>
      <c r="B26" s="67" t="s">
        <v>51</v>
      </c>
      <c r="C26" s="116" t="s">
        <v>208</v>
      </c>
      <c r="D26" s="116" t="s">
        <v>208</v>
      </c>
      <c r="E26" s="116" t="s">
        <v>208</v>
      </c>
      <c r="F26" s="116" t="s">
        <v>208</v>
      </c>
      <c r="G26" s="60" t="s">
        <v>208</v>
      </c>
      <c r="H26" s="60" t="s">
        <v>208</v>
      </c>
      <c r="I26" s="65">
        <v>1.7106576162802027</v>
      </c>
      <c r="J26" s="65">
        <v>1.9109474628402294</v>
      </c>
      <c r="K26" s="65">
        <v>2.2273290960462013</v>
      </c>
      <c r="L26" s="65">
        <v>2.4590975562055815</v>
      </c>
      <c r="M26" s="65">
        <v>2.7737457353424824</v>
      </c>
      <c r="N26" s="65">
        <v>2.7948276442135693</v>
      </c>
      <c r="O26" s="65">
        <v>2.7621025436604865</v>
      </c>
      <c r="P26" s="65">
        <v>2.4456723323686815</v>
      </c>
      <c r="Q26" s="65">
        <v>2.3699731367388366</v>
      </c>
      <c r="R26" s="65">
        <v>2.4066475391832673</v>
      </c>
      <c r="S26" s="65">
        <v>5.8087325232699492</v>
      </c>
      <c r="T26" s="65">
        <v>19.668606818261011</v>
      </c>
      <c r="U26" s="65">
        <v>19.623065824432867</v>
      </c>
      <c r="V26" s="65">
        <v>15.137060569394476</v>
      </c>
      <c r="W26" s="89">
        <v>17.038882549323567</v>
      </c>
      <c r="X26" s="89">
        <v>21.023487788810165</v>
      </c>
      <c r="Y26" s="64">
        <v>21.172577226333054</v>
      </c>
    </row>
    <row r="27" spans="1:25" x14ac:dyDescent="0.4">
      <c r="A27" s="68" t="s">
        <v>50</v>
      </c>
      <c r="B27" s="67" t="s">
        <v>49</v>
      </c>
      <c r="C27" s="116" t="s">
        <v>208</v>
      </c>
      <c r="D27" s="116" t="s">
        <v>208</v>
      </c>
      <c r="E27" s="116" t="s">
        <v>208</v>
      </c>
      <c r="F27" s="116" t="s">
        <v>208</v>
      </c>
      <c r="G27" s="60" t="s">
        <v>208</v>
      </c>
      <c r="H27" s="60" t="s">
        <v>208</v>
      </c>
      <c r="I27" s="65">
        <v>1.0822627142583017</v>
      </c>
      <c r="J27" s="65">
        <v>1.3286342359669312</v>
      </c>
      <c r="K27" s="65">
        <v>1.2512996079636944</v>
      </c>
      <c r="L27" s="65">
        <v>1.4278416710052586</v>
      </c>
      <c r="M27" s="65">
        <v>1.5522705212755508</v>
      </c>
      <c r="N27" s="65">
        <v>1.6138403115932525</v>
      </c>
      <c r="O27" s="65">
        <v>1.6863482307816844</v>
      </c>
      <c r="P27" s="65">
        <v>1.8768891441980784</v>
      </c>
      <c r="Q27" s="65">
        <v>1.7802579100642753</v>
      </c>
      <c r="R27" s="65">
        <v>1.8773221826934221</v>
      </c>
      <c r="S27" s="65">
        <v>4.1039911315872999</v>
      </c>
      <c r="T27" s="65">
        <v>11.507166345671413</v>
      </c>
      <c r="U27" s="65">
        <v>11.619004770817449</v>
      </c>
      <c r="V27" s="65">
        <v>10.043828691432115</v>
      </c>
      <c r="W27" s="89">
        <v>11.473448113697833</v>
      </c>
      <c r="X27" s="89">
        <v>14.023517791626118</v>
      </c>
      <c r="Y27" s="64">
        <v>13.287770296973115</v>
      </c>
    </row>
    <row r="28" spans="1:25" x14ac:dyDescent="0.4">
      <c r="A28" s="68" t="s">
        <v>48</v>
      </c>
      <c r="B28" s="67" t="s">
        <v>47</v>
      </c>
      <c r="C28" s="116" t="s">
        <v>208</v>
      </c>
      <c r="D28" s="116" t="s">
        <v>208</v>
      </c>
      <c r="E28" s="116" t="s">
        <v>208</v>
      </c>
      <c r="F28" s="116" t="s">
        <v>208</v>
      </c>
      <c r="G28" s="60" t="s">
        <v>208</v>
      </c>
      <c r="H28" s="60" t="s">
        <v>208</v>
      </c>
      <c r="I28" s="65">
        <v>0.70905992191078426</v>
      </c>
      <c r="J28" s="65">
        <v>0.66905300025014658</v>
      </c>
      <c r="K28" s="65">
        <v>0.79881457781251664</v>
      </c>
      <c r="L28" s="65">
        <v>0.86684163682888493</v>
      </c>
      <c r="M28" s="65">
        <v>0.93423387808753267</v>
      </c>
      <c r="N28" s="65">
        <v>0.9776347768982846</v>
      </c>
      <c r="O28" s="65">
        <v>1.1123476814951092</v>
      </c>
      <c r="P28" s="65">
        <v>1.0226213797604118</v>
      </c>
      <c r="Q28" s="65">
        <v>0.95973066148360819</v>
      </c>
      <c r="R28" s="65">
        <v>1.0326025251404041</v>
      </c>
      <c r="S28" s="65">
        <v>2.0510243372004591</v>
      </c>
      <c r="T28" s="65">
        <v>6.9900638757130142</v>
      </c>
      <c r="U28" s="65">
        <v>8.0291577977970583</v>
      </c>
      <c r="V28" s="65">
        <v>6.8003690902079272</v>
      </c>
      <c r="W28" s="89">
        <v>7.2709147705183339</v>
      </c>
      <c r="X28" s="89">
        <v>9.4159405405056145</v>
      </c>
      <c r="Y28" s="64">
        <v>8.6641467523017202</v>
      </c>
    </row>
    <row r="29" spans="1:25" x14ac:dyDescent="0.4">
      <c r="A29" s="68" t="s">
        <v>46</v>
      </c>
      <c r="B29" s="67" t="s">
        <v>45</v>
      </c>
      <c r="C29" s="116" t="s">
        <v>208</v>
      </c>
      <c r="D29" s="116" t="s">
        <v>208</v>
      </c>
      <c r="E29" s="116" t="s">
        <v>208</v>
      </c>
      <c r="F29" s="116" t="s">
        <v>208</v>
      </c>
      <c r="G29" s="60" t="s">
        <v>208</v>
      </c>
      <c r="H29" s="60" t="s">
        <v>208</v>
      </c>
      <c r="I29" s="65">
        <v>1.0803445316243834</v>
      </c>
      <c r="J29" s="65">
        <v>1.6869499490719342</v>
      </c>
      <c r="K29" s="65">
        <v>1.7341466346797307</v>
      </c>
      <c r="L29" s="65">
        <v>1.8928654965544645</v>
      </c>
      <c r="M29" s="65">
        <v>1.8564649571494756</v>
      </c>
      <c r="N29" s="65">
        <v>2.0794725416612176</v>
      </c>
      <c r="O29" s="65">
        <v>1.9772987146674923</v>
      </c>
      <c r="P29" s="65">
        <v>2.3875339146904699</v>
      </c>
      <c r="Q29" s="65">
        <v>2.2758885778877023</v>
      </c>
      <c r="R29" s="65">
        <v>2.3617627217908197</v>
      </c>
      <c r="S29" s="65">
        <v>4.7524555917059157</v>
      </c>
      <c r="T29" s="65">
        <v>13.31311416285382</v>
      </c>
      <c r="U29" s="65">
        <v>14.286769801030523</v>
      </c>
      <c r="V29" s="65">
        <v>11.946678457961745</v>
      </c>
      <c r="W29" s="89">
        <v>12.808894478863104</v>
      </c>
      <c r="X29" s="89">
        <v>15.99382623431908</v>
      </c>
      <c r="Y29" s="64">
        <v>14.803689802269808</v>
      </c>
    </row>
    <row r="30" spans="1:25" x14ac:dyDescent="0.4">
      <c r="A30" s="68" t="s">
        <v>44</v>
      </c>
      <c r="B30" s="67" t="s">
        <v>43</v>
      </c>
      <c r="C30" s="116" t="s">
        <v>208</v>
      </c>
      <c r="D30" s="116" t="s">
        <v>208</v>
      </c>
      <c r="E30" s="116" t="s">
        <v>208</v>
      </c>
      <c r="F30" s="116" t="s">
        <v>208</v>
      </c>
      <c r="G30" s="60" t="s">
        <v>208</v>
      </c>
      <c r="H30" s="60" t="s">
        <v>208</v>
      </c>
      <c r="I30" s="65">
        <v>1.5877859236344229</v>
      </c>
      <c r="J30" s="65">
        <v>1.8326855569428107</v>
      </c>
      <c r="K30" s="65">
        <v>1.8308440676100253</v>
      </c>
      <c r="L30" s="65">
        <v>1.7950055347481295</v>
      </c>
      <c r="M30" s="65">
        <v>1.966929650880578</v>
      </c>
      <c r="N30" s="65">
        <v>1.9759350826318103</v>
      </c>
      <c r="O30" s="65">
        <v>2.0592277846391278</v>
      </c>
      <c r="P30" s="65">
        <v>2.1160869617715043</v>
      </c>
      <c r="Q30" s="65">
        <v>1.9142515273375822</v>
      </c>
      <c r="R30" s="65">
        <v>2.0126803997843505</v>
      </c>
      <c r="S30" s="65">
        <v>3.8755959802355839</v>
      </c>
      <c r="T30" s="65">
        <v>10.279837825407482</v>
      </c>
      <c r="U30" s="65">
        <v>10.820245049408594</v>
      </c>
      <c r="V30" s="65">
        <v>8.2602934069407308</v>
      </c>
      <c r="W30" s="89">
        <v>10.071767920125906</v>
      </c>
      <c r="X30" s="89">
        <v>14.37466730780752</v>
      </c>
      <c r="Y30" s="64">
        <v>12.666160129583842</v>
      </c>
    </row>
    <row r="31" spans="1:25" x14ac:dyDescent="0.4">
      <c r="A31" s="68" t="s">
        <v>42</v>
      </c>
      <c r="B31" s="67" t="s">
        <v>41</v>
      </c>
      <c r="C31" s="116" t="s">
        <v>208</v>
      </c>
      <c r="D31" s="116" t="s">
        <v>208</v>
      </c>
      <c r="E31" s="116" t="s">
        <v>208</v>
      </c>
      <c r="F31" s="116" t="s">
        <v>208</v>
      </c>
      <c r="G31" s="60" t="s">
        <v>208</v>
      </c>
      <c r="H31" s="60" t="s">
        <v>208</v>
      </c>
      <c r="I31" s="65">
        <v>4.6569626890249758</v>
      </c>
      <c r="J31" s="65">
        <v>4.8759521095912071</v>
      </c>
      <c r="K31" s="65">
        <v>5.2527932186050537</v>
      </c>
      <c r="L31" s="65">
        <v>5.3224227055682025</v>
      </c>
      <c r="M31" s="65">
        <v>5.5985013428895112</v>
      </c>
      <c r="N31" s="65">
        <v>5.7993417843057911</v>
      </c>
      <c r="O31" s="65">
        <v>5.5048193468464426</v>
      </c>
      <c r="P31" s="65">
        <v>5.4975712305667335</v>
      </c>
      <c r="Q31" s="65">
        <v>5.3310795323129865</v>
      </c>
      <c r="R31" s="65">
        <v>5.533438312111441</v>
      </c>
      <c r="S31" s="65">
        <v>22.773890243252509</v>
      </c>
      <c r="T31" s="65">
        <v>61.05490700195427</v>
      </c>
      <c r="U31" s="65">
        <v>56.836863107646849</v>
      </c>
      <c r="V31" s="65">
        <v>38.443686828546497</v>
      </c>
      <c r="W31" s="89">
        <v>42.209455050278052</v>
      </c>
      <c r="X31" s="89">
        <v>44.579814634587393</v>
      </c>
      <c r="Y31" s="64">
        <v>38.802701917467743</v>
      </c>
    </row>
    <row r="32" spans="1:25" x14ac:dyDescent="0.4">
      <c r="A32" s="68" t="s">
        <v>40</v>
      </c>
      <c r="B32" s="67" t="s">
        <v>39</v>
      </c>
      <c r="C32" s="116" t="s">
        <v>208</v>
      </c>
      <c r="D32" s="116" t="s">
        <v>208</v>
      </c>
      <c r="E32" s="116" t="s">
        <v>208</v>
      </c>
      <c r="F32" s="116" t="s">
        <v>208</v>
      </c>
      <c r="G32" s="60" t="s">
        <v>208</v>
      </c>
      <c r="H32" s="60" t="s">
        <v>208</v>
      </c>
      <c r="I32" s="65">
        <v>2.6602578282200668</v>
      </c>
      <c r="J32" s="65">
        <v>2.9653224813420507</v>
      </c>
      <c r="K32" s="65">
        <v>3.0051059978821701</v>
      </c>
      <c r="L32" s="65">
        <v>3.2528812434087939</v>
      </c>
      <c r="M32" s="65">
        <v>3.2738171875444464</v>
      </c>
      <c r="N32" s="65">
        <v>3.457299530119216</v>
      </c>
      <c r="O32" s="65">
        <v>3.2407264292877827</v>
      </c>
      <c r="P32" s="65">
        <v>3.3820956279342949</v>
      </c>
      <c r="Q32" s="65">
        <v>3.250504203575916</v>
      </c>
      <c r="R32" s="65">
        <v>3.1918436787985502</v>
      </c>
      <c r="S32" s="65">
        <v>6.7490641178542727</v>
      </c>
      <c r="T32" s="65">
        <v>15.302404018985468</v>
      </c>
      <c r="U32" s="65">
        <v>16.056390868115468</v>
      </c>
      <c r="V32" s="65">
        <v>11.817778766230159</v>
      </c>
      <c r="W32" s="89">
        <v>14.537772875153783</v>
      </c>
      <c r="X32" s="89">
        <v>21.239232243145771</v>
      </c>
      <c r="Y32" s="64">
        <v>18.943886711969423</v>
      </c>
    </row>
    <row r="33" spans="1:25" x14ac:dyDescent="0.4">
      <c r="A33" s="68" t="s">
        <v>38</v>
      </c>
      <c r="B33" s="67" t="s">
        <v>37</v>
      </c>
      <c r="C33" s="116" t="s">
        <v>208</v>
      </c>
      <c r="D33" s="116" t="s">
        <v>208</v>
      </c>
      <c r="E33" s="116" t="s">
        <v>208</v>
      </c>
      <c r="F33" s="116" t="s">
        <v>208</v>
      </c>
      <c r="G33" s="60" t="s">
        <v>208</v>
      </c>
      <c r="H33" s="60" t="s">
        <v>208</v>
      </c>
      <c r="I33" s="65">
        <v>1.4135448365972816</v>
      </c>
      <c r="J33" s="65">
        <v>1.6280559830554702</v>
      </c>
      <c r="K33" s="65">
        <v>1.7094000881285645</v>
      </c>
      <c r="L33" s="65">
        <v>1.68475700451937</v>
      </c>
      <c r="M33" s="65">
        <v>1.9729528173239554</v>
      </c>
      <c r="N33" s="65">
        <v>1.897690187053227</v>
      </c>
      <c r="O33" s="65">
        <v>2.2233147423302482</v>
      </c>
      <c r="P33" s="65">
        <v>1.9531289462923824</v>
      </c>
      <c r="Q33" s="65">
        <v>1.9138967634020967</v>
      </c>
      <c r="R33" s="65">
        <v>2.0434485885023164</v>
      </c>
      <c r="S33" s="65">
        <v>3.9515735162204164</v>
      </c>
      <c r="T33" s="65">
        <v>8.5042193567297364</v>
      </c>
      <c r="U33" s="65">
        <v>9.1450043690445693</v>
      </c>
      <c r="V33" s="65">
        <v>7.3879061818999627</v>
      </c>
      <c r="W33" s="89">
        <v>8.5173441487951145</v>
      </c>
      <c r="X33" s="89">
        <v>11.102046832611245</v>
      </c>
      <c r="Y33" s="64">
        <v>10.289425811845865</v>
      </c>
    </row>
    <row r="34" spans="1:25" x14ac:dyDescent="0.4">
      <c r="A34" s="63">
        <v>924</v>
      </c>
      <c r="B34" s="62" t="s">
        <v>36</v>
      </c>
      <c r="C34" s="115" t="s">
        <v>208</v>
      </c>
      <c r="D34" s="115" t="s">
        <v>208</v>
      </c>
      <c r="E34" s="115" t="s">
        <v>208</v>
      </c>
      <c r="F34" s="115" t="s">
        <v>208</v>
      </c>
      <c r="G34" s="60" t="s">
        <v>208</v>
      </c>
      <c r="H34" s="60" t="s">
        <v>208</v>
      </c>
      <c r="I34" s="60">
        <v>0.79277008510152147</v>
      </c>
      <c r="J34" s="60">
        <v>0.91923742437792044</v>
      </c>
      <c r="K34" s="60">
        <v>0.94473735692894134</v>
      </c>
      <c r="L34" s="60">
        <v>1.1717832993218247</v>
      </c>
      <c r="M34" s="60">
        <v>1.1396221324358435</v>
      </c>
      <c r="N34" s="60">
        <v>1.2451659935993271</v>
      </c>
      <c r="O34" s="60">
        <v>1.2584303244333275</v>
      </c>
      <c r="P34" s="60">
        <v>1.3968774356681122</v>
      </c>
      <c r="Q34" s="60">
        <v>1.2396568539881414</v>
      </c>
      <c r="R34" s="60">
        <v>1.3839898666698813</v>
      </c>
      <c r="S34" s="60">
        <v>2.8747083391362973</v>
      </c>
      <c r="T34" s="60">
        <v>8.5362638760870144</v>
      </c>
      <c r="U34" s="60">
        <v>8.9716381420858706</v>
      </c>
      <c r="V34" s="60">
        <v>7.1813332765313955</v>
      </c>
      <c r="W34" s="88">
        <v>8.3520855504087699</v>
      </c>
      <c r="X34" s="88">
        <v>10.287682671065477</v>
      </c>
      <c r="Y34" s="59">
        <v>9.8387756273682996</v>
      </c>
    </row>
    <row r="35" spans="1:25" x14ac:dyDescent="0.4">
      <c r="A35" s="63">
        <v>923</v>
      </c>
      <c r="B35" s="97" t="s">
        <v>35</v>
      </c>
      <c r="C35" s="115" t="s">
        <v>208</v>
      </c>
      <c r="D35" s="115" t="s">
        <v>208</v>
      </c>
      <c r="E35" s="115" t="s">
        <v>208</v>
      </c>
      <c r="F35" s="115" t="s">
        <v>208</v>
      </c>
      <c r="G35" s="60" t="s">
        <v>208</v>
      </c>
      <c r="H35" s="60" t="s">
        <v>208</v>
      </c>
      <c r="I35" s="60">
        <v>2.2825773149755184</v>
      </c>
      <c r="J35" s="60">
        <v>2.336566685366575</v>
      </c>
      <c r="K35" s="60">
        <v>2.993796029598518</v>
      </c>
      <c r="L35" s="60">
        <v>2.6248545517615618</v>
      </c>
      <c r="M35" s="60">
        <v>2.9240070562377598</v>
      </c>
      <c r="N35" s="60">
        <v>2.8555122707842799</v>
      </c>
      <c r="O35" s="60">
        <v>2.9458287401208558</v>
      </c>
      <c r="P35" s="60">
        <v>3.0782702774952315</v>
      </c>
      <c r="Q35" s="60">
        <v>3.1300577764171158</v>
      </c>
      <c r="R35" s="60">
        <v>2.9432860808273462</v>
      </c>
      <c r="S35" s="60">
        <v>4.5893567126333847</v>
      </c>
      <c r="T35" s="60">
        <v>31.717636747328225</v>
      </c>
      <c r="U35" s="60">
        <v>54.940177293510516</v>
      </c>
      <c r="V35" s="60">
        <v>53.065559966947241</v>
      </c>
      <c r="W35" s="88">
        <v>54.753290388249113</v>
      </c>
      <c r="X35" s="88" t="s">
        <v>208</v>
      </c>
      <c r="Y35" s="59" t="s">
        <v>208</v>
      </c>
    </row>
    <row r="36" spans="1:25" ht="34.5" customHeight="1" x14ac:dyDescent="0.4">
      <c r="A36" s="58">
        <v>922</v>
      </c>
      <c r="B36" s="57" t="s">
        <v>34</v>
      </c>
      <c r="C36" s="114"/>
      <c r="D36" s="114"/>
      <c r="E36" s="114"/>
      <c r="F36" s="114"/>
      <c r="G36" s="113"/>
      <c r="H36" s="113"/>
      <c r="I36" s="79"/>
      <c r="J36" s="79"/>
      <c r="K36" s="79"/>
      <c r="L36" s="79"/>
      <c r="M36" s="79"/>
      <c r="N36" s="79"/>
      <c r="O36" s="79"/>
      <c r="P36" s="79"/>
      <c r="Q36" s="79"/>
      <c r="R36" s="79"/>
      <c r="S36" s="79"/>
      <c r="T36" s="79"/>
      <c r="U36" s="79"/>
      <c r="V36" s="79"/>
      <c r="W36" s="87"/>
      <c r="X36" s="87"/>
      <c r="Y36" s="86"/>
    </row>
  </sheetData>
  <mergeCells count="2">
    <mergeCell ref="A1:B1"/>
    <mergeCell ref="A19:B1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14" width="8.88671875" style="45"/>
    <col min="15" max="19" width="8.88671875" style="45" bestFit="1" customWidth="1"/>
    <col min="20" max="23" width="9.88671875" style="45" bestFit="1" customWidth="1"/>
    <col min="24" max="24" width="8.88671875" style="45"/>
    <col min="25" max="25" width="8.88671875" style="83"/>
    <col min="26" max="16384" width="8.88671875" style="45"/>
  </cols>
  <sheetData>
    <row r="1" spans="1:25" s="100" customFormat="1" ht="60" customHeight="1" x14ac:dyDescent="0.4">
      <c r="A1" s="189" t="s">
        <v>132</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99"/>
      <c r="D3" s="99"/>
      <c r="E3" s="99"/>
      <c r="F3" s="99"/>
      <c r="G3" s="99"/>
      <c r="H3" s="99"/>
      <c r="I3" s="99"/>
      <c r="J3" s="99"/>
      <c r="K3" s="99"/>
      <c r="L3" s="99"/>
      <c r="M3" s="99"/>
      <c r="N3" s="99"/>
      <c r="O3" s="99">
        <f t="shared" ref="O3:Y3" si="0">SUM(O6,O16:O17,O4)</f>
        <v>127.1879289499999</v>
      </c>
      <c r="P3" s="99">
        <f t="shared" si="0"/>
        <v>1267.3993002300003</v>
      </c>
      <c r="Q3" s="99">
        <f t="shared" si="0"/>
        <v>2231.7483619000013</v>
      </c>
      <c r="R3" s="99">
        <f t="shared" si="0"/>
        <v>3554.1022156100012</v>
      </c>
      <c r="S3" s="99">
        <f t="shared" si="0"/>
        <v>6779.6544881600021</v>
      </c>
      <c r="T3" s="99">
        <f t="shared" si="0"/>
        <v>10436.707839980012</v>
      </c>
      <c r="U3" s="99">
        <f t="shared" si="0"/>
        <v>12827.382151170004</v>
      </c>
      <c r="V3" s="99">
        <f t="shared" si="0"/>
        <v>14271.548569179993</v>
      </c>
      <c r="W3" s="99">
        <f t="shared" si="0"/>
        <v>14830.444816650006</v>
      </c>
      <c r="X3" s="99">
        <f t="shared" si="0"/>
        <v>15352.892355200007</v>
      </c>
      <c r="Y3" s="98">
        <f t="shared" si="0"/>
        <v>15097.919433949999</v>
      </c>
    </row>
    <row r="4" spans="1:25" s="48" customFormat="1" x14ac:dyDescent="0.4">
      <c r="A4" s="68"/>
      <c r="B4" s="90" t="s">
        <v>57</v>
      </c>
      <c r="C4" s="65"/>
      <c r="D4" s="65"/>
      <c r="E4" s="65"/>
      <c r="F4" s="65"/>
      <c r="G4" s="65"/>
      <c r="H4" s="65"/>
      <c r="I4" s="89"/>
      <c r="J4" s="89"/>
      <c r="K4" s="89"/>
      <c r="L4" s="89"/>
      <c r="M4" s="89"/>
      <c r="N4" s="89"/>
      <c r="O4" s="89">
        <v>2.1726163906099806E-2</v>
      </c>
      <c r="P4" s="89">
        <v>0.48136745424518029</v>
      </c>
      <c r="Q4" s="89">
        <v>1.0978577672791481</v>
      </c>
      <c r="R4" s="89">
        <v>2.6223591668807233</v>
      </c>
      <c r="S4" s="89">
        <v>10.378425049855176</v>
      </c>
      <c r="T4" s="89">
        <v>21.808706286048672</v>
      </c>
      <c r="U4" s="89">
        <v>24.01958768659237</v>
      </c>
      <c r="V4" s="89">
        <v>24.953738350527942</v>
      </c>
      <c r="W4" s="89">
        <v>24.896745640835988</v>
      </c>
      <c r="X4" s="89">
        <v>25.311649098445738</v>
      </c>
      <c r="Y4" s="64">
        <v>26.484469604690393</v>
      </c>
    </row>
    <row r="5" spans="1:25" s="48" customFormat="1" ht="25.5" customHeight="1" x14ac:dyDescent="0.4">
      <c r="A5" s="69">
        <v>941</v>
      </c>
      <c r="B5" s="51" t="s">
        <v>56</v>
      </c>
      <c r="C5" s="88"/>
      <c r="D5" s="88"/>
      <c r="E5" s="88"/>
      <c r="F5" s="88"/>
      <c r="G5" s="88"/>
      <c r="H5" s="88"/>
      <c r="I5" s="88"/>
      <c r="J5" s="88"/>
      <c r="K5" s="88"/>
      <c r="L5" s="88"/>
      <c r="M5" s="88"/>
      <c r="N5" s="88"/>
      <c r="O5" s="88">
        <f t="shared" ref="O5:Y5" si="1">SUM(O6,O16)</f>
        <v>113.47286376833377</v>
      </c>
      <c r="P5" s="88">
        <f t="shared" si="1"/>
        <v>1137.2210082193017</v>
      </c>
      <c r="Q5" s="88">
        <f t="shared" si="1"/>
        <v>2006.5471223977477</v>
      </c>
      <c r="R5" s="88">
        <f t="shared" si="1"/>
        <v>3170.8253756100453</v>
      </c>
      <c r="S5" s="88">
        <f t="shared" si="1"/>
        <v>6016.76291438315</v>
      </c>
      <c r="T5" s="88">
        <f t="shared" si="1"/>
        <v>9204.7121879007882</v>
      </c>
      <c r="U5" s="88">
        <f t="shared" si="1"/>
        <v>11370.474239667399</v>
      </c>
      <c r="V5" s="88">
        <f t="shared" si="1"/>
        <v>12663.285433112243</v>
      </c>
      <c r="W5" s="88">
        <f t="shared" si="1"/>
        <v>13141.631769480675</v>
      </c>
      <c r="X5" s="88">
        <f t="shared" si="1"/>
        <v>13595.636707745494</v>
      </c>
      <c r="Y5" s="59">
        <f t="shared" si="1"/>
        <v>13344.974908358492</v>
      </c>
    </row>
    <row r="6" spans="1:25" s="48" customFormat="1" ht="25.5" customHeight="1" x14ac:dyDescent="0.4">
      <c r="A6" s="69">
        <v>921</v>
      </c>
      <c r="B6" s="52" t="s">
        <v>55</v>
      </c>
      <c r="C6" s="88"/>
      <c r="D6" s="88"/>
      <c r="E6" s="88"/>
      <c r="F6" s="88"/>
      <c r="G6" s="88"/>
      <c r="H6" s="88"/>
      <c r="I6" s="88"/>
      <c r="J6" s="88"/>
      <c r="K6" s="88"/>
      <c r="L6" s="88"/>
      <c r="M6" s="88"/>
      <c r="N6" s="88"/>
      <c r="O6" s="88">
        <f t="shared" ref="O6:Y6" si="2">SUM(O7:O15)</f>
        <v>104.61211008281391</v>
      </c>
      <c r="P6" s="88">
        <f t="shared" si="2"/>
        <v>1052.5193450060888</v>
      </c>
      <c r="Q6" s="88">
        <f t="shared" si="2"/>
        <v>1860.3733402766068</v>
      </c>
      <c r="R6" s="88">
        <f t="shared" si="2"/>
        <v>2953.2916774973819</v>
      </c>
      <c r="S6" s="88">
        <f t="shared" si="2"/>
        <v>5601.4966785771267</v>
      </c>
      <c r="T6" s="88">
        <f t="shared" si="2"/>
        <v>8558.1344438638134</v>
      </c>
      <c r="U6" s="88">
        <f t="shared" si="2"/>
        <v>10566.057725152818</v>
      </c>
      <c r="V6" s="88">
        <f t="shared" si="2"/>
        <v>11762.838051809473</v>
      </c>
      <c r="W6" s="88">
        <f t="shared" si="2"/>
        <v>12189.068781870097</v>
      </c>
      <c r="X6" s="88">
        <f t="shared" si="2"/>
        <v>12576.542312978316</v>
      </c>
      <c r="Y6" s="59">
        <f t="shared" si="2"/>
        <v>12323.348055362727</v>
      </c>
    </row>
    <row r="7" spans="1:25" s="48" customFormat="1" x14ac:dyDescent="0.4">
      <c r="A7" s="68" t="s">
        <v>54</v>
      </c>
      <c r="B7" s="67" t="s">
        <v>53</v>
      </c>
      <c r="C7" s="65"/>
      <c r="D7" s="65"/>
      <c r="E7" s="65"/>
      <c r="F7" s="65"/>
      <c r="G7" s="65"/>
      <c r="H7" s="65"/>
      <c r="I7" s="89"/>
      <c r="J7" s="89"/>
      <c r="K7" s="89"/>
      <c r="L7" s="89"/>
      <c r="M7" s="89"/>
      <c r="N7" s="89"/>
      <c r="O7" s="89">
        <v>7.7660637224793359</v>
      </c>
      <c r="P7" s="89">
        <v>72.147762771048207</v>
      </c>
      <c r="Q7" s="89">
        <v>122.74016607421265</v>
      </c>
      <c r="R7" s="89">
        <v>188.00846281852861</v>
      </c>
      <c r="S7" s="89">
        <v>371.46091248976325</v>
      </c>
      <c r="T7" s="89">
        <v>576.01960487457472</v>
      </c>
      <c r="U7" s="89">
        <v>699.86948874104951</v>
      </c>
      <c r="V7" s="89">
        <v>783.29051238691864</v>
      </c>
      <c r="W7" s="89">
        <v>792.9030285476374</v>
      </c>
      <c r="X7" s="89">
        <v>813.99046776997238</v>
      </c>
      <c r="Y7" s="64">
        <v>790.90394158085121</v>
      </c>
    </row>
    <row r="8" spans="1:25" s="48" customFormat="1" x14ac:dyDescent="0.4">
      <c r="A8" s="68" t="s">
        <v>52</v>
      </c>
      <c r="B8" s="67" t="s">
        <v>51</v>
      </c>
      <c r="C8" s="65"/>
      <c r="D8" s="65"/>
      <c r="E8" s="65"/>
      <c r="F8" s="65"/>
      <c r="G8" s="65"/>
      <c r="H8" s="65"/>
      <c r="I8" s="89"/>
      <c r="J8" s="89"/>
      <c r="K8" s="89"/>
      <c r="L8" s="89"/>
      <c r="M8" s="89"/>
      <c r="N8" s="89"/>
      <c r="O8" s="89">
        <v>18.427344540472966</v>
      </c>
      <c r="P8" s="89">
        <v>186.1070649432815</v>
      </c>
      <c r="Q8" s="89">
        <v>334.45149995060581</v>
      </c>
      <c r="R8" s="89">
        <v>537.70064430509569</v>
      </c>
      <c r="S8" s="89">
        <v>1058.0693102383129</v>
      </c>
      <c r="T8" s="89">
        <v>1631.9672209011362</v>
      </c>
      <c r="U8" s="89">
        <v>1972.3372244553514</v>
      </c>
      <c r="V8" s="89">
        <v>2130.7246406319059</v>
      </c>
      <c r="W8" s="89">
        <v>2184.6097569506828</v>
      </c>
      <c r="X8" s="89">
        <v>2236.5143189055016</v>
      </c>
      <c r="Y8" s="64">
        <v>2192.1648129752748</v>
      </c>
    </row>
    <row r="9" spans="1:25" s="48" customFormat="1" x14ac:dyDescent="0.4">
      <c r="A9" s="68" t="s">
        <v>50</v>
      </c>
      <c r="B9" s="67" t="s">
        <v>49</v>
      </c>
      <c r="C9" s="65"/>
      <c r="D9" s="65"/>
      <c r="E9" s="65"/>
      <c r="F9" s="65"/>
      <c r="G9" s="65"/>
      <c r="H9" s="65"/>
      <c r="I9" s="89"/>
      <c r="J9" s="89"/>
      <c r="K9" s="89"/>
      <c r="L9" s="89"/>
      <c r="M9" s="89"/>
      <c r="N9" s="89"/>
      <c r="O9" s="89">
        <v>11.891372252972477</v>
      </c>
      <c r="P9" s="89">
        <v>116.56259168956112</v>
      </c>
      <c r="Q9" s="89">
        <v>200.77814037122229</v>
      </c>
      <c r="R9" s="89">
        <v>319.00468577648974</v>
      </c>
      <c r="S9" s="89">
        <v>610.68030891646708</v>
      </c>
      <c r="T9" s="89">
        <v>947.34557051014042</v>
      </c>
      <c r="U9" s="89">
        <v>1173.1129724598286</v>
      </c>
      <c r="V9" s="89">
        <v>1321.9668610379968</v>
      </c>
      <c r="W9" s="89">
        <v>1378.1852134038677</v>
      </c>
      <c r="X9" s="89">
        <v>1425.3163462346881</v>
      </c>
      <c r="Y9" s="64">
        <v>1394.4330777549408</v>
      </c>
    </row>
    <row r="10" spans="1:25" s="48" customFormat="1" x14ac:dyDescent="0.4">
      <c r="A10" s="68" t="s">
        <v>48</v>
      </c>
      <c r="B10" s="67" t="s">
        <v>47</v>
      </c>
      <c r="C10" s="65"/>
      <c r="D10" s="65"/>
      <c r="E10" s="65"/>
      <c r="F10" s="65"/>
      <c r="G10" s="65"/>
      <c r="H10" s="65"/>
      <c r="I10" s="89"/>
      <c r="J10" s="89"/>
      <c r="K10" s="89"/>
      <c r="L10" s="89"/>
      <c r="M10" s="89"/>
      <c r="N10" s="89"/>
      <c r="O10" s="89">
        <v>8.4814914767064149</v>
      </c>
      <c r="P10" s="89">
        <v>83.977730746338793</v>
      </c>
      <c r="Q10" s="89">
        <v>147.18848480094272</v>
      </c>
      <c r="R10" s="89">
        <v>230.33458827567733</v>
      </c>
      <c r="S10" s="89">
        <v>454.26646119761779</v>
      </c>
      <c r="T10" s="89">
        <v>722.12002508559544</v>
      </c>
      <c r="U10" s="89">
        <v>879.45460354006059</v>
      </c>
      <c r="V10" s="89">
        <v>989.57656312201243</v>
      </c>
      <c r="W10" s="89">
        <v>1044.5004498352364</v>
      </c>
      <c r="X10" s="89">
        <v>1085.5348785529404</v>
      </c>
      <c r="Y10" s="64">
        <v>1084.3107451136066</v>
      </c>
    </row>
    <row r="11" spans="1:25" s="48" customFormat="1" x14ac:dyDescent="0.4">
      <c r="A11" s="68" t="s">
        <v>46</v>
      </c>
      <c r="B11" s="67" t="s">
        <v>45</v>
      </c>
      <c r="C11" s="65"/>
      <c r="D11" s="65"/>
      <c r="E11" s="65"/>
      <c r="F11" s="65"/>
      <c r="G11" s="65"/>
      <c r="H11" s="65"/>
      <c r="I11" s="89"/>
      <c r="J11" s="89"/>
      <c r="K11" s="89"/>
      <c r="L11" s="89"/>
      <c r="M11" s="89"/>
      <c r="N11" s="89"/>
      <c r="O11" s="89">
        <v>12.069162474506957</v>
      </c>
      <c r="P11" s="89">
        <v>118.79125655813372</v>
      </c>
      <c r="Q11" s="89">
        <v>202.40261971131213</v>
      </c>
      <c r="R11" s="89">
        <v>321.96101519867563</v>
      </c>
      <c r="S11" s="89">
        <v>607.15518456995403</v>
      </c>
      <c r="T11" s="89">
        <v>907.88631359869487</v>
      </c>
      <c r="U11" s="89">
        <v>1142.6229107506799</v>
      </c>
      <c r="V11" s="89">
        <v>1276.0451960459422</v>
      </c>
      <c r="W11" s="89">
        <v>1329.9530490518341</v>
      </c>
      <c r="X11" s="89">
        <v>1403.3183043864024</v>
      </c>
      <c r="Y11" s="64">
        <v>1359.0082803451965</v>
      </c>
    </row>
    <row r="12" spans="1:25" s="48" customFormat="1" x14ac:dyDescent="0.4">
      <c r="A12" s="68" t="s">
        <v>44</v>
      </c>
      <c r="B12" s="67" t="s">
        <v>43</v>
      </c>
      <c r="C12" s="65"/>
      <c r="D12" s="65"/>
      <c r="E12" s="65"/>
      <c r="F12" s="65"/>
      <c r="G12" s="65"/>
      <c r="H12" s="65"/>
      <c r="I12" s="89"/>
      <c r="J12" s="89"/>
      <c r="K12" s="89"/>
      <c r="L12" s="89"/>
      <c r="M12" s="89"/>
      <c r="N12" s="89"/>
      <c r="O12" s="89">
        <v>8.9071062702957402</v>
      </c>
      <c r="P12" s="89">
        <v>93.507042453683397</v>
      </c>
      <c r="Q12" s="89">
        <v>167.43760525464265</v>
      </c>
      <c r="R12" s="89">
        <v>260.66247581860176</v>
      </c>
      <c r="S12" s="89">
        <v>474.5614555291603</v>
      </c>
      <c r="T12" s="89">
        <v>736.60964219822381</v>
      </c>
      <c r="U12" s="89">
        <v>909.76964447527587</v>
      </c>
      <c r="V12" s="89">
        <v>1028.5938440998978</v>
      </c>
      <c r="W12" s="89">
        <v>1082.4747361972072</v>
      </c>
      <c r="X12" s="89">
        <v>1114.9561925507076</v>
      </c>
      <c r="Y12" s="64">
        <v>1092.0876313534498</v>
      </c>
    </row>
    <row r="13" spans="1:25" s="48" customFormat="1" x14ac:dyDescent="0.4">
      <c r="A13" s="68" t="s">
        <v>42</v>
      </c>
      <c r="B13" s="67" t="s">
        <v>41</v>
      </c>
      <c r="C13" s="65"/>
      <c r="D13" s="65"/>
      <c r="E13" s="65"/>
      <c r="F13" s="65"/>
      <c r="G13" s="65"/>
      <c r="H13" s="65"/>
      <c r="I13" s="89"/>
      <c r="J13" s="89"/>
      <c r="K13" s="89"/>
      <c r="L13" s="89"/>
      <c r="M13" s="89"/>
      <c r="N13" s="89"/>
      <c r="O13" s="89">
        <v>14.179457842155699</v>
      </c>
      <c r="P13" s="89">
        <v>150.67232482754883</v>
      </c>
      <c r="Q13" s="89">
        <v>274.23873618837081</v>
      </c>
      <c r="R13" s="89">
        <v>452.85054532940251</v>
      </c>
      <c r="S13" s="89">
        <v>848.54403649239453</v>
      </c>
      <c r="T13" s="89">
        <v>1267.7157913625133</v>
      </c>
      <c r="U13" s="89">
        <v>1590.9711956545534</v>
      </c>
      <c r="V13" s="89">
        <v>1757.7993938947898</v>
      </c>
      <c r="W13" s="89">
        <v>1775.2857936023793</v>
      </c>
      <c r="X13" s="89">
        <v>1813.6468066429193</v>
      </c>
      <c r="Y13" s="64">
        <v>1801.302810629642</v>
      </c>
    </row>
    <row r="14" spans="1:25" s="48" customFormat="1" x14ac:dyDescent="0.4">
      <c r="A14" s="68" t="s">
        <v>40</v>
      </c>
      <c r="B14" s="67" t="s">
        <v>39</v>
      </c>
      <c r="C14" s="65"/>
      <c r="D14" s="65"/>
      <c r="E14" s="65"/>
      <c r="F14" s="65"/>
      <c r="G14" s="65"/>
      <c r="H14" s="65"/>
      <c r="I14" s="89"/>
      <c r="J14" s="89"/>
      <c r="K14" s="89"/>
      <c r="L14" s="89"/>
      <c r="M14" s="89"/>
      <c r="N14" s="89"/>
      <c r="O14" s="89">
        <v>12.997329475767666</v>
      </c>
      <c r="P14" s="89">
        <v>133.44044879033225</v>
      </c>
      <c r="Q14" s="89">
        <v>243.57921323908494</v>
      </c>
      <c r="R14" s="89">
        <v>372.37960443954427</v>
      </c>
      <c r="S14" s="89">
        <v>678.66512482056305</v>
      </c>
      <c r="T14" s="89">
        <v>1027.1566790770903</v>
      </c>
      <c r="U14" s="89">
        <v>1276.2451314926805</v>
      </c>
      <c r="V14" s="89">
        <v>1415.1052844509788</v>
      </c>
      <c r="W14" s="89">
        <v>1478.6638995642622</v>
      </c>
      <c r="X14" s="89">
        <v>1521.0716994156569</v>
      </c>
      <c r="Y14" s="64">
        <v>1485.9339483456827</v>
      </c>
    </row>
    <row r="15" spans="1:25" s="48" customFormat="1" x14ac:dyDescent="0.4">
      <c r="A15" s="68" t="s">
        <v>38</v>
      </c>
      <c r="B15" s="67" t="s">
        <v>37</v>
      </c>
      <c r="C15" s="65"/>
      <c r="D15" s="65"/>
      <c r="E15" s="65"/>
      <c r="F15" s="65"/>
      <c r="G15" s="65"/>
      <c r="H15" s="65"/>
      <c r="I15" s="89"/>
      <c r="J15" s="89"/>
      <c r="K15" s="89"/>
      <c r="L15" s="89"/>
      <c r="M15" s="89"/>
      <c r="N15" s="89"/>
      <c r="O15" s="89">
        <v>9.8927820274566507</v>
      </c>
      <c r="P15" s="89">
        <v>97.313122226160971</v>
      </c>
      <c r="Q15" s="89">
        <v>167.55687468621281</v>
      </c>
      <c r="R15" s="89">
        <v>270.38965553536605</v>
      </c>
      <c r="S15" s="89">
        <v>498.09388432289393</v>
      </c>
      <c r="T15" s="89">
        <v>741.31359625584469</v>
      </c>
      <c r="U15" s="89">
        <v>921.67455358333768</v>
      </c>
      <c r="V15" s="89">
        <v>1059.7357561390293</v>
      </c>
      <c r="W15" s="89">
        <v>1122.4928547169884</v>
      </c>
      <c r="X15" s="89">
        <v>1162.1932985195267</v>
      </c>
      <c r="Y15" s="64">
        <v>1123.2028072640819</v>
      </c>
    </row>
    <row r="16" spans="1:25" s="48" customFormat="1" x14ac:dyDescent="0.4">
      <c r="A16" s="63">
        <v>924</v>
      </c>
      <c r="B16" s="62" t="s">
        <v>36</v>
      </c>
      <c r="C16" s="60"/>
      <c r="D16" s="60"/>
      <c r="E16" s="60"/>
      <c r="F16" s="60"/>
      <c r="G16" s="60"/>
      <c r="H16" s="60"/>
      <c r="I16" s="88"/>
      <c r="J16" s="88"/>
      <c r="K16" s="88"/>
      <c r="L16" s="88"/>
      <c r="M16" s="88"/>
      <c r="N16" s="88"/>
      <c r="O16" s="88">
        <v>8.8607536855198479</v>
      </c>
      <c r="P16" s="88">
        <v>84.701663213212839</v>
      </c>
      <c r="Q16" s="88">
        <v>146.17378212114082</v>
      </c>
      <c r="R16" s="88">
        <v>217.5336981126633</v>
      </c>
      <c r="S16" s="88">
        <v>415.26623580602359</v>
      </c>
      <c r="T16" s="88">
        <v>646.57774403697488</v>
      </c>
      <c r="U16" s="88">
        <v>804.41651451458222</v>
      </c>
      <c r="V16" s="88">
        <v>900.44738130277165</v>
      </c>
      <c r="W16" s="88">
        <v>952.5629876105786</v>
      </c>
      <c r="X16" s="88">
        <v>1019.0943947671783</v>
      </c>
      <c r="Y16" s="59">
        <v>1021.6268529957659</v>
      </c>
    </row>
    <row r="17" spans="1:25" s="48" customFormat="1" x14ac:dyDescent="0.4">
      <c r="A17" s="63">
        <v>923</v>
      </c>
      <c r="B17" s="97" t="s">
        <v>35</v>
      </c>
      <c r="C17" s="88"/>
      <c r="D17" s="88"/>
      <c r="E17" s="88"/>
      <c r="F17" s="88"/>
      <c r="G17" s="88"/>
      <c r="H17" s="88"/>
      <c r="I17" s="88"/>
      <c r="J17" s="88"/>
      <c r="K17" s="88"/>
      <c r="L17" s="88"/>
      <c r="M17" s="88"/>
      <c r="N17" s="88"/>
      <c r="O17" s="88">
        <v>13.693339017760046</v>
      </c>
      <c r="P17" s="88">
        <v>129.69692455645347</v>
      </c>
      <c r="Q17" s="88">
        <v>224.10338173497468</v>
      </c>
      <c r="R17" s="88">
        <v>380.65448083307484</v>
      </c>
      <c r="S17" s="88">
        <v>752.51314872699754</v>
      </c>
      <c r="T17" s="88">
        <v>1210.186945793175</v>
      </c>
      <c r="U17" s="88">
        <v>1432.888323816012</v>
      </c>
      <c r="V17" s="88">
        <v>1583.3093977172214</v>
      </c>
      <c r="W17" s="88">
        <v>1663.9163015284951</v>
      </c>
      <c r="X17" s="88">
        <v>1731.9439983560683</v>
      </c>
      <c r="Y17" s="59">
        <v>1726.4600559868163</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131</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t="s">
        <v>208</v>
      </c>
      <c r="H21" s="60" t="s">
        <v>208</v>
      </c>
      <c r="I21" s="60" t="s">
        <v>208</v>
      </c>
      <c r="J21" s="60" t="s">
        <v>208</v>
      </c>
      <c r="K21" s="60" t="s">
        <v>208</v>
      </c>
      <c r="L21" s="60" t="s">
        <v>208</v>
      </c>
      <c r="M21" s="60" t="s">
        <v>208</v>
      </c>
      <c r="N21" s="60" t="s">
        <v>208</v>
      </c>
      <c r="O21" s="60">
        <v>152.82705170350997</v>
      </c>
      <c r="P21" s="60">
        <v>1501.6204361284642</v>
      </c>
      <c r="Q21" s="60">
        <v>2595.8814160013958</v>
      </c>
      <c r="R21" s="60">
        <v>4080.3465557025615</v>
      </c>
      <c r="S21" s="60">
        <v>7629.8890971679002</v>
      </c>
      <c r="T21" s="60">
        <v>11533.980080165898</v>
      </c>
      <c r="U21" s="60">
        <v>13996.153574543967</v>
      </c>
      <c r="V21" s="60">
        <v>15448.423002180694</v>
      </c>
      <c r="W21" s="88">
        <v>15695.841251164491</v>
      </c>
      <c r="X21" s="88">
        <v>15938.155304470447</v>
      </c>
      <c r="Y21" s="59">
        <v>15399.76999105295</v>
      </c>
    </row>
    <row r="22" spans="1:25" x14ac:dyDescent="0.4">
      <c r="A22" s="68"/>
      <c r="B22" s="90" t="s">
        <v>57</v>
      </c>
      <c r="C22" s="65" t="s">
        <v>208</v>
      </c>
      <c r="D22" s="65" t="s">
        <v>208</v>
      </c>
      <c r="E22" s="65" t="s">
        <v>208</v>
      </c>
      <c r="F22" s="65" t="s">
        <v>208</v>
      </c>
      <c r="G22" s="65" t="s">
        <v>208</v>
      </c>
      <c r="H22" s="65" t="s">
        <v>208</v>
      </c>
      <c r="I22" s="65" t="s">
        <v>208</v>
      </c>
      <c r="J22" s="65" t="s">
        <v>208</v>
      </c>
      <c r="K22" s="65" t="s">
        <v>208</v>
      </c>
      <c r="L22" s="65" t="s">
        <v>208</v>
      </c>
      <c r="M22" s="65" t="s">
        <v>208</v>
      </c>
      <c r="N22" s="65" t="s">
        <v>208</v>
      </c>
      <c r="O22" s="65">
        <v>2.6105823107645233E-2</v>
      </c>
      <c r="P22" s="65">
        <v>0.57032634186441555</v>
      </c>
      <c r="Q22" s="65">
        <v>1.2769847282721662</v>
      </c>
      <c r="R22" s="65">
        <v>3.010643348241548</v>
      </c>
      <c r="S22" s="65">
        <v>11.679980487494632</v>
      </c>
      <c r="T22" s="65">
        <v>24.101583347374408</v>
      </c>
      <c r="U22" s="65">
        <v>26.208140842526344</v>
      </c>
      <c r="V22" s="65">
        <v>27.011497992389483</v>
      </c>
      <c r="W22" s="89">
        <v>26.349537864869923</v>
      </c>
      <c r="X22" s="89">
        <v>26.276546790654031</v>
      </c>
      <c r="Y22" s="64">
        <v>27.013969840780899</v>
      </c>
    </row>
    <row r="23" spans="1:25" ht="25.5" customHeight="1" x14ac:dyDescent="0.4">
      <c r="A23" s="69">
        <v>941</v>
      </c>
      <c r="B23" s="51" t="s">
        <v>56</v>
      </c>
      <c r="C23" s="60" t="s">
        <v>208</v>
      </c>
      <c r="D23" s="60" t="s">
        <v>208</v>
      </c>
      <c r="E23" s="60" t="s">
        <v>208</v>
      </c>
      <c r="F23" s="60" t="s">
        <v>208</v>
      </c>
      <c r="G23" s="60" t="s">
        <v>208</v>
      </c>
      <c r="H23" s="60" t="s">
        <v>208</v>
      </c>
      <c r="I23" s="60" t="s">
        <v>208</v>
      </c>
      <c r="J23" s="60" t="s">
        <v>208</v>
      </c>
      <c r="K23" s="60" t="s">
        <v>208</v>
      </c>
      <c r="L23" s="60" t="s">
        <v>208</v>
      </c>
      <c r="M23" s="60" t="s">
        <v>208</v>
      </c>
      <c r="N23" s="60" t="s">
        <v>208</v>
      </c>
      <c r="O23" s="60">
        <v>136.34724113548435</v>
      </c>
      <c r="P23" s="60">
        <v>1347.3846056462401</v>
      </c>
      <c r="Q23" s="60">
        <v>2333.9362422244185</v>
      </c>
      <c r="R23" s="60">
        <v>3640.3191622568825</v>
      </c>
      <c r="S23" s="60">
        <v>6771.323500462835</v>
      </c>
      <c r="T23" s="60">
        <v>10172.457507358115</v>
      </c>
      <c r="U23" s="60">
        <v>12406.498987735024</v>
      </c>
      <c r="V23" s="60">
        <v>13707.537694300203</v>
      </c>
      <c r="W23" s="88">
        <v>13908.481410041881</v>
      </c>
      <c r="X23" s="88">
        <v>14113.911847875006</v>
      </c>
      <c r="Y23" s="59">
        <v>13611.779094738962</v>
      </c>
    </row>
    <row r="24" spans="1:25" ht="25.5" customHeight="1" x14ac:dyDescent="0.4">
      <c r="A24" s="69">
        <v>921</v>
      </c>
      <c r="B24" s="52" t="s">
        <v>55</v>
      </c>
      <c r="C24" s="60" t="s">
        <v>208</v>
      </c>
      <c r="D24" s="60" t="s">
        <v>208</v>
      </c>
      <c r="E24" s="60" t="s">
        <v>208</v>
      </c>
      <c r="F24" s="60" t="s">
        <v>208</v>
      </c>
      <c r="G24" s="60" t="s">
        <v>208</v>
      </c>
      <c r="H24" s="60" t="s">
        <v>208</v>
      </c>
      <c r="I24" s="60" t="s">
        <v>208</v>
      </c>
      <c r="J24" s="60" t="s">
        <v>208</v>
      </c>
      <c r="K24" s="60" t="s">
        <v>208</v>
      </c>
      <c r="L24" s="60" t="s">
        <v>208</v>
      </c>
      <c r="M24" s="60" t="s">
        <v>208</v>
      </c>
      <c r="N24" s="60" t="s">
        <v>208</v>
      </c>
      <c r="O24" s="60">
        <v>125.7002963129033</v>
      </c>
      <c r="P24" s="60">
        <v>1247.0296911122416</v>
      </c>
      <c r="Q24" s="60">
        <v>2163.912680879957</v>
      </c>
      <c r="R24" s="60">
        <v>3390.5759579267551</v>
      </c>
      <c r="S24" s="60">
        <v>6303.9788399743557</v>
      </c>
      <c r="T24" s="60">
        <v>9457.9012570209052</v>
      </c>
      <c r="U24" s="60">
        <v>11528.787780384851</v>
      </c>
      <c r="V24" s="60">
        <v>12732.836738048591</v>
      </c>
      <c r="W24" s="88">
        <v>12900.333804213838</v>
      </c>
      <c r="X24" s="88">
        <v>13055.968865019837</v>
      </c>
      <c r="Y24" s="59">
        <v>12569.727001293531</v>
      </c>
    </row>
    <row r="25" spans="1:25" x14ac:dyDescent="0.4">
      <c r="A25" s="68" t="s">
        <v>54</v>
      </c>
      <c r="B25" s="67" t="s">
        <v>53</v>
      </c>
      <c r="C25" s="65" t="s">
        <v>208</v>
      </c>
      <c r="D25" s="65" t="s">
        <v>208</v>
      </c>
      <c r="E25" s="65" t="s">
        <v>208</v>
      </c>
      <c r="F25" s="65" t="s">
        <v>208</v>
      </c>
      <c r="G25" s="65" t="s">
        <v>208</v>
      </c>
      <c r="H25" s="65" t="s">
        <v>208</v>
      </c>
      <c r="I25" s="65" t="s">
        <v>208</v>
      </c>
      <c r="J25" s="65" t="s">
        <v>208</v>
      </c>
      <c r="K25" s="65" t="s">
        <v>208</v>
      </c>
      <c r="L25" s="65" t="s">
        <v>208</v>
      </c>
      <c r="M25" s="65" t="s">
        <v>208</v>
      </c>
      <c r="N25" s="65" t="s">
        <v>208</v>
      </c>
      <c r="O25" s="65">
        <v>9.3315822644984081</v>
      </c>
      <c r="P25" s="65">
        <v>85.480996382350639</v>
      </c>
      <c r="Q25" s="65">
        <v>142.76650609377711</v>
      </c>
      <c r="R25" s="65">
        <v>215.84626360354969</v>
      </c>
      <c r="S25" s="65">
        <v>418.04572359540509</v>
      </c>
      <c r="T25" s="65">
        <v>636.57992062955941</v>
      </c>
      <c r="U25" s="65">
        <v>763.63834265776813</v>
      </c>
      <c r="V25" s="65">
        <v>847.88298272548604</v>
      </c>
      <c r="W25" s="89">
        <v>839.17105774730771</v>
      </c>
      <c r="X25" s="89">
        <v>845.02035131394996</v>
      </c>
      <c r="Y25" s="64">
        <v>806.71637165941343</v>
      </c>
    </row>
    <row r="26" spans="1:25" x14ac:dyDescent="0.4">
      <c r="A26" s="68" t="s">
        <v>52</v>
      </c>
      <c r="B26" s="67" t="s">
        <v>51</v>
      </c>
      <c r="C26" s="65" t="s">
        <v>208</v>
      </c>
      <c r="D26" s="65" t="s">
        <v>208</v>
      </c>
      <c r="E26" s="65" t="s">
        <v>208</v>
      </c>
      <c r="F26" s="65" t="s">
        <v>208</v>
      </c>
      <c r="G26" s="65" t="s">
        <v>208</v>
      </c>
      <c r="H26" s="65" t="s">
        <v>208</v>
      </c>
      <c r="I26" s="65" t="s">
        <v>208</v>
      </c>
      <c r="J26" s="65" t="s">
        <v>208</v>
      </c>
      <c r="K26" s="65" t="s">
        <v>208</v>
      </c>
      <c r="L26" s="65" t="s">
        <v>208</v>
      </c>
      <c r="M26" s="65" t="s">
        <v>208</v>
      </c>
      <c r="N26" s="65" t="s">
        <v>208</v>
      </c>
      <c r="O26" s="65">
        <v>22.142012690153617</v>
      </c>
      <c r="P26" s="65">
        <v>220.50049418206527</v>
      </c>
      <c r="Q26" s="65">
        <v>389.02075525057376</v>
      </c>
      <c r="R26" s="65">
        <v>617.31622752802048</v>
      </c>
      <c r="S26" s="65">
        <v>1190.7614920987312</v>
      </c>
      <c r="T26" s="65">
        <v>1803.5454959514757</v>
      </c>
      <c r="U26" s="65">
        <v>2152.0474223767465</v>
      </c>
      <c r="V26" s="65">
        <v>2306.4305453673987</v>
      </c>
      <c r="W26" s="89">
        <v>2312.0876254734239</v>
      </c>
      <c r="X26" s="89">
        <v>2321.7718023870989</v>
      </c>
      <c r="Y26" s="64">
        <v>2235.9924524691064</v>
      </c>
    </row>
    <row r="27" spans="1:25" x14ac:dyDescent="0.4">
      <c r="A27" s="68" t="s">
        <v>50</v>
      </c>
      <c r="B27" s="67" t="s">
        <v>49</v>
      </c>
      <c r="C27" s="65" t="s">
        <v>208</v>
      </c>
      <c r="D27" s="65" t="s">
        <v>208</v>
      </c>
      <c r="E27" s="65" t="s">
        <v>208</v>
      </c>
      <c r="F27" s="65" t="s">
        <v>208</v>
      </c>
      <c r="G27" s="65" t="s">
        <v>208</v>
      </c>
      <c r="H27" s="65" t="s">
        <v>208</v>
      </c>
      <c r="I27" s="65" t="s">
        <v>208</v>
      </c>
      <c r="J27" s="65" t="s">
        <v>208</v>
      </c>
      <c r="K27" s="65" t="s">
        <v>208</v>
      </c>
      <c r="L27" s="65" t="s">
        <v>208</v>
      </c>
      <c r="M27" s="65" t="s">
        <v>208</v>
      </c>
      <c r="N27" s="65" t="s">
        <v>208</v>
      </c>
      <c r="O27" s="65">
        <v>14.288489301882842</v>
      </c>
      <c r="P27" s="65">
        <v>138.10388702075102</v>
      </c>
      <c r="Q27" s="65">
        <v>233.53719094264486</v>
      </c>
      <c r="R27" s="65">
        <v>366.2386706674028</v>
      </c>
      <c r="S27" s="65">
        <v>687.26555888564826</v>
      </c>
      <c r="T27" s="65">
        <v>1046.945560499496</v>
      </c>
      <c r="U27" s="65">
        <v>1280.0015723660279</v>
      </c>
      <c r="V27" s="65">
        <v>1430.9801886729249</v>
      </c>
      <c r="W27" s="89">
        <v>1458.6060358758466</v>
      </c>
      <c r="X27" s="89">
        <v>1479.6503980303514</v>
      </c>
      <c r="Y27" s="64">
        <v>1422.3117800625334</v>
      </c>
    </row>
    <row r="28" spans="1:25" x14ac:dyDescent="0.4">
      <c r="A28" s="68" t="s">
        <v>48</v>
      </c>
      <c r="B28" s="67" t="s">
        <v>47</v>
      </c>
      <c r="C28" s="65" t="s">
        <v>208</v>
      </c>
      <c r="D28" s="65" t="s">
        <v>208</v>
      </c>
      <c r="E28" s="65" t="s">
        <v>208</v>
      </c>
      <c r="F28" s="65" t="s">
        <v>208</v>
      </c>
      <c r="G28" s="65" t="s">
        <v>208</v>
      </c>
      <c r="H28" s="65" t="s">
        <v>208</v>
      </c>
      <c r="I28" s="65" t="s">
        <v>208</v>
      </c>
      <c r="J28" s="65" t="s">
        <v>208</v>
      </c>
      <c r="K28" s="65" t="s">
        <v>208</v>
      </c>
      <c r="L28" s="65" t="s">
        <v>208</v>
      </c>
      <c r="M28" s="65" t="s">
        <v>208</v>
      </c>
      <c r="N28" s="65" t="s">
        <v>208</v>
      </c>
      <c r="O28" s="65">
        <v>10.191229208103962</v>
      </c>
      <c r="P28" s="65">
        <v>99.497196065605849</v>
      </c>
      <c r="Q28" s="65">
        <v>171.20382336424504</v>
      </c>
      <c r="R28" s="65">
        <v>264.43948060973793</v>
      </c>
      <c r="S28" s="65">
        <v>511.23589344468525</v>
      </c>
      <c r="T28" s="65">
        <v>798.04073396789727</v>
      </c>
      <c r="U28" s="65">
        <v>959.58641817369141</v>
      </c>
      <c r="V28" s="65">
        <v>1071.1799960634116</v>
      </c>
      <c r="W28" s="89">
        <v>1105.4498668157291</v>
      </c>
      <c r="X28" s="89">
        <v>1126.9162241560468</v>
      </c>
      <c r="Y28" s="64">
        <v>1105.9892157079901</v>
      </c>
    </row>
    <row r="29" spans="1:25" x14ac:dyDescent="0.4">
      <c r="A29" s="68" t="s">
        <v>46</v>
      </c>
      <c r="B29" s="67" t="s">
        <v>45</v>
      </c>
      <c r="C29" s="65" t="s">
        <v>208</v>
      </c>
      <c r="D29" s="65" t="s">
        <v>208</v>
      </c>
      <c r="E29" s="65" t="s">
        <v>208</v>
      </c>
      <c r="F29" s="65" t="s">
        <v>208</v>
      </c>
      <c r="G29" s="65" t="s">
        <v>208</v>
      </c>
      <c r="H29" s="65" t="s">
        <v>208</v>
      </c>
      <c r="I29" s="65" t="s">
        <v>208</v>
      </c>
      <c r="J29" s="65" t="s">
        <v>208</v>
      </c>
      <c r="K29" s="65" t="s">
        <v>208</v>
      </c>
      <c r="L29" s="65" t="s">
        <v>208</v>
      </c>
      <c r="M29" s="65" t="s">
        <v>208</v>
      </c>
      <c r="N29" s="65" t="s">
        <v>208</v>
      </c>
      <c r="O29" s="65">
        <v>14.502119287079866</v>
      </c>
      <c r="P29" s="65">
        <v>140.74441925974062</v>
      </c>
      <c r="Q29" s="65">
        <v>235.42672105348015</v>
      </c>
      <c r="R29" s="65">
        <v>369.63273415898078</v>
      </c>
      <c r="S29" s="65">
        <v>683.29834966214094</v>
      </c>
      <c r="T29" s="65">
        <v>1003.3377207311622</v>
      </c>
      <c r="U29" s="65">
        <v>1246.7333979911307</v>
      </c>
      <c r="V29" s="65">
        <v>1381.2716863108401</v>
      </c>
      <c r="W29" s="89">
        <v>1407.5593947110674</v>
      </c>
      <c r="X29" s="89">
        <v>1456.8137755060316</v>
      </c>
      <c r="Y29" s="64">
        <v>1386.1787397137425</v>
      </c>
    </row>
    <row r="30" spans="1:25" x14ac:dyDescent="0.4">
      <c r="A30" s="68" t="s">
        <v>44</v>
      </c>
      <c r="B30" s="67" t="s">
        <v>43</v>
      </c>
      <c r="C30" s="65" t="s">
        <v>208</v>
      </c>
      <c r="D30" s="65" t="s">
        <v>208</v>
      </c>
      <c r="E30" s="65" t="s">
        <v>208</v>
      </c>
      <c r="F30" s="65" t="s">
        <v>208</v>
      </c>
      <c r="G30" s="65" t="s">
        <v>208</v>
      </c>
      <c r="H30" s="65" t="s">
        <v>208</v>
      </c>
      <c r="I30" s="65" t="s">
        <v>208</v>
      </c>
      <c r="J30" s="65" t="s">
        <v>208</v>
      </c>
      <c r="K30" s="65" t="s">
        <v>208</v>
      </c>
      <c r="L30" s="65" t="s">
        <v>208</v>
      </c>
      <c r="M30" s="65" t="s">
        <v>208</v>
      </c>
      <c r="N30" s="65" t="s">
        <v>208</v>
      </c>
      <c r="O30" s="65">
        <v>10.70264137278529</v>
      </c>
      <c r="P30" s="65">
        <v>110.78756777355149</v>
      </c>
      <c r="Q30" s="65">
        <v>194.75679930611275</v>
      </c>
      <c r="R30" s="65">
        <v>299.25791968951188</v>
      </c>
      <c r="S30" s="65">
        <v>534.07607744635493</v>
      </c>
      <c r="T30" s="65">
        <v>814.05372941710277</v>
      </c>
      <c r="U30" s="65">
        <v>992.66362469545709</v>
      </c>
      <c r="V30" s="65">
        <v>1113.4147583262109</v>
      </c>
      <c r="W30" s="89">
        <v>1145.6400551568495</v>
      </c>
      <c r="X30" s="89">
        <v>1157.4590991342056</v>
      </c>
      <c r="Y30" s="64">
        <v>1113.9215841289572</v>
      </c>
    </row>
    <row r="31" spans="1:25" x14ac:dyDescent="0.4">
      <c r="A31" s="68" t="s">
        <v>42</v>
      </c>
      <c r="B31" s="67" t="s">
        <v>41</v>
      </c>
      <c r="C31" s="65" t="s">
        <v>208</v>
      </c>
      <c r="D31" s="65" t="s">
        <v>208</v>
      </c>
      <c r="E31" s="65" t="s">
        <v>208</v>
      </c>
      <c r="F31" s="65" t="s">
        <v>208</v>
      </c>
      <c r="G31" s="65" t="s">
        <v>208</v>
      </c>
      <c r="H31" s="65" t="s">
        <v>208</v>
      </c>
      <c r="I31" s="65" t="s">
        <v>208</v>
      </c>
      <c r="J31" s="65" t="s">
        <v>208</v>
      </c>
      <c r="K31" s="65" t="s">
        <v>208</v>
      </c>
      <c r="L31" s="65" t="s">
        <v>208</v>
      </c>
      <c r="M31" s="65" t="s">
        <v>208</v>
      </c>
      <c r="N31" s="65" t="s">
        <v>208</v>
      </c>
      <c r="O31" s="65">
        <v>17.03781761886194</v>
      </c>
      <c r="P31" s="65">
        <v>178.5172534646141</v>
      </c>
      <c r="Q31" s="65">
        <v>318.98365020554189</v>
      </c>
      <c r="R31" s="65">
        <v>519.90265073614739</v>
      </c>
      <c r="S31" s="65">
        <v>954.95971126653762</v>
      </c>
      <c r="T31" s="65">
        <v>1400.9981796055508</v>
      </c>
      <c r="U31" s="65">
        <v>1735.9330941135106</v>
      </c>
      <c r="V31" s="65">
        <v>1902.7527712379024</v>
      </c>
      <c r="W31" s="89">
        <v>1878.8785054206314</v>
      </c>
      <c r="X31" s="89">
        <v>1882.7842860463513</v>
      </c>
      <c r="Y31" s="64">
        <v>1837.3160016708539</v>
      </c>
    </row>
    <row r="32" spans="1:25" x14ac:dyDescent="0.4">
      <c r="A32" s="68" t="s">
        <v>40</v>
      </c>
      <c r="B32" s="67" t="s">
        <v>39</v>
      </c>
      <c r="C32" s="65" t="s">
        <v>208</v>
      </c>
      <c r="D32" s="65" t="s">
        <v>208</v>
      </c>
      <c r="E32" s="65" t="s">
        <v>208</v>
      </c>
      <c r="F32" s="65" t="s">
        <v>208</v>
      </c>
      <c r="G32" s="65" t="s">
        <v>208</v>
      </c>
      <c r="H32" s="65" t="s">
        <v>208</v>
      </c>
      <c r="I32" s="65" t="s">
        <v>208</v>
      </c>
      <c r="J32" s="65" t="s">
        <v>208</v>
      </c>
      <c r="K32" s="65" t="s">
        <v>208</v>
      </c>
      <c r="L32" s="65" t="s">
        <v>208</v>
      </c>
      <c r="M32" s="65" t="s">
        <v>208</v>
      </c>
      <c r="N32" s="65" t="s">
        <v>208</v>
      </c>
      <c r="O32" s="65">
        <v>15.617390425325429</v>
      </c>
      <c r="P32" s="65">
        <v>158.10084862233509</v>
      </c>
      <c r="Q32" s="65">
        <v>283.3217058724623</v>
      </c>
      <c r="R32" s="65">
        <v>427.51663970587043</v>
      </c>
      <c r="S32" s="65">
        <v>763.7763318970924</v>
      </c>
      <c r="T32" s="65">
        <v>1135.1476784950612</v>
      </c>
      <c r="U32" s="65">
        <v>1392.5306542384681</v>
      </c>
      <c r="V32" s="65">
        <v>1531.7990840902867</v>
      </c>
      <c r="W32" s="89">
        <v>1564.9479242410923</v>
      </c>
      <c r="X32" s="89">
        <v>1579.0560119644445</v>
      </c>
      <c r="Y32" s="64">
        <v>1515.6420145523246</v>
      </c>
    </row>
    <row r="33" spans="1:25" x14ac:dyDescent="0.4">
      <c r="A33" s="68" t="s">
        <v>38</v>
      </c>
      <c r="B33" s="67" t="s">
        <v>37</v>
      </c>
      <c r="C33" s="65" t="s">
        <v>208</v>
      </c>
      <c r="D33" s="65" t="s">
        <v>208</v>
      </c>
      <c r="E33" s="65" t="s">
        <v>208</v>
      </c>
      <c r="F33" s="65" t="s">
        <v>208</v>
      </c>
      <c r="G33" s="65" t="s">
        <v>208</v>
      </c>
      <c r="H33" s="65" t="s">
        <v>208</v>
      </c>
      <c r="I33" s="65" t="s">
        <v>208</v>
      </c>
      <c r="J33" s="65" t="s">
        <v>208</v>
      </c>
      <c r="K33" s="65" t="s">
        <v>208</v>
      </c>
      <c r="L33" s="65" t="s">
        <v>208</v>
      </c>
      <c r="M33" s="65" t="s">
        <v>208</v>
      </c>
      <c r="N33" s="65" t="s">
        <v>208</v>
      </c>
      <c r="O33" s="65">
        <v>11.887014144211937</v>
      </c>
      <c r="P33" s="65">
        <v>115.29702834122762</v>
      </c>
      <c r="Q33" s="65">
        <v>194.89552879111906</v>
      </c>
      <c r="R33" s="65">
        <v>310.42537122753322</v>
      </c>
      <c r="S33" s="65">
        <v>560.55970167776002</v>
      </c>
      <c r="T33" s="65">
        <v>819.25223772359936</v>
      </c>
      <c r="U33" s="65">
        <v>1005.653253772051</v>
      </c>
      <c r="V33" s="65">
        <v>1147.124725254127</v>
      </c>
      <c r="W33" s="89">
        <v>1187.9933387718891</v>
      </c>
      <c r="X33" s="89">
        <v>1206.4969164813565</v>
      </c>
      <c r="Y33" s="64">
        <v>1145.6588413286086</v>
      </c>
    </row>
    <row r="34" spans="1:25" x14ac:dyDescent="0.4">
      <c r="A34" s="63">
        <v>924</v>
      </c>
      <c r="B34" s="62" t="s">
        <v>36</v>
      </c>
      <c r="C34" s="60" t="s">
        <v>208</v>
      </c>
      <c r="D34" s="60" t="s">
        <v>208</v>
      </c>
      <c r="E34" s="60" t="s">
        <v>208</v>
      </c>
      <c r="F34" s="60" t="s">
        <v>208</v>
      </c>
      <c r="G34" s="60" t="s">
        <v>208</v>
      </c>
      <c r="H34" s="60" t="s">
        <v>208</v>
      </c>
      <c r="I34" s="60" t="s">
        <v>208</v>
      </c>
      <c r="J34" s="60" t="s">
        <v>208</v>
      </c>
      <c r="K34" s="60" t="s">
        <v>208</v>
      </c>
      <c r="L34" s="60" t="s">
        <v>208</v>
      </c>
      <c r="M34" s="60" t="s">
        <v>208</v>
      </c>
      <c r="N34" s="60" t="s">
        <v>208</v>
      </c>
      <c r="O34" s="60">
        <v>10.646944822581053</v>
      </c>
      <c r="P34" s="60">
        <v>100.35491453399833</v>
      </c>
      <c r="Q34" s="60">
        <v>170.02356134446157</v>
      </c>
      <c r="R34" s="60">
        <v>249.74320433012724</v>
      </c>
      <c r="S34" s="60">
        <v>467.34466048847963</v>
      </c>
      <c r="T34" s="60">
        <v>714.55625033720935</v>
      </c>
      <c r="U34" s="60">
        <v>877.71120735017178</v>
      </c>
      <c r="V34" s="60">
        <v>974.70095625161503</v>
      </c>
      <c r="W34" s="88">
        <v>1008.1476058280426</v>
      </c>
      <c r="X34" s="88">
        <v>1057.9429828551681</v>
      </c>
      <c r="Y34" s="59">
        <v>1042.0520934454314</v>
      </c>
    </row>
    <row r="35" spans="1:25" x14ac:dyDescent="0.4">
      <c r="A35" s="63">
        <v>923</v>
      </c>
      <c r="B35" s="62" t="s">
        <v>35</v>
      </c>
      <c r="C35" s="60" t="s">
        <v>208</v>
      </c>
      <c r="D35" s="60" t="s">
        <v>208</v>
      </c>
      <c r="E35" s="60" t="s">
        <v>208</v>
      </c>
      <c r="F35" s="60" t="s">
        <v>208</v>
      </c>
      <c r="G35" s="60" t="s">
        <v>208</v>
      </c>
      <c r="H35" s="60" t="s">
        <v>208</v>
      </c>
      <c r="I35" s="60" t="s">
        <v>208</v>
      </c>
      <c r="J35" s="60" t="s">
        <v>208</v>
      </c>
      <c r="K35" s="60" t="s">
        <v>208</v>
      </c>
      <c r="L35" s="60" t="s">
        <v>208</v>
      </c>
      <c r="M35" s="60" t="s">
        <v>208</v>
      </c>
      <c r="N35" s="60" t="s">
        <v>208</v>
      </c>
      <c r="O35" s="60">
        <v>16.453704744917985</v>
      </c>
      <c r="P35" s="60">
        <v>153.66550414035976</v>
      </c>
      <c r="Q35" s="60">
        <v>260.66818904870507</v>
      </c>
      <c r="R35" s="60">
        <v>437.01675009743718</v>
      </c>
      <c r="S35" s="60">
        <v>846.88561621757106</v>
      </c>
      <c r="T35" s="60">
        <v>1337.4209894604103</v>
      </c>
      <c r="U35" s="60">
        <v>1563.4464459664164</v>
      </c>
      <c r="V35" s="60">
        <v>1713.8738098881004</v>
      </c>
      <c r="W35" s="88">
        <v>1761.0103032577399</v>
      </c>
      <c r="X35" s="88">
        <v>1797.9669098047889</v>
      </c>
      <c r="Y35" s="59">
        <v>1760.976926473207</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87"/>
      <c r="X36" s="87"/>
      <c r="Y36" s="86"/>
    </row>
    <row r="49" spans="1:1" x14ac:dyDescent="0.4">
      <c r="A49" s="45"/>
    </row>
    <row r="50" spans="1:1" x14ac:dyDescent="0.4">
      <c r="A50" s="45"/>
    </row>
  </sheetData>
  <mergeCells count="2">
    <mergeCell ref="A1:B1"/>
    <mergeCell ref="A19:B19"/>
  </mergeCells>
  <conditionalFormatting sqref="C1:V1">
    <cfRule type="cellIs" dxfId="17" priority="1" stopIfTrue="1" operator="equal">
      <formula>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2" width="9.88671875" style="45" bestFit="1" customWidth="1"/>
    <col min="23" max="23" width="8.88671875" style="45" bestFit="1" customWidth="1"/>
    <col min="24" max="24" width="8.88671875" style="45"/>
    <col min="25" max="25" width="8.88671875" style="83"/>
    <col min="26" max="16384" width="8.88671875" style="45"/>
  </cols>
  <sheetData>
    <row r="1" spans="1:25" s="100" customFormat="1" ht="60" customHeight="1" x14ac:dyDescent="0.4">
      <c r="A1" s="189" t="s">
        <v>134</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f t="shared" ref="C3:Y3" si="0">SUM(C6,C16:C17,C4)</f>
        <v>11379.761965</v>
      </c>
      <c r="D3" s="60">
        <f t="shared" si="0"/>
        <v>11176.396123000002</v>
      </c>
      <c r="E3" s="60">
        <f t="shared" si="0"/>
        <v>11064.804219999998</v>
      </c>
      <c r="F3" s="60">
        <f t="shared" si="0"/>
        <v>11167.522956999999</v>
      </c>
      <c r="G3" s="60">
        <f t="shared" si="0"/>
        <v>11242.0689748</v>
      </c>
      <c r="H3" s="60">
        <f t="shared" si="0"/>
        <v>11625.595130999998</v>
      </c>
      <c r="I3" s="60">
        <f t="shared" si="0"/>
        <v>12672.020415999999</v>
      </c>
      <c r="J3" s="60">
        <f t="shared" si="0"/>
        <v>12362.273120709999</v>
      </c>
      <c r="K3" s="60">
        <f t="shared" si="0"/>
        <v>13162.27006144</v>
      </c>
      <c r="L3" s="60">
        <f t="shared" si="0"/>
        <v>13928.205135</v>
      </c>
      <c r="M3" s="60">
        <f t="shared" si="0"/>
        <v>14840.547586000001</v>
      </c>
      <c r="N3" s="60">
        <f t="shared" si="0"/>
        <v>15731.800595000001</v>
      </c>
      <c r="O3" s="60">
        <f t="shared" si="0"/>
        <v>17103.441161999999</v>
      </c>
      <c r="P3" s="60">
        <f t="shared" si="0"/>
        <v>19989.231177999998</v>
      </c>
      <c r="Q3" s="60">
        <f t="shared" si="0"/>
        <v>21426.990301000002</v>
      </c>
      <c r="R3" s="60">
        <f t="shared" si="0"/>
        <v>22820.290123000002</v>
      </c>
      <c r="S3" s="60">
        <f t="shared" si="0"/>
        <v>23899.631611999997</v>
      </c>
      <c r="T3" s="60">
        <f t="shared" si="0"/>
        <v>24169.807672999999</v>
      </c>
      <c r="U3" s="60">
        <f t="shared" si="0"/>
        <v>24316.565555000001</v>
      </c>
      <c r="V3" s="60">
        <f t="shared" si="0"/>
        <v>24243.713646999997</v>
      </c>
      <c r="W3" s="88">
        <f t="shared" si="0"/>
        <v>23440.599919</v>
      </c>
      <c r="X3" s="88">
        <f t="shared" si="0"/>
        <v>22301.220214000004</v>
      </c>
      <c r="Y3" s="59">
        <f t="shared" si="0"/>
        <v>20729.821951000002</v>
      </c>
    </row>
    <row r="4" spans="1:25" s="48" customFormat="1" x14ac:dyDescent="0.4">
      <c r="A4" s="68"/>
      <c r="B4" s="90" t="s">
        <v>57</v>
      </c>
      <c r="C4" s="65">
        <v>0</v>
      </c>
      <c r="D4" s="65">
        <v>0</v>
      </c>
      <c r="E4" s="65">
        <v>0</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89">
        <v>0</v>
      </c>
      <c r="X4" s="89">
        <v>0</v>
      </c>
      <c r="Y4" s="64">
        <v>0</v>
      </c>
    </row>
    <row r="5" spans="1:25" s="48" customFormat="1" ht="25.5" customHeight="1" x14ac:dyDescent="0.4">
      <c r="A5" s="69">
        <v>941</v>
      </c>
      <c r="B5" s="51" t="s">
        <v>56</v>
      </c>
      <c r="C5" s="60">
        <f t="shared" ref="C5:Y5" si="1">SUM(C6,C16)</f>
        <v>10412.947225</v>
      </c>
      <c r="D5" s="60">
        <f t="shared" si="1"/>
        <v>10162.592005000002</v>
      </c>
      <c r="E5" s="60">
        <f t="shared" si="1"/>
        <v>10026.005052999999</v>
      </c>
      <c r="F5" s="60">
        <f t="shared" si="1"/>
        <v>10113.929061999999</v>
      </c>
      <c r="G5" s="60">
        <f t="shared" si="1"/>
        <v>10168.578571800001</v>
      </c>
      <c r="H5" s="60">
        <f t="shared" si="1"/>
        <v>10507.504114999998</v>
      </c>
      <c r="I5" s="60">
        <f t="shared" si="1"/>
        <v>11428.753189999999</v>
      </c>
      <c r="J5" s="60">
        <f t="shared" si="1"/>
        <v>11212.411897709999</v>
      </c>
      <c r="K5" s="60">
        <f t="shared" si="1"/>
        <v>11973.868095440001</v>
      </c>
      <c r="L5" s="60">
        <f t="shared" si="1"/>
        <v>12714.585476</v>
      </c>
      <c r="M5" s="60">
        <f t="shared" si="1"/>
        <v>13581.420669000001</v>
      </c>
      <c r="N5" s="60">
        <f t="shared" si="1"/>
        <v>14436.204086000002</v>
      </c>
      <c r="O5" s="60">
        <f t="shared" si="1"/>
        <v>15711.736267999999</v>
      </c>
      <c r="P5" s="60">
        <f t="shared" si="1"/>
        <v>18433.357349999998</v>
      </c>
      <c r="Q5" s="60">
        <f t="shared" si="1"/>
        <v>19766.398520000002</v>
      </c>
      <c r="R5" s="60">
        <f t="shared" si="1"/>
        <v>21092.548313000003</v>
      </c>
      <c r="S5" s="60">
        <f t="shared" si="1"/>
        <v>22110.828503999997</v>
      </c>
      <c r="T5" s="60">
        <f t="shared" si="1"/>
        <v>22399.650903999998</v>
      </c>
      <c r="U5" s="60">
        <f t="shared" si="1"/>
        <v>22540.385877000001</v>
      </c>
      <c r="V5" s="60">
        <f t="shared" si="1"/>
        <v>22471.647852999999</v>
      </c>
      <c r="W5" s="88">
        <f t="shared" si="1"/>
        <v>21707.475739000001</v>
      </c>
      <c r="X5" s="88">
        <f t="shared" si="1"/>
        <v>20629.763425000005</v>
      </c>
      <c r="Y5" s="59">
        <f t="shared" si="1"/>
        <v>19142.123993000001</v>
      </c>
    </row>
    <row r="6" spans="1:25" s="48" customFormat="1" ht="25.5" customHeight="1" x14ac:dyDescent="0.4">
      <c r="A6" s="69">
        <v>921</v>
      </c>
      <c r="B6" s="52" t="s">
        <v>55</v>
      </c>
      <c r="C6" s="60">
        <f t="shared" ref="C6:Y6" si="2">SUM(C7:C15)</f>
        <v>9906.589555999999</v>
      </c>
      <c r="D6" s="60">
        <f t="shared" si="2"/>
        <v>9661.2903140000017</v>
      </c>
      <c r="E6" s="60">
        <f t="shared" si="2"/>
        <v>9525.8948689999997</v>
      </c>
      <c r="F6" s="60">
        <f t="shared" si="2"/>
        <v>9606.3738279999998</v>
      </c>
      <c r="G6" s="60">
        <f t="shared" si="2"/>
        <v>9653.1304918000005</v>
      </c>
      <c r="H6" s="60">
        <f t="shared" si="2"/>
        <v>9977.2082459999983</v>
      </c>
      <c r="I6" s="60">
        <f t="shared" si="2"/>
        <v>10855.421602</v>
      </c>
      <c r="J6" s="60">
        <f t="shared" si="2"/>
        <v>10667.02459571</v>
      </c>
      <c r="K6" s="60">
        <f t="shared" si="2"/>
        <v>11414.81737744</v>
      </c>
      <c r="L6" s="60">
        <f t="shared" si="2"/>
        <v>12131.485396</v>
      </c>
      <c r="M6" s="60">
        <f t="shared" si="2"/>
        <v>12967.698325000001</v>
      </c>
      <c r="N6" s="60">
        <f t="shared" si="2"/>
        <v>13780.000830000001</v>
      </c>
      <c r="O6" s="60">
        <f t="shared" si="2"/>
        <v>14999.543107</v>
      </c>
      <c r="P6" s="60">
        <f t="shared" si="2"/>
        <v>17599.503386</v>
      </c>
      <c r="Q6" s="60">
        <f t="shared" si="2"/>
        <v>18873.550847000002</v>
      </c>
      <c r="R6" s="60">
        <f t="shared" si="2"/>
        <v>20136.723773000002</v>
      </c>
      <c r="S6" s="60">
        <f t="shared" si="2"/>
        <v>21119.262038999997</v>
      </c>
      <c r="T6" s="60">
        <f t="shared" si="2"/>
        <v>21395.703086999998</v>
      </c>
      <c r="U6" s="60">
        <f t="shared" si="2"/>
        <v>21529.103353999999</v>
      </c>
      <c r="V6" s="60">
        <f t="shared" si="2"/>
        <v>21447.477731999999</v>
      </c>
      <c r="W6" s="88">
        <f t="shared" si="2"/>
        <v>20698.756177000003</v>
      </c>
      <c r="X6" s="88">
        <f t="shared" si="2"/>
        <v>19638.175262000004</v>
      </c>
      <c r="Y6" s="59">
        <f t="shared" si="2"/>
        <v>18197.171685000001</v>
      </c>
    </row>
    <row r="7" spans="1:25" s="48" customFormat="1" x14ac:dyDescent="0.4">
      <c r="A7" s="68" t="s">
        <v>54</v>
      </c>
      <c r="B7" s="67" t="s">
        <v>53</v>
      </c>
      <c r="C7" s="65">
        <v>543.238471</v>
      </c>
      <c r="D7" s="65">
        <v>536.59457099999997</v>
      </c>
      <c r="E7" s="65">
        <v>538.55091800000002</v>
      </c>
      <c r="F7" s="65">
        <v>552.63529600000004</v>
      </c>
      <c r="G7" s="65">
        <v>566.13478199999997</v>
      </c>
      <c r="H7" s="65">
        <v>581.73320200000001</v>
      </c>
      <c r="I7" s="65">
        <v>620.62848799999995</v>
      </c>
      <c r="J7" s="65">
        <v>593.11178099999995</v>
      </c>
      <c r="K7" s="65">
        <v>601.46406999999999</v>
      </c>
      <c r="L7" s="65">
        <v>621.21585800000003</v>
      </c>
      <c r="M7" s="65">
        <v>648.6762369999999</v>
      </c>
      <c r="N7" s="65">
        <v>687.31745300000011</v>
      </c>
      <c r="O7" s="65">
        <v>748.17012399999999</v>
      </c>
      <c r="P7" s="65">
        <v>862.83927000000006</v>
      </c>
      <c r="Q7" s="65">
        <v>923.887337</v>
      </c>
      <c r="R7" s="65">
        <v>991.58310999999981</v>
      </c>
      <c r="S7" s="65">
        <v>1050.6659639999998</v>
      </c>
      <c r="T7" s="65">
        <v>1055.5343049999999</v>
      </c>
      <c r="U7" s="65">
        <v>1079.8065670000001</v>
      </c>
      <c r="V7" s="65">
        <v>1071.826082</v>
      </c>
      <c r="W7" s="89">
        <v>1046.3817549999999</v>
      </c>
      <c r="X7" s="89">
        <v>988.46288600000003</v>
      </c>
      <c r="Y7" s="64">
        <v>890.94542100000001</v>
      </c>
    </row>
    <row r="8" spans="1:25" s="48" customFormat="1" x14ac:dyDescent="0.4">
      <c r="A8" s="68" t="s">
        <v>52</v>
      </c>
      <c r="B8" s="67" t="s">
        <v>51</v>
      </c>
      <c r="C8" s="65">
        <v>1429.623881</v>
      </c>
      <c r="D8" s="65">
        <v>1424.4315039999999</v>
      </c>
      <c r="E8" s="65">
        <v>1420.0752769999999</v>
      </c>
      <c r="F8" s="65">
        <v>1429.3210650000001</v>
      </c>
      <c r="G8" s="65">
        <v>1432.1943169999997</v>
      </c>
      <c r="H8" s="65">
        <v>1479.2359329999999</v>
      </c>
      <c r="I8" s="65">
        <v>1582.7320299999999</v>
      </c>
      <c r="J8" s="65">
        <v>1483.08995</v>
      </c>
      <c r="K8" s="65">
        <v>1509.1894820000002</v>
      </c>
      <c r="L8" s="65">
        <v>1555.0272790000001</v>
      </c>
      <c r="M8" s="65">
        <v>1633.598066</v>
      </c>
      <c r="N8" s="65">
        <v>1735.211063</v>
      </c>
      <c r="O8" s="65">
        <v>1893.7136010000002</v>
      </c>
      <c r="P8" s="65">
        <v>2205.6070829999999</v>
      </c>
      <c r="Q8" s="65">
        <v>2371.8620019999998</v>
      </c>
      <c r="R8" s="65">
        <v>2540.0222940000003</v>
      </c>
      <c r="S8" s="65">
        <v>2654.4225140000003</v>
      </c>
      <c r="T8" s="65">
        <v>2691.3663270000002</v>
      </c>
      <c r="U8" s="65">
        <v>2684.3009549999997</v>
      </c>
      <c r="V8" s="65">
        <v>2607.5515530000002</v>
      </c>
      <c r="W8" s="89">
        <v>2471.3543410000002</v>
      </c>
      <c r="X8" s="89">
        <v>2325.16788</v>
      </c>
      <c r="Y8" s="64">
        <v>2131.4657400000006</v>
      </c>
    </row>
    <row r="9" spans="1:25" s="48" customFormat="1" x14ac:dyDescent="0.4">
      <c r="A9" s="68" t="s">
        <v>50</v>
      </c>
      <c r="B9" s="67" t="s">
        <v>49</v>
      </c>
      <c r="C9" s="65">
        <v>832.13882599999999</v>
      </c>
      <c r="D9" s="65">
        <v>830.45507599999996</v>
      </c>
      <c r="E9" s="65">
        <v>831.47850700000004</v>
      </c>
      <c r="F9" s="65">
        <v>844.55060800000001</v>
      </c>
      <c r="G9" s="65">
        <v>859.92546479999999</v>
      </c>
      <c r="H9" s="65">
        <v>894.269769</v>
      </c>
      <c r="I9" s="65">
        <v>956.81748300000004</v>
      </c>
      <c r="J9" s="65">
        <v>893.264186</v>
      </c>
      <c r="K9" s="65">
        <v>926.70107099999996</v>
      </c>
      <c r="L9" s="65">
        <v>966.44524999999999</v>
      </c>
      <c r="M9" s="65">
        <v>1021.1888</v>
      </c>
      <c r="N9" s="65">
        <v>1069.630535</v>
      </c>
      <c r="O9" s="65">
        <v>1174.6424809999999</v>
      </c>
      <c r="P9" s="65">
        <v>1384.1209899999999</v>
      </c>
      <c r="Q9" s="65">
        <v>1496.9823389999999</v>
      </c>
      <c r="R9" s="65">
        <v>1608.6093370000001</v>
      </c>
      <c r="S9" s="65">
        <v>1701.8816280000001</v>
      </c>
      <c r="T9" s="65">
        <v>1724.6759910000001</v>
      </c>
      <c r="U9" s="65">
        <v>1734.263708</v>
      </c>
      <c r="V9" s="65">
        <v>1723.5662670000002</v>
      </c>
      <c r="W9" s="89">
        <v>1640.3399400000001</v>
      </c>
      <c r="X9" s="89">
        <v>1549.1565029999999</v>
      </c>
      <c r="Y9" s="64">
        <v>1418.3515640000001</v>
      </c>
    </row>
    <row r="10" spans="1:25" s="48" customFormat="1" x14ac:dyDescent="0.4">
      <c r="A10" s="68" t="s">
        <v>48</v>
      </c>
      <c r="B10" s="67" t="s">
        <v>47</v>
      </c>
      <c r="C10" s="65">
        <v>572.503829</v>
      </c>
      <c r="D10" s="65">
        <v>568.04014700000005</v>
      </c>
      <c r="E10" s="65">
        <v>563.68723399999999</v>
      </c>
      <c r="F10" s="65">
        <v>573.03370700000005</v>
      </c>
      <c r="G10" s="65">
        <v>581.31449499999997</v>
      </c>
      <c r="H10" s="65">
        <v>596.41028100000005</v>
      </c>
      <c r="I10" s="65">
        <v>663.96152699999993</v>
      </c>
      <c r="J10" s="65">
        <v>622.09421899999995</v>
      </c>
      <c r="K10" s="65">
        <v>646.07493299999999</v>
      </c>
      <c r="L10" s="65">
        <v>686.50992200000007</v>
      </c>
      <c r="M10" s="65">
        <v>733.65526099999988</v>
      </c>
      <c r="N10" s="65">
        <v>785.72021000000007</v>
      </c>
      <c r="O10" s="65">
        <v>870.64200799999992</v>
      </c>
      <c r="P10" s="65">
        <v>1035.3076410000001</v>
      </c>
      <c r="Q10" s="65">
        <v>1112.3499340000001</v>
      </c>
      <c r="R10" s="65">
        <v>1194.2887109999999</v>
      </c>
      <c r="S10" s="65">
        <v>1272.576415</v>
      </c>
      <c r="T10" s="65">
        <v>1279.2887740000001</v>
      </c>
      <c r="U10" s="65">
        <v>1281.7644209999999</v>
      </c>
      <c r="V10" s="65">
        <v>1277.3812849999999</v>
      </c>
      <c r="W10" s="89">
        <v>1232.435095</v>
      </c>
      <c r="X10" s="89">
        <v>1171.0893450000001</v>
      </c>
      <c r="Y10" s="64">
        <v>1092.3006539999999</v>
      </c>
    </row>
    <row r="11" spans="1:25" s="48" customFormat="1" x14ac:dyDescent="0.4">
      <c r="A11" s="68" t="s">
        <v>46</v>
      </c>
      <c r="B11" s="67" t="s">
        <v>45</v>
      </c>
      <c r="C11" s="65">
        <v>914.02757799999995</v>
      </c>
      <c r="D11" s="65">
        <v>901.46924799999999</v>
      </c>
      <c r="E11" s="65">
        <v>900.57904699999995</v>
      </c>
      <c r="F11" s="65">
        <v>915.89081599999997</v>
      </c>
      <c r="G11" s="65">
        <v>921.031069</v>
      </c>
      <c r="H11" s="65">
        <v>958.88540699999987</v>
      </c>
      <c r="I11" s="65">
        <v>1023.275753</v>
      </c>
      <c r="J11" s="65">
        <v>992.34072500000002</v>
      </c>
      <c r="K11" s="65">
        <v>1046.4092539999999</v>
      </c>
      <c r="L11" s="65">
        <v>1096.551164</v>
      </c>
      <c r="M11" s="65">
        <v>1184.0077520000002</v>
      </c>
      <c r="N11" s="65">
        <v>1258.3332019999998</v>
      </c>
      <c r="O11" s="65">
        <v>1381.8020359999998</v>
      </c>
      <c r="P11" s="65">
        <v>1613.8159450000001</v>
      </c>
      <c r="Q11" s="65">
        <v>1734.793508</v>
      </c>
      <c r="R11" s="65">
        <v>1850.2192370000002</v>
      </c>
      <c r="S11" s="65">
        <v>1970.4966800000002</v>
      </c>
      <c r="T11" s="65">
        <v>1977.6522630000002</v>
      </c>
      <c r="U11" s="65">
        <v>1993.2717720000001</v>
      </c>
      <c r="V11" s="65">
        <v>1996.381969</v>
      </c>
      <c r="W11" s="89">
        <v>1940.3988069999998</v>
      </c>
      <c r="X11" s="89">
        <v>1857.2958029999998</v>
      </c>
      <c r="Y11" s="64">
        <v>1724.4846359999999</v>
      </c>
    </row>
    <row r="12" spans="1:25" s="48" customFormat="1" x14ac:dyDescent="0.4">
      <c r="A12" s="68" t="s">
        <v>44</v>
      </c>
      <c r="B12" s="67" t="s">
        <v>43</v>
      </c>
      <c r="C12" s="65">
        <v>807.95450900000003</v>
      </c>
      <c r="D12" s="65">
        <v>789.48245099999997</v>
      </c>
      <c r="E12" s="65">
        <v>779.41556400000002</v>
      </c>
      <c r="F12" s="65">
        <v>785.56680100000005</v>
      </c>
      <c r="G12" s="65">
        <v>782.92975999999999</v>
      </c>
      <c r="H12" s="65">
        <v>804.13435400000003</v>
      </c>
      <c r="I12" s="65">
        <v>866.01808600000004</v>
      </c>
      <c r="J12" s="65">
        <v>863.44536099999993</v>
      </c>
      <c r="K12" s="65">
        <v>925.334025</v>
      </c>
      <c r="L12" s="65">
        <v>1002.9745010000001</v>
      </c>
      <c r="M12" s="65">
        <v>1087.9350749999999</v>
      </c>
      <c r="N12" s="65">
        <v>1166.2379719999999</v>
      </c>
      <c r="O12" s="65">
        <v>1277.135117</v>
      </c>
      <c r="P12" s="65">
        <v>1515.850764</v>
      </c>
      <c r="Q12" s="65">
        <v>1632.2642809999998</v>
      </c>
      <c r="R12" s="65">
        <v>1742.9025929999998</v>
      </c>
      <c r="S12" s="65">
        <v>1849.0831179999998</v>
      </c>
      <c r="T12" s="65">
        <v>1877.8556509999999</v>
      </c>
      <c r="U12" s="65">
        <v>1883.3643410000002</v>
      </c>
      <c r="V12" s="65">
        <v>1876.599134</v>
      </c>
      <c r="W12" s="89">
        <v>1810.38948</v>
      </c>
      <c r="X12" s="89">
        <v>1719.7062129999999</v>
      </c>
      <c r="Y12" s="64">
        <v>1580.7957779999999</v>
      </c>
    </row>
    <row r="13" spans="1:25" s="48" customFormat="1" x14ac:dyDescent="0.4">
      <c r="A13" s="68" t="s">
        <v>42</v>
      </c>
      <c r="B13" s="67" t="s">
        <v>41</v>
      </c>
      <c r="C13" s="65">
        <v>2735.2457260000001</v>
      </c>
      <c r="D13" s="65">
        <v>2610.6603639999998</v>
      </c>
      <c r="E13" s="65">
        <v>2524.070244</v>
      </c>
      <c r="F13" s="65">
        <v>2533.8571999999999</v>
      </c>
      <c r="G13" s="65">
        <v>2545.7602259999999</v>
      </c>
      <c r="H13" s="65">
        <v>2644.7826009999999</v>
      </c>
      <c r="I13" s="65">
        <v>2939.0045630000004</v>
      </c>
      <c r="J13" s="65">
        <v>3015.297603</v>
      </c>
      <c r="K13" s="65">
        <v>3397.4533624400001</v>
      </c>
      <c r="L13" s="65">
        <v>3677.6562890000005</v>
      </c>
      <c r="M13" s="65">
        <v>3941.9163560000002</v>
      </c>
      <c r="N13" s="65">
        <v>4193.7559160000001</v>
      </c>
      <c r="O13" s="65">
        <v>4469.7128290000001</v>
      </c>
      <c r="P13" s="65">
        <v>5184.5518279999997</v>
      </c>
      <c r="Q13" s="65">
        <v>5538.8340650000009</v>
      </c>
      <c r="R13" s="65">
        <v>5889.8841059999995</v>
      </c>
      <c r="S13" s="65">
        <v>6082.7835179999993</v>
      </c>
      <c r="T13" s="65">
        <v>6194.2659759999997</v>
      </c>
      <c r="U13" s="65">
        <v>6249.9038490000003</v>
      </c>
      <c r="V13" s="65">
        <v>6294.7315980000003</v>
      </c>
      <c r="W13" s="89">
        <v>6101.7306619999999</v>
      </c>
      <c r="X13" s="89">
        <v>5821.8480010000003</v>
      </c>
      <c r="Y13" s="64">
        <v>5514.2124570000005</v>
      </c>
    </row>
    <row r="14" spans="1:25" s="48" customFormat="1" x14ac:dyDescent="0.4">
      <c r="A14" s="68" t="s">
        <v>40</v>
      </c>
      <c r="B14" s="67" t="s">
        <v>39</v>
      </c>
      <c r="C14" s="65">
        <v>1283.271575</v>
      </c>
      <c r="D14" s="65">
        <v>1234.279297</v>
      </c>
      <c r="E14" s="65">
        <v>1210.815877</v>
      </c>
      <c r="F14" s="65">
        <v>1213.7358630000001</v>
      </c>
      <c r="G14" s="65">
        <v>1209.5554359999999</v>
      </c>
      <c r="H14" s="65">
        <v>1240.7805629999998</v>
      </c>
      <c r="I14" s="65">
        <v>1351.948476</v>
      </c>
      <c r="J14" s="65">
        <v>1373.38611771</v>
      </c>
      <c r="K14" s="65">
        <v>1481.435422</v>
      </c>
      <c r="L14" s="65">
        <v>1584.4125989999998</v>
      </c>
      <c r="M14" s="65">
        <v>1703.0188120000003</v>
      </c>
      <c r="N14" s="65">
        <v>1805.0824689999999</v>
      </c>
      <c r="O14" s="65">
        <v>1988.0050720000002</v>
      </c>
      <c r="P14" s="65">
        <v>2373.6043109999996</v>
      </c>
      <c r="Q14" s="65">
        <v>2536.8464409999997</v>
      </c>
      <c r="R14" s="65">
        <v>2695.815936</v>
      </c>
      <c r="S14" s="65">
        <v>2830.6244830000001</v>
      </c>
      <c r="T14" s="65">
        <v>2868.4717740000006</v>
      </c>
      <c r="U14" s="65">
        <v>2897.1218549999999</v>
      </c>
      <c r="V14" s="65">
        <v>2888.4214700000002</v>
      </c>
      <c r="W14" s="89">
        <v>2806.2261570000001</v>
      </c>
      <c r="X14" s="89">
        <v>2667.4722129999996</v>
      </c>
      <c r="Y14" s="64">
        <v>2463.0103670000003</v>
      </c>
    </row>
    <row r="15" spans="1:25" s="48" customFormat="1" x14ac:dyDescent="0.4">
      <c r="A15" s="68" t="s">
        <v>38</v>
      </c>
      <c r="B15" s="67" t="s">
        <v>37</v>
      </c>
      <c r="C15" s="65">
        <v>788.58516099999997</v>
      </c>
      <c r="D15" s="65">
        <v>765.877656</v>
      </c>
      <c r="E15" s="65">
        <v>757.22220100000004</v>
      </c>
      <c r="F15" s="65">
        <v>757.78247199999998</v>
      </c>
      <c r="G15" s="65">
        <v>754.284942</v>
      </c>
      <c r="H15" s="65">
        <v>776.976136</v>
      </c>
      <c r="I15" s="65">
        <v>851.03519600000004</v>
      </c>
      <c r="J15" s="65">
        <v>830.99465299999997</v>
      </c>
      <c r="K15" s="65">
        <v>880.75575800000001</v>
      </c>
      <c r="L15" s="65">
        <v>940.6925339999998</v>
      </c>
      <c r="M15" s="65">
        <v>1013.701966</v>
      </c>
      <c r="N15" s="65">
        <v>1078.71201</v>
      </c>
      <c r="O15" s="65">
        <v>1195.7198389999999</v>
      </c>
      <c r="P15" s="65">
        <v>1423.8055540000003</v>
      </c>
      <c r="Q15" s="65">
        <v>1525.7309399999997</v>
      </c>
      <c r="R15" s="65">
        <v>1623.3984490000003</v>
      </c>
      <c r="S15" s="65">
        <v>1706.727719</v>
      </c>
      <c r="T15" s="65">
        <v>1726.592026</v>
      </c>
      <c r="U15" s="65">
        <v>1725.3058859999999</v>
      </c>
      <c r="V15" s="65">
        <v>1711.018374</v>
      </c>
      <c r="W15" s="89">
        <v>1649.4999399999999</v>
      </c>
      <c r="X15" s="89">
        <v>1537.9764180000002</v>
      </c>
      <c r="Y15" s="64">
        <v>1381.6050679999998</v>
      </c>
    </row>
    <row r="16" spans="1:25" s="48" customFormat="1" x14ac:dyDescent="0.4">
      <c r="A16" s="63">
        <v>924</v>
      </c>
      <c r="B16" s="62" t="s">
        <v>36</v>
      </c>
      <c r="C16" s="60">
        <v>506.35766899999999</v>
      </c>
      <c r="D16" s="60">
        <v>501.30169100000001</v>
      </c>
      <c r="E16" s="60">
        <v>500.110184</v>
      </c>
      <c r="F16" s="60">
        <v>507.55523399999998</v>
      </c>
      <c r="G16" s="60">
        <v>515.44808</v>
      </c>
      <c r="H16" s="60">
        <v>530.29586900000015</v>
      </c>
      <c r="I16" s="60">
        <v>573.33158800000001</v>
      </c>
      <c r="J16" s="60">
        <v>545.38730199999998</v>
      </c>
      <c r="K16" s="60">
        <v>559.05071800000007</v>
      </c>
      <c r="L16" s="60">
        <v>583.10007999999993</v>
      </c>
      <c r="M16" s="60">
        <v>613.72234400000002</v>
      </c>
      <c r="N16" s="60">
        <v>656.2032559999999</v>
      </c>
      <c r="O16" s="60">
        <v>712.19316100000003</v>
      </c>
      <c r="P16" s="60">
        <v>833.85396399999991</v>
      </c>
      <c r="Q16" s="60">
        <v>892.8476730000001</v>
      </c>
      <c r="R16" s="60">
        <v>955.82454000000018</v>
      </c>
      <c r="S16" s="60">
        <v>991.56646499999988</v>
      </c>
      <c r="T16" s="60">
        <v>1003.9478170000001</v>
      </c>
      <c r="U16" s="60">
        <v>1011.282523</v>
      </c>
      <c r="V16" s="60">
        <v>1024.1701209999999</v>
      </c>
      <c r="W16" s="88">
        <v>1008.719562</v>
      </c>
      <c r="X16" s="88">
        <v>991.58816300000001</v>
      </c>
      <c r="Y16" s="59">
        <v>944.9523079999999</v>
      </c>
    </row>
    <row r="17" spans="1:25" s="48" customFormat="1" x14ac:dyDescent="0.4">
      <c r="A17" s="63">
        <v>923</v>
      </c>
      <c r="B17" s="97" t="s">
        <v>35</v>
      </c>
      <c r="C17" s="88">
        <v>966.81474000000003</v>
      </c>
      <c r="D17" s="88">
        <v>1013.804118</v>
      </c>
      <c r="E17" s="88">
        <v>1038.7991669999999</v>
      </c>
      <c r="F17" s="88">
        <v>1053.593895</v>
      </c>
      <c r="G17" s="88">
        <v>1073.490403</v>
      </c>
      <c r="H17" s="88">
        <v>1118.0910160000001</v>
      </c>
      <c r="I17" s="88">
        <v>1243.2672259999997</v>
      </c>
      <c r="J17" s="88">
        <v>1149.8612230000001</v>
      </c>
      <c r="K17" s="88">
        <v>1188.4019659999999</v>
      </c>
      <c r="L17" s="88">
        <v>1213.6196590000002</v>
      </c>
      <c r="M17" s="88">
        <v>1259.126917</v>
      </c>
      <c r="N17" s="88">
        <v>1295.596509</v>
      </c>
      <c r="O17" s="88">
        <v>1391.7048940000004</v>
      </c>
      <c r="P17" s="88">
        <v>1555.873828</v>
      </c>
      <c r="Q17" s="88">
        <v>1660.5917810000001</v>
      </c>
      <c r="R17" s="88">
        <v>1727.74181</v>
      </c>
      <c r="S17" s="88">
        <v>1788.8031080000001</v>
      </c>
      <c r="T17" s="88">
        <v>1770.1567690000002</v>
      </c>
      <c r="U17" s="88">
        <v>1776.1796779999997</v>
      </c>
      <c r="V17" s="88">
        <v>1772.0657939999999</v>
      </c>
      <c r="W17" s="88">
        <v>1733.1241800000003</v>
      </c>
      <c r="X17" s="88">
        <v>1671.4567889999998</v>
      </c>
      <c r="Y17" s="59">
        <v>1587.6979580000002</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133</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17270.898245640972</v>
      </c>
      <c r="D21" s="60">
        <v>16850.748577621092</v>
      </c>
      <c r="E21" s="60">
        <v>16469.95890335643</v>
      </c>
      <c r="F21" s="60">
        <v>16559.554844980918</v>
      </c>
      <c r="G21" s="60">
        <v>16302.549737097492</v>
      </c>
      <c r="H21" s="60">
        <v>16691.578765329308</v>
      </c>
      <c r="I21" s="60">
        <v>17753.662517076878</v>
      </c>
      <c r="J21" s="60">
        <v>16967.474293069969</v>
      </c>
      <c r="K21" s="60">
        <v>17591.577794136032</v>
      </c>
      <c r="L21" s="60">
        <v>18139.726702953307</v>
      </c>
      <c r="M21" s="60">
        <v>18770.085364009999</v>
      </c>
      <c r="N21" s="60">
        <v>19416.267249536526</v>
      </c>
      <c r="O21" s="60">
        <v>20551.230831036475</v>
      </c>
      <c r="P21" s="60">
        <v>23683.331712376581</v>
      </c>
      <c r="Q21" s="60">
        <v>24923.027556679495</v>
      </c>
      <c r="R21" s="60">
        <v>26199.216160566921</v>
      </c>
      <c r="S21" s="60">
        <v>26896.877854348924</v>
      </c>
      <c r="T21" s="60">
        <v>26710.921155991349</v>
      </c>
      <c r="U21" s="60">
        <v>26532.177953566559</v>
      </c>
      <c r="V21" s="60">
        <v>26242.922535498623</v>
      </c>
      <c r="W21" s="88">
        <v>24808.422114731369</v>
      </c>
      <c r="X21" s="88">
        <v>23151.358260487021</v>
      </c>
      <c r="Y21" s="59">
        <v>21144.270334562298</v>
      </c>
    </row>
    <row r="22" spans="1:25" x14ac:dyDescent="0.4">
      <c r="A22" s="68"/>
      <c r="B22" s="90" t="s">
        <v>57</v>
      </c>
      <c r="C22" s="65">
        <v>0</v>
      </c>
      <c r="D22" s="65">
        <v>0</v>
      </c>
      <c r="E22" s="65">
        <v>0</v>
      </c>
      <c r="F22" s="65">
        <v>0</v>
      </c>
      <c r="G22" s="65">
        <v>0</v>
      </c>
      <c r="H22" s="65">
        <v>0</v>
      </c>
      <c r="I22" s="65">
        <v>0</v>
      </c>
      <c r="J22" s="65">
        <v>0</v>
      </c>
      <c r="K22" s="65">
        <v>0</v>
      </c>
      <c r="L22" s="65">
        <v>0</v>
      </c>
      <c r="M22" s="65">
        <v>0</v>
      </c>
      <c r="N22" s="65">
        <v>0</v>
      </c>
      <c r="O22" s="65">
        <v>0</v>
      </c>
      <c r="P22" s="65">
        <v>0</v>
      </c>
      <c r="Q22" s="65">
        <v>0</v>
      </c>
      <c r="R22" s="65">
        <v>0</v>
      </c>
      <c r="S22" s="65">
        <v>0</v>
      </c>
      <c r="T22" s="65">
        <v>0</v>
      </c>
      <c r="U22" s="65">
        <v>0</v>
      </c>
      <c r="V22" s="65">
        <v>0</v>
      </c>
      <c r="W22" s="89">
        <v>0</v>
      </c>
      <c r="X22" s="89">
        <v>0</v>
      </c>
      <c r="Y22" s="64">
        <v>0</v>
      </c>
    </row>
    <row r="23" spans="1:25" ht="25.5" customHeight="1" x14ac:dyDescent="0.4">
      <c r="A23" s="69">
        <v>941</v>
      </c>
      <c r="B23" s="51" t="s">
        <v>56</v>
      </c>
      <c r="C23" s="60">
        <v>15803.577659473875</v>
      </c>
      <c r="D23" s="60">
        <v>15322.227387841598</v>
      </c>
      <c r="E23" s="60">
        <v>14923.70654776519</v>
      </c>
      <c r="F23" s="60">
        <v>14997.252626685189</v>
      </c>
      <c r="G23" s="60">
        <v>14745.840671672489</v>
      </c>
      <c r="H23" s="60">
        <v>15086.267032891077</v>
      </c>
      <c r="I23" s="60">
        <v>16011.829247847212</v>
      </c>
      <c r="J23" s="60">
        <v>15389.266098561971</v>
      </c>
      <c r="K23" s="60">
        <v>16003.260160626998</v>
      </c>
      <c r="L23" s="60">
        <v>16559.14049516758</v>
      </c>
      <c r="M23" s="60">
        <v>17177.56193593191</v>
      </c>
      <c r="N23" s="60">
        <v>17817.235535753829</v>
      </c>
      <c r="O23" s="60">
        <v>18878.979717686099</v>
      </c>
      <c r="P23" s="60">
        <v>21839.925348069577</v>
      </c>
      <c r="Q23" s="60">
        <v>22991.492883033476</v>
      </c>
      <c r="R23" s="60">
        <v>24215.653247656486</v>
      </c>
      <c r="S23" s="60">
        <v>24883.74143942619</v>
      </c>
      <c r="T23" s="60">
        <v>24754.657435145837</v>
      </c>
      <c r="U23" s="60">
        <v>24594.161041284533</v>
      </c>
      <c r="V23" s="60">
        <v>24324.726914280196</v>
      </c>
      <c r="W23" s="88">
        <v>22974.165466724815</v>
      </c>
      <c r="X23" s="88">
        <v>21416.184374585933</v>
      </c>
      <c r="Y23" s="59">
        <v>19524.829756976193</v>
      </c>
    </row>
    <row r="24" spans="1:25" ht="25.5" customHeight="1" x14ac:dyDescent="0.4">
      <c r="A24" s="69">
        <v>921</v>
      </c>
      <c r="B24" s="52" t="s">
        <v>55</v>
      </c>
      <c r="C24" s="60">
        <v>15035.08603336639</v>
      </c>
      <c r="D24" s="60">
        <v>14566.410515961627</v>
      </c>
      <c r="E24" s="60">
        <v>14179.29263732819</v>
      </c>
      <c r="F24" s="60">
        <v>14244.633736476257</v>
      </c>
      <c r="G24" s="60">
        <v>13998.369900951577</v>
      </c>
      <c r="H24" s="60">
        <v>14324.88878372605</v>
      </c>
      <c r="I24" s="60">
        <v>15208.584367427053</v>
      </c>
      <c r="J24" s="60">
        <v>14640.710801644191</v>
      </c>
      <c r="K24" s="60">
        <v>15256.080217451705</v>
      </c>
      <c r="L24" s="60">
        <v>15799.726343153783</v>
      </c>
      <c r="M24" s="60">
        <v>16401.335808161028</v>
      </c>
      <c r="N24" s="60">
        <v>17007.346183827925</v>
      </c>
      <c r="O24" s="60">
        <v>18023.219411361581</v>
      </c>
      <c r="P24" s="60">
        <v>20851.971391599905</v>
      </c>
      <c r="Q24" s="60">
        <v>21952.967787091387</v>
      </c>
      <c r="R24" s="60">
        <v>23118.302880940708</v>
      </c>
      <c r="S24" s="60">
        <v>23767.822896138579</v>
      </c>
      <c r="T24" s="60">
        <v>23645.158702370518</v>
      </c>
      <c r="U24" s="60">
        <v>23490.735156536153</v>
      </c>
      <c r="V24" s="60">
        <v>23216.100672446115</v>
      </c>
      <c r="W24" s="88">
        <v>21906.58439900654</v>
      </c>
      <c r="X24" s="88">
        <v>20386.796180209927</v>
      </c>
      <c r="Y24" s="59">
        <v>18560.985151805489</v>
      </c>
    </row>
    <row r="25" spans="1:25" x14ac:dyDescent="0.4">
      <c r="A25" s="68" t="s">
        <v>54</v>
      </c>
      <c r="B25" s="67" t="s">
        <v>53</v>
      </c>
      <c r="C25" s="65">
        <v>824.46507972792949</v>
      </c>
      <c r="D25" s="65">
        <v>809.02825065673892</v>
      </c>
      <c r="E25" s="65">
        <v>801.63293542891802</v>
      </c>
      <c r="F25" s="65">
        <v>819.46502627496363</v>
      </c>
      <c r="G25" s="65">
        <v>820.97347580275277</v>
      </c>
      <c r="H25" s="65">
        <v>835.2299776635175</v>
      </c>
      <c r="I25" s="65">
        <v>869.50844164704483</v>
      </c>
      <c r="J25" s="65">
        <v>814.05812658962395</v>
      </c>
      <c r="K25" s="65">
        <v>803.86604502058924</v>
      </c>
      <c r="L25" s="65">
        <v>809.05513513322126</v>
      </c>
      <c r="M25" s="65">
        <v>820.4352481966954</v>
      </c>
      <c r="N25" s="65">
        <v>848.29065002007565</v>
      </c>
      <c r="O25" s="65">
        <v>898.98966959764743</v>
      </c>
      <c r="P25" s="65">
        <v>1022.2958784110402</v>
      </c>
      <c r="Q25" s="65">
        <v>1074.6292053085776</v>
      </c>
      <c r="R25" s="65">
        <v>1138.403591717439</v>
      </c>
      <c r="S25" s="65">
        <v>1182.4296942401659</v>
      </c>
      <c r="T25" s="65">
        <v>1166.5088104856895</v>
      </c>
      <c r="U25" s="65">
        <v>1178.1935210493912</v>
      </c>
      <c r="V25" s="65">
        <v>1160.2120554221954</v>
      </c>
      <c r="W25" s="89">
        <v>1107.4409512084219</v>
      </c>
      <c r="X25" s="89">
        <v>1026.1437796401349</v>
      </c>
      <c r="Y25" s="64">
        <v>908.75796615588661</v>
      </c>
    </row>
    <row r="26" spans="1:25" x14ac:dyDescent="0.4">
      <c r="A26" s="68" t="s">
        <v>52</v>
      </c>
      <c r="B26" s="67" t="s">
        <v>51</v>
      </c>
      <c r="C26" s="65">
        <v>2169.7192484543625</v>
      </c>
      <c r="D26" s="65">
        <v>2147.6276320012703</v>
      </c>
      <c r="E26" s="65">
        <v>2113.7817702718016</v>
      </c>
      <c r="F26" s="65">
        <v>2119.4423022983751</v>
      </c>
      <c r="G26" s="65">
        <v>2076.879188200875</v>
      </c>
      <c r="H26" s="65">
        <v>2123.8296026958806</v>
      </c>
      <c r="I26" s="65">
        <v>2217.4277970787634</v>
      </c>
      <c r="J26" s="65">
        <v>2035.5714806833337</v>
      </c>
      <c r="K26" s="65">
        <v>2017.0551169947889</v>
      </c>
      <c r="L26" s="65">
        <v>2025.2264798867875</v>
      </c>
      <c r="M26" s="65">
        <v>2066.1485010315737</v>
      </c>
      <c r="N26" s="65">
        <v>2141.6062026789477</v>
      </c>
      <c r="O26" s="65">
        <v>2275.4570248992745</v>
      </c>
      <c r="P26" s="65">
        <v>2613.2132701205137</v>
      </c>
      <c r="Q26" s="65">
        <v>2758.8560598605454</v>
      </c>
      <c r="R26" s="65">
        <v>2916.115122747472</v>
      </c>
      <c r="S26" s="65">
        <v>2987.3129131013075</v>
      </c>
      <c r="T26" s="65">
        <v>2974.3254367180516</v>
      </c>
      <c r="U26" s="65">
        <v>2928.8819779215996</v>
      </c>
      <c r="V26" s="65">
        <v>2822.5780261666255</v>
      </c>
      <c r="W26" s="89">
        <v>2615.5645289993645</v>
      </c>
      <c r="X26" s="89">
        <v>2413.8048989742642</v>
      </c>
      <c r="Y26" s="64">
        <v>2174.0798315560928</v>
      </c>
    </row>
    <row r="27" spans="1:25" x14ac:dyDescent="0.4">
      <c r="A27" s="68" t="s">
        <v>50</v>
      </c>
      <c r="B27" s="67" t="s">
        <v>49</v>
      </c>
      <c r="C27" s="65">
        <v>1262.9249218301322</v>
      </c>
      <c r="D27" s="65">
        <v>1252.0842619283399</v>
      </c>
      <c r="E27" s="65">
        <v>1237.6555939924406</v>
      </c>
      <c r="F27" s="65">
        <v>1252.3262469562865</v>
      </c>
      <c r="G27" s="65">
        <v>1247.0104650241287</v>
      </c>
      <c r="H27" s="65">
        <v>1283.9578635345433</v>
      </c>
      <c r="I27" s="65">
        <v>1340.5135192311345</v>
      </c>
      <c r="J27" s="65">
        <v>1226.0234800575736</v>
      </c>
      <c r="K27" s="65">
        <v>1238.5503341223928</v>
      </c>
      <c r="L27" s="65">
        <v>1258.6727822032028</v>
      </c>
      <c r="M27" s="65">
        <v>1291.5831331488805</v>
      </c>
      <c r="N27" s="65">
        <v>1320.1433745877412</v>
      </c>
      <c r="O27" s="65">
        <v>1411.4322692328608</v>
      </c>
      <c r="P27" s="65">
        <v>1639.9128232761223</v>
      </c>
      <c r="Q27" s="65">
        <v>1741.2306424117012</v>
      </c>
      <c r="R27" s="65">
        <v>1846.7908826230498</v>
      </c>
      <c r="S27" s="65">
        <v>1915.3141359673818</v>
      </c>
      <c r="T27" s="65">
        <v>1906.0012821986286</v>
      </c>
      <c r="U27" s="65">
        <v>1892.2817539751941</v>
      </c>
      <c r="V27" s="65">
        <v>1865.6966786636103</v>
      </c>
      <c r="W27" s="89">
        <v>1736.0581974776176</v>
      </c>
      <c r="X27" s="89">
        <v>1608.2114278213919</v>
      </c>
      <c r="Y27" s="64">
        <v>1446.7084652031238</v>
      </c>
    </row>
    <row r="28" spans="1:25" x14ac:dyDescent="0.4">
      <c r="A28" s="68" t="s">
        <v>48</v>
      </c>
      <c r="B28" s="67" t="s">
        <v>47</v>
      </c>
      <c r="C28" s="65">
        <v>868.88068540534175</v>
      </c>
      <c r="D28" s="65">
        <v>856.43901609695354</v>
      </c>
      <c r="E28" s="65">
        <v>839.04833684681864</v>
      </c>
      <c r="F28" s="65">
        <v>849.71243270570039</v>
      </c>
      <c r="G28" s="65">
        <v>842.98615218217049</v>
      </c>
      <c r="H28" s="65">
        <v>856.30275866207512</v>
      </c>
      <c r="I28" s="65">
        <v>930.21858296547009</v>
      </c>
      <c r="J28" s="65">
        <v>853.83711924847978</v>
      </c>
      <c r="K28" s="65">
        <v>863.48915435239905</v>
      </c>
      <c r="L28" s="65">
        <v>894.09240050985181</v>
      </c>
      <c r="M28" s="65">
        <v>927.91534792933442</v>
      </c>
      <c r="N28" s="65">
        <v>969.73982657590136</v>
      </c>
      <c r="O28" s="65">
        <v>1046.1499945027908</v>
      </c>
      <c r="P28" s="65">
        <v>1226.6371861838843</v>
      </c>
      <c r="Q28" s="65">
        <v>1293.8414433528153</v>
      </c>
      <c r="R28" s="65">
        <v>1371.1231508874639</v>
      </c>
      <c r="S28" s="65">
        <v>1432.1698740073555</v>
      </c>
      <c r="T28" s="65">
        <v>1413.7878977097164</v>
      </c>
      <c r="U28" s="65">
        <v>1398.5528357449077</v>
      </c>
      <c r="V28" s="65">
        <v>1382.7179531424158</v>
      </c>
      <c r="W28" s="89">
        <v>1304.3510051543683</v>
      </c>
      <c r="X28" s="89">
        <v>1215.7320864494147</v>
      </c>
      <c r="Y28" s="64">
        <v>1114.138865706999</v>
      </c>
    </row>
    <row r="29" spans="1:25" x14ac:dyDescent="0.4">
      <c r="A29" s="68" t="s">
        <v>46</v>
      </c>
      <c r="B29" s="67" t="s">
        <v>45</v>
      </c>
      <c r="C29" s="65">
        <v>1387.2062826885031</v>
      </c>
      <c r="D29" s="65">
        <v>1359.152939939614</v>
      </c>
      <c r="E29" s="65">
        <v>1340.5117341799564</v>
      </c>
      <c r="F29" s="65">
        <v>1358.1117547700715</v>
      </c>
      <c r="G29" s="65">
        <v>1335.622014545743</v>
      </c>
      <c r="H29" s="65">
        <v>1376.7304914297856</v>
      </c>
      <c r="I29" s="65">
        <v>1433.6224046586731</v>
      </c>
      <c r="J29" s="65">
        <v>1362.0080689850422</v>
      </c>
      <c r="K29" s="65">
        <v>1398.5421747402552</v>
      </c>
      <c r="L29" s="65">
        <v>1428.1192901719373</v>
      </c>
      <c r="M29" s="65">
        <v>1497.5139190722841</v>
      </c>
      <c r="N29" s="65">
        <v>1553.0411532652042</v>
      </c>
      <c r="O29" s="65">
        <v>1660.3519920731242</v>
      </c>
      <c r="P29" s="65">
        <v>1912.0564471845582</v>
      </c>
      <c r="Q29" s="65">
        <v>2017.8431873847837</v>
      </c>
      <c r="R29" s="65">
        <v>2124.1751736427823</v>
      </c>
      <c r="S29" s="65">
        <v>2217.616127930135</v>
      </c>
      <c r="T29" s="65">
        <v>2185.5744317722224</v>
      </c>
      <c r="U29" s="65">
        <v>2174.8894285628467</v>
      </c>
      <c r="V29" s="65">
        <v>2161.0095766089962</v>
      </c>
      <c r="W29" s="89">
        <v>2053.6263082566525</v>
      </c>
      <c r="X29" s="89">
        <v>1928.0972125443859</v>
      </c>
      <c r="Y29" s="64">
        <v>1758.9620121953963</v>
      </c>
    </row>
    <row r="30" spans="1:25" x14ac:dyDescent="0.4">
      <c r="A30" s="68" t="s">
        <v>44</v>
      </c>
      <c r="B30" s="67" t="s">
        <v>43</v>
      </c>
      <c r="C30" s="65">
        <v>1226.2207377415748</v>
      </c>
      <c r="D30" s="65">
        <v>1190.3094827560687</v>
      </c>
      <c r="E30" s="65">
        <v>1160.1599135855631</v>
      </c>
      <c r="F30" s="65">
        <v>1164.8631998022149</v>
      </c>
      <c r="G30" s="65">
        <v>1135.3560791758862</v>
      </c>
      <c r="H30" s="65">
        <v>1154.5449292232199</v>
      </c>
      <c r="I30" s="65">
        <v>1213.3024038626093</v>
      </c>
      <c r="J30" s="65">
        <v>1185.0965290270663</v>
      </c>
      <c r="K30" s="65">
        <v>1236.7232559706069</v>
      </c>
      <c r="L30" s="65">
        <v>1306.2475144376147</v>
      </c>
      <c r="M30" s="65">
        <v>1376.0027458497998</v>
      </c>
      <c r="N30" s="65">
        <v>1439.3767581891661</v>
      </c>
      <c r="O30" s="65">
        <v>1534.5858382115548</v>
      </c>
      <c r="P30" s="65">
        <v>1795.986856652255</v>
      </c>
      <c r="Q30" s="65">
        <v>1898.5852461625489</v>
      </c>
      <c r="R30" s="65">
        <v>2000.9685036737244</v>
      </c>
      <c r="S30" s="65">
        <v>2080.9761244358656</v>
      </c>
      <c r="T30" s="65">
        <v>2075.2856172797156</v>
      </c>
      <c r="U30" s="65">
        <v>2054.9677434418272</v>
      </c>
      <c r="V30" s="65">
        <v>2031.3490920084289</v>
      </c>
      <c r="W30" s="89">
        <v>1916.0305865510056</v>
      </c>
      <c r="X30" s="89">
        <v>1785.2626115478074</v>
      </c>
      <c r="Y30" s="64">
        <v>1612.4004032824951</v>
      </c>
    </row>
    <row r="31" spans="1:25" x14ac:dyDescent="0.4">
      <c r="A31" s="68" t="s">
        <v>42</v>
      </c>
      <c r="B31" s="67" t="s">
        <v>41</v>
      </c>
      <c r="C31" s="65">
        <v>4151.2424210509726</v>
      </c>
      <c r="D31" s="65">
        <v>3936.1150885475604</v>
      </c>
      <c r="E31" s="65">
        <v>3757.0780613292081</v>
      </c>
      <c r="F31" s="65">
        <v>3757.2832788715064</v>
      </c>
      <c r="G31" s="65">
        <v>3691.70326175017</v>
      </c>
      <c r="H31" s="65">
        <v>3797.2763204223806</v>
      </c>
      <c r="I31" s="65">
        <v>4117.5829453186243</v>
      </c>
      <c r="J31" s="65">
        <v>4138.5580196532355</v>
      </c>
      <c r="K31" s="65">
        <v>4540.7490386026639</v>
      </c>
      <c r="L31" s="65">
        <v>4789.6824711619583</v>
      </c>
      <c r="M31" s="65">
        <v>4985.6722652004191</v>
      </c>
      <c r="N31" s="65">
        <v>5175.9545992631402</v>
      </c>
      <c r="O31" s="65">
        <v>5370.7379250271642</v>
      </c>
      <c r="P31" s="65">
        <v>6142.6805077761737</v>
      </c>
      <c r="Q31" s="65">
        <v>6442.5526914728462</v>
      </c>
      <c r="R31" s="65">
        <v>6761.9800634460771</v>
      </c>
      <c r="S31" s="65">
        <v>6845.6237298630731</v>
      </c>
      <c r="T31" s="65">
        <v>6845.5054480638028</v>
      </c>
      <c r="U31" s="65">
        <v>6819.3660300951396</v>
      </c>
      <c r="V31" s="65">
        <v>6813.8139277400232</v>
      </c>
      <c r="W31" s="89">
        <v>6457.7830949879999</v>
      </c>
      <c r="X31" s="89">
        <v>6043.7809014879931</v>
      </c>
      <c r="Y31" s="64">
        <v>5624.4573228181789</v>
      </c>
    </row>
    <row r="32" spans="1:25" x14ac:dyDescent="0.4">
      <c r="A32" s="68" t="s">
        <v>40</v>
      </c>
      <c r="B32" s="67" t="s">
        <v>39</v>
      </c>
      <c r="C32" s="65">
        <v>1947.6024948074059</v>
      </c>
      <c r="D32" s="65">
        <v>1860.933513756589</v>
      </c>
      <c r="E32" s="65">
        <v>1802.299194564644</v>
      </c>
      <c r="F32" s="65">
        <v>1799.7657733105789</v>
      </c>
      <c r="G32" s="65">
        <v>1754.0221198934107</v>
      </c>
      <c r="H32" s="65">
        <v>1781.4646273530327</v>
      </c>
      <c r="I32" s="65">
        <v>1894.097089133068</v>
      </c>
      <c r="J32" s="65">
        <v>1885.00071298904</v>
      </c>
      <c r="K32" s="65">
        <v>1979.9613859503654</v>
      </c>
      <c r="L32" s="65">
        <v>2063.4971449661916</v>
      </c>
      <c r="M32" s="65">
        <v>2153.950741542058</v>
      </c>
      <c r="N32" s="65">
        <v>2227.8418426366552</v>
      </c>
      <c r="O32" s="65">
        <v>2388.7562006361636</v>
      </c>
      <c r="P32" s="65">
        <v>2812.2571473989315</v>
      </c>
      <c r="Q32" s="65">
        <v>2950.7594332161771</v>
      </c>
      <c r="R32" s="65">
        <v>3094.976621930874</v>
      </c>
      <c r="S32" s="65">
        <v>3185.6123226833856</v>
      </c>
      <c r="T32" s="65">
        <v>3170.0510169591475</v>
      </c>
      <c r="U32" s="65">
        <v>3161.094128863168</v>
      </c>
      <c r="V32" s="65">
        <v>3126.6093136874229</v>
      </c>
      <c r="W32" s="89">
        <v>2969.9770182002408</v>
      </c>
      <c r="X32" s="89">
        <v>2769.1581115498293</v>
      </c>
      <c r="Y32" s="64">
        <v>2512.252983155277</v>
      </c>
    </row>
    <row r="33" spans="1:25" x14ac:dyDescent="0.4">
      <c r="A33" s="68" t="s">
        <v>38</v>
      </c>
      <c r="B33" s="67" t="s">
        <v>37</v>
      </c>
      <c r="C33" s="65">
        <v>1196.824161660169</v>
      </c>
      <c r="D33" s="65">
        <v>1154.7203302784881</v>
      </c>
      <c r="E33" s="65">
        <v>1127.1250971288405</v>
      </c>
      <c r="F33" s="65">
        <v>1123.6637214865602</v>
      </c>
      <c r="G33" s="65">
        <v>1093.8171443764388</v>
      </c>
      <c r="H33" s="65">
        <v>1115.552212741617</v>
      </c>
      <c r="I33" s="65">
        <v>1192.3111835316645</v>
      </c>
      <c r="J33" s="65">
        <v>1140.5572644107951</v>
      </c>
      <c r="K33" s="65">
        <v>1177.1437116976433</v>
      </c>
      <c r="L33" s="65">
        <v>1225.1331246830182</v>
      </c>
      <c r="M33" s="65">
        <v>1282.1139061899814</v>
      </c>
      <c r="N33" s="65">
        <v>1331.351776611094</v>
      </c>
      <c r="O33" s="65">
        <v>1436.7584971809995</v>
      </c>
      <c r="P33" s="65">
        <v>1686.9312745964239</v>
      </c>
      <c r="Q33" s="65">
        <v>1774.6698779213909</v>
      </c>
      <c r="R33" s="65">
        <v>1863.7697702718235</v>
      </c>
      <c r="S33" s="65">
        <v>1920.7679739099135</v>
      </c>
      <c r="T33" s="65">
        <v>1908.1187611835478</v>
      </c>
      <c r="U33" s="65">
        <v>1882.507736882081</v>
      </c>
      <c r="V33" s="65">
        <v>1852.114049006397</v>
      </c>
      <c r="W33" s="89">
        <v>1745.7527081708674</v>
      </c>
      <c r="X33" s="89">
        <v>1596.6051501946995</v>
      </c>
      <c r="Y33" s="64">
        <v>1409.2273017320388</v>
      </c>
    </row>
    <row r="34" spans="1:25" x14ac:dyDescent="0.4">
      <c r="A34" s="63">
        <v>924</v>
      </c>
      <c r="B34" s="62" t="s">
        <v>36</v>
      </c>
      <c r="C34" s="60">
        <v>768.49162610748442</v>
      </c>
      <c r="D34" s="60">
        <v>755.81687187997113</v>
      </c>
      <c r="E34" s="60">
        <v>744.41391043700037</v>
      </c>
      <c r="F34" s="60">
        <v>752.61889020893318</v>
      </c>
      <c r="G34" s="60">
        <v>747.47077072091179</v>
      </c>
      <c r="H34" s="60">
        <v>761.37824916502825</v>
      </c>
      <c r="I34" s="60">
        <v>803.24488042016139</v>
      </c>
      <c r="J34" s="60">
        <v>748.5552969177819</v>
      </c>
      <c r="K34" s="60">
        <v>747.1799431752936</v>
      </c>
      <c r="L34" s="60">
        <v>759.41415201379493</v>
      </c>
      <c r="M34" s="60">
        <v>776.22612777088329</v>
      </c>
      <c r="N34" s="60">
        <v>809.88935192589952</v>
      </c>
      <c r="O34" s="60">
        <v>855.76030632452012</v>
      </c>
      <c r="P34" s="60">
        <v>987.95395646967688</v>
      </c>
      <c r="Q34" s="60">
        <v>1038.5250959420855</v>
      </c>
      <c r="R34" s="60">
        <v>1097.3503667157756</v>
      </c>
      <c r="S34" s="60">
        <v>1115.9185432876097</v>
      </c>
      <c r="T34" s="60">
        <v>1109.4987327753172</v>
      </c>
      <c r="U34" s="60">
        <v>1103.4258847483761</v>
      </c>
      <c r="V34" s="60">
        <v>1108.6262418340818</v>
      </c>
      <c r="W34" s="88">
        <v>1067.5810677182753</v>
      </c>
      <c r="X34" s="88">
        <v>1029.3881943760082</v>
      </c>
      <c r="Y34" s="59">
        <v>963.84460517070318</v>
      </c>
    </row>
    <row r="35" spans="1:25" x14ac:dyDescent="0.4">
      <c r="A35" s="63">
        <v>923</v>
      </c>
      <c r="B35" s="62" t="s">
        <v>35</v>
      </c>
      <c r="C35" s="60">
        <v>1467.3205861670967</v>
      </c>
      <c r="D35" s="60">
        <v>1528.5211897794959</v>
      </c>
      <c r="E35" s="60">
        <v>1546.2523555912401</v>
      </c>
      <c r="F35" s="60">
        <v>1562.3022182957279</v>
      </c>
      <c r="G35" s="60">
        <v>1556.709065425003</v>
      </c>
      <c r="H35" s="60">
        <v>1605.3117324382313</v>
      </c>
      <c r="I35" s="60">
        <v>1741.8332692296653</v>
      </c>
      <c r="J35" s="60">
        <v>1578.2081945079995</v>
      </c>
      <c r="K35" s="60">
        <v>1588.3176335090352</v>
      </c>
      <c r="L35" s="60">
        <v>1580.5862077857307</v>
      </c>
      <c r="M35" s="60">
        <v>1592.5234280780894</v>
      </c>
      <c r="N35" s="60">
        <v>1599.0317137827003</v>
      </c>
      <c r="O35" s="60">
        <v>1672.2511133503767</v>
      </c>
      <c r="P35" s="60">
        <v>1843.4063643070019</v>
      </c>
      <c r="Q35" s="60">
        <v>1931.5346736460203</v>
      </c>
      <c r="R35" s="60">
        <v>1983.5629129104361</v>
      </c>
      <c r="S35" s="60">
        <v>2013.1364149227345</v>
      </c>
      <c r="T35" s="60">
        <v>1956.2637208455126</v>
      </c>
      <c r="U35" s="60">
        <v>1938.0169122820248</v>
      </c>
      <c r="V35" s="60">
        <v>1918.1956212184286</v>
      </c>
      <c r="W35" s="88">
        <v>1834.2566480065555</v>
      </c>
      <c r="X35" s="88">
        <v>1735.173885901087</v>
      </c>
      <c r="Y35" s="59">
        <v>1619.4405775861039</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16" priority="1" stopIfTrue="1" operator="equal">
      <formula>FALSE</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pane xSplit="2" topLeftCell="C1" activePane="topRight" state="frozen"/>
      <selection sqref="A1:B1"/>
      <selection pane="topRight" sqref="A1:B1"/>
    </sheetView>
  </sheetViews>
  <sheetFormatPr defaultColWidth="8.88671875" defaultRowHeight="15" x14ac:dyDescent="0.4"/>
  <cols>
    <col min="1" max="1" width="11.77734375" style="84" customWidth="1"/>
    <col min="2" max="2" width="60.77734375" style="45" customWidth="1"/>
    <col min="3" max="5" width="9.88671875" style="45" bestFit="1" customWidth="1"/>
    <col min="6" max="23" width="8.88671875" style="45" bestFit="1" customWidth="1"/>
    <col min="24" max="24" width="8.88671875" style="45"/>
    <col min="25" max="25" width="8.88671875" style="83"/>
    <col min="26" max="16384" width="8.88671875" style="45"/>
  </cols>
  <sheetData>
    <row r="1" spans="1:25" s="100" customFormat="1" ht="60" customHeight="1" x14ac:dyDescent="0.4">
      <c r="A1" s="189" t="s">
        <v>136</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f t="shared" ref="C3:X3" si="0">SUM(C6,C16:C17,C4)</f>
        <v>7661.6239999999989</v>
      </c>
      <c r="D3" s="60">
        <f t="shared" si="0"/>
        <v>7412.2720000000008</v>
      </c>
      <c r="E3" s="60">
        <f t="shared" si="0"/>
        <v>7250.59</v>
      </c>
      <c r="F3" s="60">
        <f t="shared" si="0"/>
        <v>6790.0400000000009</v>
      </c>
      <c r="G3" s="60">
        <f t="shared" si="0"/>
        <v>6766.1830000000018</v>
      </c>
      <c r="H3" s="60">
        <f t="shared" si="0"/>
        <v>6749.0433528570802</v>
      </c>
      <c r="I3" s="60">
        <f t="shared" si="0"/>
        <v>6757.9545089520034</v>
      </c>
      <c r="J3" s="60">
        <f t="shared" si="0"/>
        <v>6724.1235550023985</v>
      </c>
      <c r="K3" s="60">
        <f t="shared" si="0"/>
        <v>6662.027000000001</v>
      </c>
      <c r="L3" s="60">
        <f t="shared" si="0"/>
        <v>6649.9306075199993</v>
      </c>
      <c r="M3" s="60">
        <f t="shared" si="0"/>
        <v>6566.1693209299983</v>
      </c>
      <c r="N3" s="60">
        <f t="shared" si="0"/>
        <v>6657.0001817393659</v>
      </c>
      <c r="O3" s="60">
        <f t="shared" si="0"/>
        <v>6515.8436022599999</v>
      </c>
      <c r="P3" s="60">
        <f t="shared" si="0"/>
        <v>6108.3423565899993</v>
      </c>
      <c r="Q3" s="60">
        <f t="shared" si="0"/>
        <v>5556.037014035257</v>
      </c>
      <c r="R3" s="60">
        <f t="shared" si="0"/>
        <v>4935.2797263500006</v>
      </c>
      <c r="S3" s="60">
        <f t="shared" si="0"/>
        <v>3275.84544611</v>
      </c>
      <c r="T3" s="60">
        <f t="shared" si="0"/>
        <v>1186.7982191800002</v>
      </c>
      <c r="U3" s="60">
        <f t="shared" si="0"/>
        <v>244.52811802000028</v>
      </c>
      <c r="V3" s="60">
        <f t="shared" si="0"/>
        <v>61.927221750000037</v>
      </c>
      <c r="W3" s="88">
        <f t="shared" si="0"/>
        <v>14.895368320000001</v>
      </c>
      <c r="X3" s="88">
        <f t="shared" si="0"/>
        <v>8.9284635499999947</v>
      </c>
      <c r="Y3" s="59">
        <v>-1.2863196299999986</v>
      </c>
    </row>
    <row r="4" spans="1:25" s="48" customFormat="1" x14ac:dyDescent="0.4">
      <c r="A4" s="68"/>
      <c r="B4" s="90" t="s">
        <v>57</v>
      </c>
      <c r="C4" s="101">
        <v>34.449746866090749</v>
      </c>
      <c r="D4" s="101">
        <v>32.914411652459172</v>
      </c>
      <c r="E4" s="101">
        <v>32.806626151611077</v>
      </c>
      <c r="F4" s="101">
        <v>31.911211749520231</v>
      </c>
      <c r="G4" s="101">
        <v>36.271219767598424</v>
      </c>
      <c r="H4" s="101">
        <v>36.518713964701369</v>
      </c>
      <c r="I4" s="101">
        <v>37.47354571146986</v>
      </c>
      <c r="J4" s="101">
        <v>39.49874390974562</v>
      </c>
      <c r="K4" s="101">
        <v>41.344651878000832</v>
      </c>
      <c r="L4" s="101">
        <v>43.630579718892889</v>
      </c>
      <c r="M4" s="101">
        <v>43.867360071608658</v>
      </c>
      <c r="N4" s="101">
        <v>45.805815291138629</v>
      </c>
      <c r="O4" s="101">
        <v>44.795872511546428</v>
      </c>
      <c r="P4" s="101">
        <v>43.191144973125894</v>
      </c>
      <c r="Q4" s="101">
        <v>39.015316969930218</v>
      </c>
      <c r="R4" s="101">
        <v>35.319663974760466</v>
      </c>
      <c r="S4" s="101">
        <v>24.776837966800027</v>
      </c>
      <c r="T4" s="101">
        <v>9.5298298833646253</v>
      </c>
      <c r="U4" s="101">
        <v>4.3077448868843993</v>
      </c>
      <c r="V4" s="101">
        <v>1.3725181782777072</v>
      </c>
      <c r="W4" s="102">
        <v>0.43667684561040232</v>
      </c>
      <c r="X4" s="102">
        <v>0.28438039616775046</v>
      </c>
      <c r="Y4" s="178">
        <v>0</v>
      </c>
    </row>
    <row r="5" spans="1:25" s="48" customFormat="1" ht="25.5" customHeight="1" x14ac:dyDescent="0.4">
      <c r="A5" s="69">
        <v>941</v>
      </c>
      <c r="B5" s="51" t="s">
        <v>56</v>
      </c>
      <c r="C5" s="60">
        <v>6665.6736230202441</v>
      </c>
      <c r="D5" s="60">
        <v>6451.7680802359446</v>
      </c>
      <c r="E5" s="60">
        <v>6319.2852475661603</v>
      </c>
      <c r="F5" s="60">
        <v>5911.6670620777368</v>
      </c>
      <c r="G5" s="60">
        <v>5876.3003226108622</v>
      </c>
      <c r="H5" s="60">
        <v>5869.0592676433471</v>
      </c>
      <c r="I5" s="60">
        <f t="shared" ref="I5:Y5" si="1">SUM(I6,I16)</f>
        <v>5884.9945106774594</v>
      </c>
      <c r="J5" s="60">
        <f t="shared" si="1"/>
        <v>5861.7187024437453</v>
      </c>
      <c r="K5" s="60">
        <f t="shared" si="1"/>
        <v>5811.5661015105725</v>
      </c>
      <c r="L5" s="60">
        <f t="shared" si="1"/>
        <v>5807.352097676212</v>
      </c>
      <c r="M5" s="60">
        <f t="shared" si="1"/>
        <v>5742.5342399886276</v>
      </c>
      <c r="N5" s="60">
        <f t="shared" si="1"/>
        <v>5827.4299511975187</v>
      </c>
      <c r="O5" s="60">
        <f t="shared" si="1"/>
        <v>5712.5211165743049</v>
      </c>
      <c r="P5" s="60">
        <f t="shared" si="1"/>
        <v>5359.4689365779259</v>
      </c>
      <c r="Q5" s="60">
        <f t="shared" si="1"/>
        <v>4881.8487264042114</v>
      </c>
      <c r="R5" s="60">
        <f t="shared" si="1"/>
        <v>4334.6658800017067</v>
      </c>
      <c r="S5" s="60">
        <f t="shared" si="1"/>
        <v>2880.2315171295763</v>
      </c>
      <c r="T5" s="60">
        <f t="shared" si="1"/>
        <v>1078.0942060127479</v>
      </c>
      <c r="U5" s="60">
        <f t="shared" si="1"/>
        <v>230.67339852692794</v>
      </c>
      <c r="V5" s="60">
        <f t="shared" si="1"/>
        <v>57.670555512289731</v>
      </c>
      <c r="W5" s="88">
        <f t="shared" si="1"/>
        <v>13.041377164736089</v>
      </c>
      <c r="X5" s="88">
        <f t="shared" si="1"/>
        <v>7.42620530258686</v>
      </c>
      <c r="Y5" s="59">
        <f t="shared" si="1"/>
        <v>0</v>
      </c>
    </row>
    <row r="6" spans="1:25" s="48" customFormat="1" ht="25.5" customHeight="1" x14ac:dyDescent="0.4">
      <c r="A6" s="69">
        <v>921</v>
      </c>
      <c r="B6" s="52" t="s">
        <v>55</v>
      </c>
      <c r="C6" s="60">
        <v>5911.5028228939655</v>
      </c>
      <c r="D6" s="60">
        <v>5732.5539714391789</v>
      </c>
      <c r="E6" s="60">
        <v>5624.601129851626</v>
      </c>
      <c r="F6" s="60">
        <v>5264.2888248993258</v>
      </c>
      <c r="G6" s="60">
        <v>5232.5991763583779</v>
      </c>
      <c r="H6" s="60">
        <v>5233.2698562916903</v>
      </c>
      <c r="I6" s="60">
        <f t="shared" ref="I6:Y6" si="2">SUM(I7:I15)</f>
        <v>5258.3374096908092</v>
      </c>
      <c r="J6" s="60">
        <f t="shared" si="2"/>
        <v>5247.4452328965372</v>
      </c>
      <c r="K6" s="60">
        <f t="shared" si="2"/>
        <v>5213.6304917628077</v>
      </c>
      <c r="L6" s="60">
        <f t="shared" si="2"/>
        <v>5214.1975364211239</v>
      </c>
      <c r="M6" s="60">
        <f t="shared" si="2"/>
        <v>5165.5524510661926</v>
      </c>
      <c r="N6" s="60">
        <f t="shared" si="2"/>
        <v>5252.1434048241854</v>
      </c>
      <c r="O6" s="60">
        <f t="shared" si="2"/>
        <v>5160.645224677226</v>
      </c>
      <c r="P6" s="60">
        <f t="shared" si="2"/>
        <v>4846.5870480186595</v>
      </c>
      <c r="Q6" s="60">
        <f t="shared" si="2"/>
        <v>4418.0595556341941</v>
      </c>
      <c r="R6" s="60">
        <f t="shared" si="2"/>
        <v>3922.8538583304053</v>
      </c>
      <c r="S6" s="60">
        <f t="shared" si="2"/>
        <v>2607.2220442444709</v>
      </c>
      <c r="T6" s="60">
        <f t="shared" si="2"/>
        <v>969.30489899227098</v>
      </c>
      <c r="U6" s="60">
        <f t="shared" si="2"/>
        <v>205.58133627577502</v>
      </c>
      <c r="V6" s="60">
        <f t="shared" si="2"/>
        <v>51.502881297923977</v>
      </c>
      <c r="W6" s="88">
        <f t="shared" si="2"/>
        <v>11.139685913016455</v>
      </c>
      <c r="X6" s="88">
        <f t="shared" si="2"/>
        <v>5.7202067987277871</v>
      </c>
      <c r="Y6" s="59">
        <f t="shared" si="2"/>
        <v>0</v>
      </c>
    </row>
    <row r="7" spans="1:25" s="48" customFormat="1" x14ac:dyDescent="0.4">
      <c r="A7" s="68" t="s">
        <v>54</v>
      </c>
      <c r="B7" s="67" t="s">
        <v>53</v>
      </c>
      <c r="C7" s="65">
        <v>615.79092438369025</v>
      </c>
      <c r="D7" s="65">
        <v>588.59202503371921</v>
      </c>
      <c r="E7" s="65">
        <v>567.98355446943731</v>
      </c>
      <c r="F7" s="65">
        <v>525.49928755096118</v>
      </c>
      <c r="G7" s="65">
        <v>522.67291439115672</v>
      </c>
      <c r="H7" s="65">
        <v>518.1516025615299</v>
      </c>
      <c r="I7" s="65">
        <v>510.41450566826279</v>
      </c>
      <c r="J7" s="65">
        <v>499.05518577982082</v>
      </c>
      <c r="K7" s="65">
        <v>482.92332308747348</v>
      </c>
      <c r="L7" s="65">
        <v>472.58411055262843</v>
      </c>
      <c r="M7" s="65">
        <v>455.56339041377885</v>
      </c>
      <c r="N7" s="65">
        <v>452.18034383028947</v>
      </c>
      <c r="O7" s="65">
        <v>430.92760623399687</v>
      </c>
      <c r="P7" s="65">
        <v>395.47174723321382</v>
      </c>
      <c r="Q7" s="65">
        <v>352.23718540966127</v>
      </c>
      <c r="R7" s="65">
        <v>310.54721490838773</v>
      </c>
      <c r="S7" s="65">
        <v>195.31850174543561</v>
      </c>
      <c r="T7" s="65">
        <v>56.342746936234093</v>
      </c>
      <c r="U7" s="65">
        <v>9.1369506823273241</v>
      </c>
      <c r="V7" s="65">
        <v>2.7322738291557593</v>
      </c>
      <c r="W7" s="89">
        <v>0.80715093936972804</v>
      </c>
      <c r="X7" s="89">
        <v>0.50887286554431166</v>
      </c>
      <c r="Y7" s="64">
        <v>0</v>
      </c>
    </row>
    <row r="8" spans="1:25" s="48" customFormat="1" x14ac:dyDescent="0.4">
      <c r="A8" s="68" t="s">
        <v>52</v>
      </c>
      <c r="B8" s="67" t="s">
        <v>51</v>
      </c>
      <c r="C8" s="65">
        <v>1376.3167318947385</v>
      </c>
      <c r="D8" s="65">
        <v>1324.6124325081798</v>
      </c>
      <c r="E8" s="65">
        <v>1282.077309913818</v>
      </c>
      <c r="F8" s="65">
        <v>1178.4940440620089</v>
      </c>
      <c r="G8" s="65">
        <v>1144.2177965659123</v>
      </c>
      <c r="H8" s="65">
        <v>1125.9832347068213</v>
      </c>
      <c r="I8" s="65">
        <v>1108.7740633960454</v>
      </c>
      <c r="J8" s="65">
        <v>1093.068652351388</v>
      </c>
      <c r="K8" s="65">
        <v>1073.1526151102034</v>
      </c>
      <c r="L8" s="65">
        <v>1060.3383721016039</v>
      </c>
      <c r="M8" s="65">
        <v>1037.3308805241056</v>
      </c>
      <c r="N8" s="65">
        <v>1041.8299717301911</v>
      </c>
      <c r="O8" s="65">
        <v>1012.4692290084174</v>
      </c>
      <c r="P8" s="65">
        <v>947.71808050185484</v>
      </c>
      <c r="Q8" s="65">
        <v>857.67663786498849</v>
      </c>
      <c r="R8" s="65">
        <v>753.64610774459129</v>
      </c>
      <c r="S8" s="65">
        <v>470.0953852560819</v>
      </c>
      <c r="T8" s="65">
        <v>137.65411792222261</v>
      </c>
      <c r="U8" s="65">
        <v>10.42185930003858</v>
      </c>
      <c r="V8" s="65">
        <v>2.1446498528942581</v>
      </c>
      <c r="W8" s="89">
        <v>1.0187748559596912</v>
      </c>
      <c r="X8" s="89">
        <v>0.72846348166472352</v>
      </c>
      <c r="Y8" s="64">
        <v>0</v>
      </c>
    </row>
    <row r="9" spans="1:25" s="48" customFormat="1" x14ac:dyDescent="0.4">
      <c r="A9" s="68" t="s">
        <v>50</v>
      </c>
      <c r="B9" s="67" t="s">
        <v>49</v>
      </c>
      <c r="C9" s="65">
        <v>764.03615944440253</v>
      </c>
      <c r="D9" s="65">
        <v>729.37386152437057</v>
      </c>
      <c r="E9" s="65">
        <v>706.6909451830694</v>
      </c>
      <c r="F9" s="65">
        <v>648.47758008278868</v>
      </c>
      <c r="G9" s="65">
        <v>644.55994043248234</v>
      </c>
      <c r="H9" s="65">
        <v>643.91266274031295</v>
      </c>
      <c r="I9" s="65">
        <v>643.29056750124562</v>
      </c>
      <c r="J9" s="65">
        <v>638.43250644230454</v>
      </c>
      <c r="K9" s="65">
        <v>631.63496975168368</v>
      </c>
      <c r="L9" s="65">
        <v>627.22149350905295</v>
      </c>
      <c r="M9" s="65">
        <v>614.00769372335503</v>
      </c>
      <c r="N9" s="65">
        <v>620.83566465290642</v>
      </c>
      <c r="O9" s="65">
        <v>605.04455445110329</v>
      </c>
      <c r="P9" s="65">
        <v>567.62942248928016</v>
      </c>
      <c r="Q9" s="65">
        <v>519.72497116193972</v>
      </c>
      <c r="R9" s="65">
        <v>457.33666180334689</v>
      </c>
      <c r="S9" s="65">
        <v>299.26312825216201</v>
      </c>
      <c r="T9" s="65">
        <v>97.58771244838718</v>
      </c>
      <c r="U9" s="65">
        <v>12.036974972419188</v>
      </c>
      <c r="V9" s="65">
        <v>3.0142927130270509</v>
      </c>
      <c r="W9" s="89">
        <v>0.77973123649353282</v>
      </c>
      <c r="X9" s="89">
        <v>0.6972886256872447</v>
      </c>
      <c r="Y9" s="64">
        <v>0</v>
      </c>
    </row>
    <row r="10" spans="1:25" s="48" customFormat="1" x14ac:dyDescent="0.4">
      <c r="A10" s="68" t="s">
        <v>48</v>
      </c>
      <c r="B10" s="67" t="s">
        <v>47</v>
      </c>
      <c r="C10" s="65">
        <v>496.48925856060504</v>
      </c>
      <c r="D10" s="65">
        <v>485.7808929920696</v>
      </c>
      <c r="E10" s="65">
        <v>489.85137899890157</v>
      </c>
      <c r="F10" s="65">
        <v>471.57750444627419</v>
      </c>
      <c r="G10" s="65">
        <v>468.26861272616702</v>
      </c>
      <c r="H10" s="65">
        <v>475.93282112545205</v>
      </c>
      <c r="I10" s="65">
        <v>479.96888152836641</v>
      </c>
      <c r="J10" s="65">
        <v>478.05830331873977</v>
      </c>
      <c r="K10" s="65">
        <v>473.14708240976921</v>
      </c>
      <c r="L10" s="65">
        <v>473.94950695108616</v>
      </c>
      <c r="M10" s="65">
        <v>472.33583653372995</v>
      </c>
      <c r="N10" s="65">
        <v>484.57947261792793</v>
      </c>
      <c r="O10" s="65">
        <v>481.60514645128433</v>
      </c>
      <c r="P10" s="65">
        <v>455.38184983830797</v>
      </c>
      <c r="Q10" s="65">
        <v>418.9081824756982</v>
      </c>
      <c r="R10" s="65">
        <v>374.46717615640955</v>
      </c>
      <c r="S10" s="65">
        <v>247.00452070219262</v>
      </c>
      <c r="T10" s="65">
        <v>71.977113461586129</v>
      </c>
      <c r="U10" s="65">
        <v>8.8565041551400405</v>
      </c>
      <c r="V10" s="65">
        <v>4.4455026819224681</v>
      </c>
      <c r="W10" s="89">
        <v>0.77871149097071179</v>
      </c>
      <c r="X10" s="89">
        <v>0.15495595801155906</v>
      </c>
      <c r="Y10" s="64">
        <v>0</v>
      </c>
    </row>
    <row r="11" spans="1:25" s="48" customFormat="1" x14ac:dyDescent="0.4">
      <c r="A11" s="68" t="s">
        <v>46</v>
      </c>
      <c r="B11" s="67" t="s">
        <v>45</v>
      </c>
      <c r="C11" s="65">
        <v>680.4660286032115</v>
      </c>
      <c r="D11" s="65">
        <v>661.66472720861225</v>
      </c>
      <c r="E11" s="65">
        <v>652.58891537421789</v>
      </c>
      <c r="F11" s="65">
        <v>620.60463379638031</v>
      </c>
      <c r="G11" s="65">
        <v>616.56665930001145</v>
      </c>
      <c r="H11" s="65">
        <v>623.59656037336413</v>
      </c>
      <c r="I11" s="65">
        <v>633.33259562204</v>
      </c>
      <c r="J11" s="65">
        <v>630.64155181262004</v>
      </c>
      <c r="K11" s="65">
        <v>623.50527767251481</v>
      </c>
      <c r="L11" s="65">
        <v>624.27990576695402</v>
      </c>
      <c r="M11" s="65">
        <v>617.40710461030017</v>
      </c>
      <c r="N11" s="65">
        <v>626.38374623448919</v>
      </c>
      <c r="O11" s="65">
        <v>615.43808388395905</v>
      </c>
      <c r="P11" s="65">
        <v>577.09845719871055</v>
      </c>
      <c r="Q11" s="65">
        <v>523.2044590462632</v>
      </c>
      <c r="R11" s="65">
        <v>463.27138939556454</v>
      </c>
      <c r="S11" s="65">
        <v>304.22514446256952</v>
      </c>
      <c r="T11" s="65">
        <v>123.84704764338386</v>
      </c>
      <c r="U11" s="65">
        <v>30.408439611314066</v>
      </c>
      <c r="V11" s="65">
        <v>13.943684857937432</v>
      </c>
      <c r="W11" s="89">
        <v>2.0095792373971713</v>
      </c>
      <c r="X11" s="89">
        <v>0.60560845760340332</v>
      </c>
      <c r="Y11" s="64">
        <v>0</v>
      </c>
    </row>
    <row r="12" spans="1:25" s="48" customFormat="1" x14ac:dyDescent="0.4">
      <c r="A12" s="68" t="s">
        <v>44</v>
      </c>
      <c r="B12" s="67" t="s">
        <v>43</v>
      </c>
      <c r="C12" s="65">
        <v>425.06724996354734</v>
      </c>
      <c r="D12" s="65">
        <v>415.74611464037889</v>
      </c>
      <c r="E12" s="65">
        <v>406.74663014648905</v>
      </c>
      <c r="F12" s="65">
        <v>385.2459492654508</v>
      </c>
      <c r="G12" s="65">
        <v>392.83739059446623</v>
      </c>
      <c r="H12" s="65">
        <v>397.38208167145939</v>
      </c>
      <c r="I12" s="65">
        <v>406.14341948932866</v>
      </c>
      <c r="J12" s="65">
        <v>413.97049462137886</v>
      </c>
      <c r="K12" s="65">
        <v>420.92751463476509</v>
      </c>
      <c r="L12" s="65">
        <v>426.35914678205529</v>
      </c>
      <c r="M12" s="65">
        <v>429.198565507137</v>
      </c>
      <c r="N12" s="65">
        <v>446.00264461841647</v>
      </c>
      <c r="O12" s="65">
        <v>447.63366302972855</v>
      </c>
      <c r="P12" s="65">
        <v>423.16773965492587</v>
      </c>
      <c r="Q12" s="65">
        <v>388.23475917787954</v>
      </c>
      <c r="R12" s="65">
        <v>345.18029997199227</v>
      </c>
      <c r="S12" s="65">
        <v>241.85755991542845</v>
      </c>
      <c r="T12" s="65">
        <v>88.610236341641752</v>
      </c>
      <c r="U12" s="65">
        <v>19.938764234946348</v>
      </c>
      <c r="V12" s="65">
        <v>4.2884412318202152</v>
      </c>
      <c r="W12" s="89">
        <v>1.2129136814032735</v>
      </c>
      <c r="X12" s="89">
        <v>0.5523861205089462</v>
      </c>
      <c r="Y12" s="64">
        <v>0</v>
      </c>
    </row>
    <row r="13" spans="1:25" s="48" customFormat="1" x14ac:dyDescent="0.4">
      <c r="A13" s="68" t="s">
        <v>42</v>
      </c>
      <c r="B13" s="67" t="s">
        <v>41</v>
      </c>
      <c r="C13" s="65">
        <v>590.94604885400156</v>
      </c>
      <c r="D13" s="65">
        <v>578.81260971386484</v>
      </c>
      <c r="E13" s="65">
        <v>573.5557873228546</v>
      </c>
      <c r="F13" s="65">
        <v>535.79357462120583</v>
      </c>
      <c r="G13" s="65">
        <v>530.25266336668619</v>
      </c>
      <c r="H13" s="65">
        <v>526.35945363883843</v>
      </c>
      <c r="I13" s="65">
        <v>526.47523162303912</v>
      </c>
      <c r="J13" s="65">
        <v>527.80806195844502</v>
      </c>
      <c r="K13" s="65">
        <v>527.12695533715055</v>
      </c>
      <c r="L13" s="65">
        <v>530.70301786970435</v>
      </c>
      <c r="M13" s="65">
        <v>525.95844814544898</v>
      </c>
      <c r="N13" s="65">
        <v>531.97929717144939</v>
      </c>
      <c r="O13" s="65">
        <v>521.93164735921573</v>
      </c>
      <c r="P13" s="65">
        <v>491.3649079003514</v>
      </c>
      <c r="Q13" s="65">
        <v>447.70309585584801</v>
      </c>
      <c r="R13" s="65">
        <v>403.92850285828109</v>
      </c>
      <c r="S13" s="65">
        <v>294.1991963900702</v>
      </c>
      <c r="T13" s="65">
        <v>157.17567726844607</v>
      </c>
      <c r="U13" s="65">
        <v>56.488965460992773</v>
      </c>
      <c r="V13" s="65">
        <v>6.7704306131193412</v>
      </c>
      <c r="W13" s="89">
        <v>2.243141315689321</v>
      </c>
      <c r="X13" s="89">
        <v>1.8568390768426064</v>
      </c>
      <c r="Y13" s="64">
        <v>0</v>
      </c>
    </row>
    <row r="14" spans="1:25" s="48" customFormat="1" x14ac:dyDescent="0.4">
      <c r="A14" s="68" t="s">
        <v>40</v>
      </c>
      <c r="B14" s="67" t="s">
        <v>39</v>
      </c>
      <c r="C14" s="65">
        <v>530.94057458382406</v>
      </c>
      <c r="D14" s="65">
        <v>522.12055152296568</v>
      </c>
      <c r="E14" s="65">
        <v>521.22771731598357</v>
      </c>
      <c r="F14" s="65">
        <v>491.53213603609925</v>
      </c>
      <c r="G14" s="65">
        <v>494.62892049070973</v>
      </c>
      <c r="H14" s="65">
        <v>497.3408644632741</v>
      </c>
      <c r="I14" s="65">
        <v>512.54773312108614</v>
      </c>
      <c r="J14" s="65">
        <v>522.39591724299657</v>
      </c>
      <c r="K14" s="65">
        <v>532.90219357374633</v>
      </c>
      <c r="L14" s="65">
        <v>542.63498936255314</v>
      </c>
      <c r="M14" s="65">
        <v>549.99548207868122</v>
      </c>
      <c r="N14" s="65">
        <v>566.69374518271115</v>
      </c>
      <c r="O14" s="65">
        <v>567.67585906108218</v>
      </c>
      <c r="P14" s="65">
        <v>537.54020376993026</v>
      </c>
      <c r="Q14" s="65">
        <v>495.98380732134586</v>
      </c>
      <c r="R14" s="65">
        <v>447.01857731822366</v>
      </c>
      <c r="S14" s="65">
        <v>304.6193092308057</v>
      </c>
      <c r="T14" s="65">
        <v>120.60236084271857</v>
      </c>
      <c r="U14" s="65">
        <v>15.343319683420885</v>
      </c>
      <c r="V14" s="65">
        <v>2.3253658984247676</v>
      </c>
      <c r="W14" s="89">
        <v>0.60192688024277385</v>
      </c>
      <c r="X14" s="89">
        <v>0.15763646510859264</v>
      </c>
      <c r="Y14" s="64">
        <v>0</v>
      </c>
    </row>
    <row r="15" spans="1:25" s="48" customFormat="1" x14ac:dyDescent="0.4">
      <c r="A15" s="68" t="s">
        <v>38</v>
      </c>
      <c r="B15" s="67" t="s">
        <v>37</v>
      </c>
      <c r="C15" s="65">
        <v>431.44984660594531</v>
      </c>
      <c r="D15" s="65">
        <v>425.85075629501836</v>
      </c>
      <c r="E15" s="65">
        <v>423.87889112685446</v>
      </c>
      <c r="F15" s="65">
        <v>407.0641150381565</v>
      </c>
      <c r="G15" s="65">
        <v>418.59427849078685</v>
      </c>
      <c r="H15" s="65">
        <v>424.6105750106376</v>
      </c>
      <c r="I15" s="65">
        <v>437.39041174139618</v>
      </c>
      <c r="J15" s="65">
        <v>444.01455936884315</v>
      </c>
      <c r="K15" s="65">
        <v>448.31056018550157</v>
      </c>
      <c r="L15" s="65">
        <v>456.12699352548594</v>
      </c>
      <c r="M15" s="65">
        <v>463.75504952965593</v>
      </c>
      <c r="N15" s="65">
        <v>481.65851878580446</v>
      </c>
      <c r="O15" s="65">
        <v>477.91943519843767</v>
      </c>
      <c r="P15" s="65">
        <v>451.21463943208425</v>
      </c>
      <c r="Q15" s="65">
        <v>414.38645732057006</v>
      </c>
      <c r="R15" s="65">
        <v>367.45792817360785</v>
      </c>
      <c r="S15" s="65">
        <v>250.63929828972465</v>
      </c>
      <c r="T15" s="65">
        <v>115.50788612765074</v>
      </c>
      <c r="U15" s="65">
        <v>42.949558175175795</v>
      </c>
      <c r="V15" s="65">
        <v>11.838239619622675</v>
      </c>
      <c r="W15" s="89">
        <v>1.6877562754902509</v>
      </c>
      <c r="X15" s="89">
        <v>0.45815574775639945</v>
      </c>
      <c r="Y15" s="64">
        <v>0</v>
      </c>
    </row>
    <row r="16" spans="1:25" s="48" customFormat="1" x14ac:dyDescent="0.4">
      <c r="A16" s="63">
        <v>924</v>
      </c>
      <c r="B16" s="62" t="s">
        <v>36</v>
      </c>
      <c r="C16" s="60">
        <v>754.17080012627844</v>
      </c>
      <c r="D16" s="60">
        <v>719.21410879676546</v>
      </c>
      <c r="E16" s="60">
        <v>694.68411771453407</v>
      </c>
      <c r="F16" s="60">
        <v>647.3782371784107</v>
      </c>
      <c r="G16" s="60">
        <v>643.70114625248425</v>
      </c>
      <c r="H16" s="60">
        <v>635.78941135165655</v>
      </c>
      <c r="I16" s="60">
        <v>626.65710098665045</v>
      </c>
      <c r="J16" s="60">
        <v>614.27346954720849</v>
      </c>
      <c r="K16" s="60">
        <v>597.93560974776483</v>
      </c>
      <c r="L16" s="60">
        <v>593.15456125508763</v>
      </c>
      <c r="M16" s="60">
        <v>576.98178892243527</v>
      </c>
      <c r="N16" s="60">
        <v>575.28654637333364</v>
      </c>
      <c r="O16" s="60">
        <v>551.8758918970791</v>
      </c>
      <c r="P16" s="60">
        <v>512.88188855926637</v>
      </c>
      <c r="Q16" s="60">
        <v>463.78917077001739</v>
      </c>
      <c r="R16" s="60">
        <v>411.81202167130101</v>
      </c>
      <c r="S16" s="60">
        <v>273.00947288510542</v>
      </c>
      <c r="T16" s="60">
        <v>108.78930702047704</v>
      </c>
      <c r="U16" s="60">
        <v>25.092062251152939</v>
      </c>
      <c r="V16" s="60">
        <v>6.1676742143657517</v>
      </c>
      <c r="W16" s="88">
        <v>1.9016912517196338</v>
      </c>
      <c r="X16" s="88">
        <v>1.7059985038590733</v>
      </c>
      <c r="Y16" s="59">
        <v>0</v>
      </c>
    </row>
    <row r="17" spans="1:25" s="48" customFormat="1" x14ac:dyDescent="0.4">
      <c r="A17" s="63">
        <v>923</v>
      </c>
      <c r="B17" s="97" t="s">
        <v>35</v>
      </c>
      <c r="C17" s="88">
        <v>961.50063011366353</v>
      </c>
      <c r="D17" s="88">
        <v>927.58950811159718</v>
      </c>
      <c r="E17" s="88">
        <v>898.49812628222855</v>
      </c>
      <c r="F17" s="88">
        <v>846.46172617274397</v>
      </c>
      <c r="G17" s="88">
        <v>853.61145762154092</v>
      </c>
      <c r="H17" s="88">
        <v>843.46537124903125</v>
      </c>
      <c r="I17" s="88">
        <v>835.4864525630735</v>
      </c>
      <c r="J17" s="88">
        <v>822.90610864890766</v>
      </c>
      <c r="K17" s="88">
        <v>809.11624661142741</v>
      </c>
      <c r="L17" s="88">
        <v>798.94793012489515</v>
      </c>
      <c r="M17" s="88">
        <v>779.76772086976234</v>
      </c>
      <c r="N17" s="88">
        <v>783.76441525070834</v>
      </c>
      <c r="O17" s="88">
        <v>758.52661317414788</v>
      </c>
      <c r="P17" s="88">
        <v>705.68227503894707</v>
      </c>
      <c r="Q17" s="88">
        <v>635.17297066111519</v>
      </c>
      <c r="R17" s="88">
        <v>565.29418237353366</v>
      </c>
      <c r="S17" s="88">
        <v>370.83709101362371</v>
      </c>
      <c r="T17" s="88">
        <v>99.174183283887686</v>
      </c>
      <c r="U17" s="88">
        <v>9.5469746061879466</v>
      </c>
      <c r="V17" s="88">
        <v>2.884148059432599</v>
      </c>
      <c r="W17" s="88">
        <v>1.4173143096535115</v>
      </c>
      <c r="X17" s="88">
        <v>1.2178778512453843</v>
      </c>
      <c r="Y17" s="59">
        <v>0</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135</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11627.934653408258</v>
      </c>
      <c r="D21" s="60">
        <v>11175.546257160937</v>
      </c>
      <c r="E21" s="60">
        <v>10792.501787716865</v>
      </c>
      <c r="F21" s="60">
        <v>10068.485214900305</v>
      </c>
      <c r="G21" s="60">
        <v>9811.8980709923926</v>
      </c>
      <c r="H21" s="60">
        <v>9690.0147859480949</v>
      </c>
      <c r="I21" s="60">
        <v>9467.9806154829239</v>
      </c>
      <c r="J21" s="60">
        <v>9228.9979722092467</v>
      </c>
      <c r="K21" s="60">
        <v>8903.9022668642228</v>
      </c>
      <c r="L21" s="60">
        <v>8660.6940840419375</v>
      </c>
      <c r="M21" s="60">
        <v>8304.7851134998964</v>
      </c>
      <c r="N21" s="60">
        <v>8216.1030346357984</v>
      </c>
      <c r="O21" s="60">
        <v>7829.3370708633938</v>
      </c>
      <c r="P21" s="60">
        <v>7237.1917136612665</v>
      </c>
      <c r="Q21" s="60">
        <v>6462.5624813144841</v>
      </c>
      <c r="R21" s="60">
        <v>5666.0305222495181</v>
      </c>
      <c r="S21" s="60">
        <v>3686.6683246073894</v>
      </c>
      <c r="T21" s="60">
        <v>1311.5732689921404</v>
      </c>
      <c r="U21" s="60">
        <v>266.80838325144691</v>
      </c>
      <c r="V21" s="60">
        <v>67.033925036686711</v>
      </c>
      <c r="W21" s="88">
        <v>15.764553215953766</v>
      </c>
      <c r="X21" s="88">
        <v>9.2688227988523284</v>
      </c>
      <c r="Y21" s="59">
        <f>Y3</f>
        <v>-1.2863196299999986</v>
      </c>
    </row>
    <row r="22" spans="1:25" x14ac:dyDescent="0.4">
      <c r="A22" s="68"/>
      <c r="B22" s="90" t="s">
        <v>57</v>
      </c>
      <c r="C22" s="65">
        <v>52.283876810629081</v>
      </c>
      <c r="D22" s="65">
        <v>49.625341588826522</v>
      </c>
      <c r="E22" s="65">
        <v>48.832656568668398</v>
      </c>
      <c r="F22" s="65">
        <v>47.3189500635633</v>
      </c>
      <c r="G22" s="65">
        <v>52.598268664953345</v>
      </c>
      <c r="H22" s="65">
        <v>52.432153681745518</v>
      </c>
      <c r="I22" s="65">
        <v>52.500916352665818</v>
      </c>
      <c r="J22" s="65">
        <v>54.212838961987906</v>
      </c>
      <c r="K22" s="65">
        <v>55.257767580234024</v>
      </c>
      <c r="L22" s="65">
        <v>56.823315303083696</v>
      </c>
      <c r="M22" s="65">
        <v>55.482729897016505</v>
      </c>
      <c r="N22" s="65">
        <v>56.533767123791485</v>
      </c>
      <c r="O22" s="65">
        <v>53.826028782316712</v>
      </c>
      <c r="P22" s="65">
        <v>51.173064352854865</v>
      </c>
      <c r="Q22" s="65">
        <v>45.381073417892701</v>
      </c>
      <c r="R22" s="65">
        <v>40.549331590692745</v>
      </c>
      <c r="S22" s="65">
        <v>27.884094417397055</v>
      </c>
      <c r="T22" s="65">
        <v>10.531756730895305</v>
      </c>
      <c r="U22" s="65">
        <v>4.7002465730149989</v>
      </c>
      <c r="V22" s="65">
        <v>1.4857001182062164</v>
      </c>
      <c r="W22" s="89">
        <v>0.46215811673195428</v>
      </c>
      <c r="X22" s="89">
        <v>0.29522117492951006</v>
      </c>
      <c r="Y22" s="64" t="s">
        <v>208</v>
      </c>
    </row>
    <row r="23" spans="1:25" ht="25.5" customHeight="1" x14ac:dyDescent="0.4">
      <c r="A23" s="69">
        <v>941</v>
      </c>
      <c r="B23" s="51" t="s">
        <v>56</v>
      </c>
      <c r="C23" s="60">
        <v>10116.395337258326</v>
      </c>
      <c r="D23" s="60">
        <v>9727.3862347673148</v>
      </c>
      <c r="E23" s="60">
        <v>9406.2548470470119</v>
      </c>
      <c r="F23" s="60">
        <v>8766.0061516490059</v>
      </c>
      <c r="G23" s="60">
        <v>8521.4455181004523</v>
      </c>
      <c r="H23" s="60">
        <v>8426.5677533386042</v>
      </c>
      <c r="I23" s="60">
        <v>8244.9525038247539</v>
      </c>
      <c r="J23" s="60">
        <v>8045.3295624332186</v>
      </c>
      <c r="K23" s="60">
        <v>7767.2481041087431</v>
      </c>
      <c r="L23" s="60">
        <v>7563.3420744897066</v>
      </c>
      <c r="M23" s="60">
        <v>7263.0647397417952</v>
      </c>
      <c r="N23" s="60">
        <v>7192.2432926314759</v>
      </c>
      <c r="O23" s="60">
        <v>6864.0771749911773</v>
      </c>
      <c r="P23" s="60">
        <v>6349.9230909316566</v>
      </c>
      <c r="Q23" s="60">
        <v>5678.3733331897047</v>
      </c>
      <c r="R23" s="60">
        <v>4976.4857397469968</v>
      </c>
      <c r="S23" s="60">
        <v>3241.4405613508716</v>
      </c>
      <c r="T23" s="60">
        <v>1191.4405660623647</v>
      </c>
      <c r="U23" s="60">
        <v>251.69128613279736</v>
      </c>
      <c r="V23" s="60">
        <v>62.426241413533248</v>
      </c>
      <c r="W23" s="88">
        <v>13.802376678847127</v>
      </c>
      <c r="X23" s="88">
        <v>7.709297420783578</v>
      </c>
      <c r="Y23" s="59" t="s">
        <v>208</v>
      </c>
    </row>
    <row r="24" spans="1:25" ht="25.5" customHeight="1" x14ac:dyDescent="0.4">
      <c r="A24" s="69">
        <v>921</v>
      </c>
      <c r="B24" s="52" t="s">
        <v>55</v>
      </c>
      <c r="C24" s="60">
        <v>8971.8013476058713</v>
      </c>
      <c r="D24" s="60">
        <v>8643.0209360220688</v>
      </c>
      <c r="E24" s="60">
        <v>8372.217674577927</v>
      </c>
      <c r="F24" s="60">
        <v>7806.0533075598614</v>
      </c>
      <c r="G24" s="60">
        <v>7587.9901215777254</v>
      </c>
      <c r="H24" s="60">
        <v>7513.7259660445989</v>
      </c>
      <c r="I24" s="60">
        <v>7366.9978983539895</v>
      </c>
      <c r="J24" s="60">
        <v>7202.2265827719384</v>
      </c>
      <c r="K24" s="60">
        <v>6968.0979008639997</v>
      </c>
      <c r="L24" s="60">
        <v>6790.8332314988993</v>
      </c>
      <c r="M24" s="60">
        <v>6533.3074737922625</v>
      </c>
      <c r="N24" s="60">
        <v>6482.2217498337859</v>
      </c>
      <c r="O24" s="60">
        <v>6200.951623996224</v>
      </c>
      <c r="P24" s="60">
        <v>5742.2583044346202</v>
      </c>
      <c r="Q24" s="60">
        <v>5138.9121152952248</v>
      </c>
      <c r="R24" s="60">
        <v>4503.6980532130565</v>
      </c>
      <c r="S24" s="60">
        <v>2934.1930453856507</v>
      </c>
      <c r="T24" s="60">
        <v>1071.2136018368685</v>
      </c>
      <c r="U24" s="60">
        <v>224.31295182963476</v>
      </c>
      <c r="V24" s="60">
        <v>55.749962399991048</v>
      </c>
      <c r="W24" s="88">
        <v>11.789716616068104</v>
      </c>
      <c r="X24" s="88">
        <v>5.9382650657960339</v>
      </c>
      <c r="Y24" s="59" t="s">
        <v>208</v>
      </c>
    </row>
    <row r="25" spans="1:25" x14ac:dyDescent="0.4">
      <c r="A25" s="68" t="s">
        <v>54</v>
      </c>
      <c r="B25" s="67" t="s">
        <v>53</v>
      </c>
      <c r="C25" s="65">
        <v>934.57687676860894</v>
      </c>
      <c r="D25" s="65">
        <v>887.42525940229336</v>
      </c>
      <c r="E25" s="65">
        <v>845.44340901984265</v>
      </c>
      <c r="F25" s="65">
        <v>779.22689809596068</v>
      </c>
      <c r="G25" s="65">
        <v>757.94777653435642</v>
      </c>
      <c r="H25" s="65">
        <v>743.94198224529464</v>
      </c>
      <c r="I25" s="65">
        <v>715.09724416269137</v>
      </c>
      <c r="J25" s="65">
        <v>684.96351381824547</v>
      </c>
      <c r="K25" s="65">
        <v>645.43450081486583</v>
      </c>
      <c r="L25" s="65">
        <v>615.48107071176855</v>
      </c>
      <c r="M25" s="65">
        <v>576.18923272420841</v>
      </c>
      <c r="N25" s="65">
        <v>558.08324977031759</v>
      </c>
      <c r="O25" s="65">
        <v>517.79595832779603</v>
      </c>
      <c r="P25" s="65">
        <v>468.55671882496392</v>
      </c>
      <c r="Q25" s="65">
        <v>409.70836104977855</v>
      </c>
      <c r="R25" s="65">
        <v>356.52892963208711</v>
      </c>
      <c r="S25" s="65">
        <v>219.81334145350004</v>
      </c>
      <c r="T25" s="65">
        <v>62.266390013806962</v>
      </c>
      <c r="U25" s="65">
        <v>9.9694671481525319</v>
      </c>
      <c r="V25" s="65">
        <v>2.9575852729632266</v>
      </c>
      <c r="W25" s="89">
        <v>0.85425037257495284</v>
      </c>
      <c r="X25" s="89">
        <v>0.52827145358894745</v>
      </c>
      <c r="Y25" s="64" t="s">
        <v>208</v>
      </c>
    </row>
    <row r="26" spans="1:25" x14ac:dyDescent="0.4">
      <c r="A26" s="68" t="s">
        <v>52</v>
      </c>
      <c r="B26" s="67" t="s">
        <v>51</v>
      </c>
      <c r="C26" s="65">
        <v>2088.8157681536491</v>
      </c>
      <c r="D26" s="65">
        <v>1997.129559237118</v>
      </c>
      <c r="E26" s="65">
        <v>1908.371823429005</v>
      </c>
      <c r="F26" s="65">
        <v>1747.5080939856621</v>
      </c>
      <c r="G26" s="65">
        <v>1659.2735358946452</v>
      </c>
      <c r="H26" s="65">
        <v>1616.6430740765481</v>
      </c>
      <c r="I26" s="65">
        <v>1553.4066299614612</v>
      </c>
      <c r="J26" s="65">
        <v>1500.2592224129432</v>
      </c>
      <c r="K26" s="65">
        <v>1434.2850910647778</v>
      </c>
      <c r="L26" s="65">
        <v>1380.9567059178373</v>
      </c>
      <c r="M26" s="65">
        <v>1311.9993763928974</v>
      </c>
      <c r="N26" s="65">
        <v>1285.831779873922</v>
      </c>
      <c r="O26" s="65">
        <v>1216.5673935197954</v>
      </c>
      <c r="P26" s="65">
        <v>1122.8606778556434</v>
      </c>
      <c r="Q26" s="65">
        <v>997.61553909098052</v>
      </c>
      <c r="R26" s="65">
        <v>865.23603244947458</v>
      </c>
      <c r="S26" s="65">
        <v>529.04991852582941</v>
      </c>
      <c r="T26" s="65">
        <v>152.12650180602967</v>
      </c>
      <c r="U26" s="65">
        <v>11.371450665194738</v>
      </c>
      <c r="V26" s="65">
        <v>2.3215040721385956</v>
      </c>
      <c r="W26" s="89">
        <v>1.0782231151872708</v>
      </c>
      <c r="X26" s="89">
        <v>0.75623301693216172</v>
      </c>
      <c r="Y26" s="64" t="s">
        <v>208</v>
      </c>
    </row>
    <row r="27" spans="1:25" x14ac:dyDescent="0.4">
      <c r="A27" s="68" t="s">
        <v>50</v>
      </c>
      <c r="B27" s="67" t="s">
        <v>49</v>
      </c>
      <c r="C27" s="65">
        <v>1159.5665011570036</v>
      </c>
      <c r="D27" s="65">
        <v>1099.6832453301358</v>
      </c>
      <c r="E27" s="65">
        <v>1051.9093327924481</v>
      </c>
      <c r="F27" s="65">
        <v>961.58298437975122</v>
      </c>
      <c r="G27" s="65">
        <v>934.70076646884115</v>
      </c>
      <c r="H27" s="65">
        <v>924.50483669977575</v>
      </c>
      <c r="I27" s="65">
        <v>901.2583045885757</v>
      </c>
      <c r="J27" s="65">
        <v>876.26175503052514</v>
      </c>
      <c r="K27" s="65">
        <v>844.18991982511182</v>
      </c>
      <c r="L27" s="65">
        <v>816.87671628857174</v>
      </c>
      <c r="M27" s="65">
        <v>776.58703350127723</v>
      </c>
      <c r="N27" s="65">
        <v>766.23849318148996</v>
      </c>
      <c r="O27" s="65">
        <v>727.01219502030415</v>
      </c>
      <c r="P27" s="65">
        <v>672.52991287198836</v>
      </c>
      <c r="Q27" s="65">
        <v>604.52352832581221</v>
      </c>
      <c r="R27" s="65">
        <v>525.05301186603901</v>
      </c>
      <c r="S27" s="65">
        <v>336.79363504779866</v>
      </c>
      <c r="T27" s="65">
        <v>107.84768038987389</v>
      </c>
      <c r="U27" s="65">
        <v>13.133728168498866</v>
      </c>
      <c r="V27" s="65">
        <v>3.2628602745881494</v>
      </c>
      <c r="W27" s="89">
        <v>0.82523065611872892</v>
      </c>
      <c r="X27" s="89">
        <v>0.7238697537327512</v>
      </c>
      <c r="Y27" s="64" t="s">
        <v>208</v>
      </c>
    </row>
    <row r="28" spans="1:25" x14ac:dyDescent="0.4">
      <c r="A28" s="68" t="s">
        <v>48</v>
      </c>
      <c r="B28" s="67" t="s">
        <v>47</v>
      </c>
      <c r="C28" s="65">
        <v>753.51448396081992</v>
      </c>
      <c r="D28" s="65">
        <v>732.41603120849049</v>
      </c>
      <c r="E28" s="65">
        <v>729.14368121231746</v>
      </c>
      <c r="F28" s="65">
        <v>699.26997944001721</v>
      </c>
      <c r="G28" s="65">
        <v>679.05403946570186</v>
      </c>
      <c r="H28" s="65">
        <v>683.32589267948674</v>
      </c>
      <c r="I28" s="65">
        <v>672.44253572969239</v>
      </c>
      <c r="J28" s="65">
        <v>656.14486049176537</v>
      </c>
      <c r="K28" s="65">
        <v>632.36840373485984</v>
      </c>
      <c r="L28" s="65">
        <v>617.25932693855111</v>
      </c>
      <c r="M28" s="65">
        <v>597.40275221264892</v>
      </c>
      <c r="N28" s="65">
        <v>598.07041712564728</v>
      </c>
      <c r="O28" s="65">
        <v>578.68930821510151</v>
      </c>
      <c r="P28" s="65">
        <v>539.53847996846207</v>
      </c>
      <c r="Q28" s="65">
        <v>487.25742761329809</v>
      </c>
      <c r="R28" s="65">
        <v>429.9133113680644</v>
      </c>
      <c r="S28" s="65">
        <v>277.98128986486557</v>
      </c>
      <c r="T28" s="65">
        <v>79.544489088176405</v>
      </c>
      <c r="U28" s="65">
        <v>9.6634676372856383</v>
      </c>
      <c r="V28" s="65">
        <v>4.8120920834040204</v>
      </c>
      <c r="W28" s="89">
        <v>0.82415140569565226</v>
      </c>
      <c r="X28" s="89">
        <v>0.16086298705173566</v>
      </c>
      <c r="Y28" s="64" t="s">
        <v>208</v>
      </c>
    </row>
    <row r="29" spans="1:25" x14ac:dyDescent="0.4">
      <c r="A29" s="68" t="s">
        <v>46</v>
      </c>
      <c r="B29" s="67" t="s">
        <v>45</v>
      </c>
      <c r="C29" s="65">
        <v>1032.7333362303316</v>
      </c>
      <c r="D29" s="65">
        <v>997.59760106639601</v>
      </c>
      <c r="E29" s="65">
        <v>971.37847207199081</v>
      </c>
      <c r="F29" s="65">
        <v>920.25210156014884</v>
      </c>
      <c r="G29" s="65">
        <v>894.10664994192507</v>
      </c>
      <c r="H29" s="65">
        <v>895.33576457561594</v>
      </c>
      <c r="I29" s="65">
        <v>887.30705874977184</v>
      </c>
      <c r="J29" s="65">
        <v>865.56850945126439</v>
      </c>
      <c r="K29" s="65">
        <v>833.32446044876588</v>
      </c>
      <c r="L29" s="65">
        <v>813.04567006278444</v>
      </c>
      <c r="M29" s="65">
        <v>780.88655359415429</v>
      </c>
      <c r="N29" s="65">
        <v>773.08596331434183</v>
      </c>
      <c r="O29" s="65">
        <v>739.50089951553537</v>
      </c>
      <c r="P29" s="65">
        <v>683.74886811956515</v>
      </c>
      <c r="Q29" s="65">
        <v>608.57073099897912</v>
      </c>
      <c r="R29" s="65">
        <v>531.86647524466116</v>
      </c>
      <c r="S29" s="65">
        <v>342.37793634956506</v>
      </c>
      <c r="T29" s="65">
        <v>136.86781333804993</v>
      </c>
      <c r="U29" s="65">
        <v>33.179115250992815</v>
      </c>
      <c r="V29" s="65">
        <v>15.093522672073705</v>
      </c>
      <c r="W29" s="89">
        <v>2.1268436032620035</v>
      </c>
      <c r="X29" s="89">
        <v>0.62869467378989552</v>
      </c>
      <c r="Y29" s="64" t="s">
        <v>208</v>
      </c>
    </row>
    <row r="30" spans="1:25" x14ac:dyDescent="0.4">
      <c r="A30" s="68" t="s">
        <v>44</v>
      </c>
      <c r="B30" s="67" t="s">
        <v>43</v>
      </c>
      <c r="C30" s="65">
        <v>645.11834643413499</v>
      </c>
      <c r="D30" s="65">
        <v>626.82399342583312</v>
      </c>
      <c r="E30" s="65">
        <v>605.44227890472268</v>
      </c>
      <c r="F30" s="65">
        <v>571.25482976233195</v>
      </c>
      <c r="G30" s="65">
        <v>569.66836915104534</v>
      </c>
      <c r="H30" s="65">
        <v>570.54578637981035</v>
      </c>
      <c r="I30" s="65">
        <v>569.01212012260737</v>
      </c>
      <c r="J30" s="65">
        <v>568.18302402740449</v>
      </c>
      <c r="K30" s="65">
        <v>562.57614262776292</v>
      </c>
      <c r="L30" s="65">
        <v>555.27889810411216</v>
      </c>
      <c r="M30" s="65">
        <v>542.84342717107063</v>
      </c>
      <c r="N30" s="65">
        <v>550.45870239821954</v>
      </c>
      <c r="O30" s="65">
        <v>537.86969823975539</v>
      </c>
      <c r="P30" s="65">
        <v>501.37105619421652</v>
      </c>
      <c r="Q30" s="65">
        <v>451.5793149446443</v>
      </c>
      <c r="R30" s="65">
        <v>396.290022808294</v>
      </c>
      <c r="S30" s="65">
        <v>272.18885013817078</v>
      </c>
      <c r="T30" s="65">
        <v>97.926349624178584</v>
      </c>
      <c r="U30" s="65">
        <v>21.755491730904712</v>
      </c>
      <c r="V30" s="65">
        <v>4.6420788779866839</v>
      </c>
      <c r="W30" s="89">
        <v>1.2836904644490386</v>
      </c>
      <c r="X30" s="89">
        <v>0.57344346413811742</v>
      </c>
      <c r="Y30" s="64" t="s">
        <v>208</v>
      </c>
    </row>
    <row r="31" spans="1:25" x14ac:dyDescent="0.4">
      <c r="A31" s="68" t="s">
        <v>42</v>
      </c>
      <c r="B31" s="67" t="s">
        <v>41</v>
      </c>
      <c r="C31" s="65">
        <v>896.87017266367218</v>
      </c>
      <c r="D31" s="65">
        <v>872.68075079885557</v>
      </c>
      <c r="E31" s="65">
        <v>853.7376765252568</v>
      </c>
      <c r="F31" s="65">
        <v>794.4915912589903</v>
      </c>
      <c r="G31" s="65">
        <v>768.93945742025676</v>
      </c>
      <c r="H31" s="65">
        <v>755.72649660410525</v>
      </c>
      <c r="I31" s="65">
        <v>737.59852643811564</v>
      </c>
      <c r="J31" s="65">
        <v>724.42742815252211</v>
      </c>
      <c r="K31" s="65">
        <v>704.5133399416859</v>
      </c>
      <c r="L31" s="65">
        <v>691.17360142822042</v>
      </c>
      <c r="M31" s="65">
        <v>665.2237670074544</v>
      </c>
      <c r="N31" s="65">
        <v>656.57151848112858</v>
      </c>
      <c r="O31" s="65">
        <v>627.14500908354523</v>
      </c>
      <c r="P31" s="65">
        <v>582.1713702742685</v>
      </c>
      <c r="Q31" s="65">
        <v>520.75053185165575</v>
      </c>
      <c r="R31" s="65">
        <v>463.7368807652594</v>
      </c>
      <c r="S31" s="65">
        <v>331.09463688043604</v>
      </c>
      <c r="T31" s="65">
        <v>173.70047705621249</v>
      </c>
      <c r="U31" s="65">
        <v>61.635977360123341</v>
      </c>
      <c r="V31" s="65">
        <v>7.3287405015215379</v>
      </c>
      <c r="W31" s="89">
        <v>2.3740346584520609</v>
      </c>
      <c r="X31" s="89">
        <v>1.9276230756677808</v>
      </c>
      <c r="Y31" s="64" t="s">
        <v>208</v>
      </c>
    </row>
    <row r="32" spans="1:25" x14ac:dyDescent="0.4">
      <c r="A32" s="68" t="s">
        <v>40</v>
      </c>
      <c r="B32" s="67" t="s">
        <v>39</v>
      </c>
      <c r="C32" s="65">
        <v>805.80074225826536</v>
      </c>
      <c r="D32" s="65">
        <v>787.20564698101771</v>
      </c>
      <c r="E32" s="65">
        <v>775.84735462084234</v>
      </c>
      <c r="F32" s="65">
        <v>728.85933578120762</v>
      </c>
      <c r="G32" s="65">
        <v>717.28011950309985</v>
      </c>
      <c r="H32" s="65">
        <v>714.06273131512762</v>
      </c>
      <c r="I32" s="65">
        <v>718.0859230809931</v>
      </c>
      <c r="J32" s="65">
        <v>716.99914814017495</v>
      </c>
      <c r="K32" s="65">
        <v>712.23203529169075</v>
      </c>
      <c r="L32" s="65">
        <v>706.71348613050782</v>
      </c>
      <c r="M32" s="65">
        <v>695.62542006033755</v>
      </c>
      <c r="N32" s="65">
        <v>699.41626444244105</v>
      </c>
      <c r="O32" s="65">
        <v>682.1105475950319</v>
      </c>
      <c r="P32" s="65">
        <v>636.88007013662036</v>
      </c>
      <c r="Q32" s="65">
        <v>576.90874564683054</v>
      </c>
      <c r="R32" s="65">
        <v>513.207162215062</v>
      </c>
      <c r="S32" s="65">
        <v>342.82153321322608</v>
      </c>
      <c r="T32" s="65">
        <v>133.28199360456179</v>
      </c>
      <c r="U32" s="65">
        <v>16.741331637406201</v>
      </c>
      <c r="V32" s="65">
        <v>2.5171225014284357</v>
      </c>
      <c r="W32" s="89">
        <v>0.63705093636115184</v>
      </c>
      <c r="X32" s="89">
        <v>0.16364567694617671</v>
      </c>
      <c r="Y32" s="64" t="s">
        <v>208</v>
      </c>
    </row>
    <row r="33" spans="1:25" x14ac:dyDescent="0.4">
      <c r="A33" s="68" t="s">
        <v>38</v>
      </c>
      <c r="B33" s="67" t="s">
        <v>37</v>
      </c>
      <c r="C33" s="65">
        <v>654.80511997938675</v>
      </c>
      <c r="D33" s="65">
        <v>642.05884857192848</v>
      </c>
      <c r="E33" s="65">
        <v>630.94364600150038</v>
      </c>
      <c r="F33" s="65">
        <v>603.60749329579141</v>
      </c>
      <c r="G33" s="65">
        <v>607.01940719785478</v>
      </c>
      <c r="H33" s="65">
        <v>609.63940146883374</v>
      </c>
      <c r="I33" s="65">
        <v>612.78955552008222</v>
      </c>
      <c r="J33" s="65">
        <v>609.41912124709222</v>
      </c>
      <c r="K33" s="65">
        <v>599.17400711447976</v>
      </c>
      <c r="L33" s="65">
        <v>594.04775591654641</v>
      </c>
      <c r="M33" s="65">
        <v>586.54991112821369</v>
      </c>
      <c r="N33" s="65">
        <v>594.46536124627812</v>
      </c>
      <c r="O33" s="65">
        <v>574.26061447935842</v>
      </c>
      <c r="P33" s="65">
        <v>534.60115018889132</v>
      </c>
      <c r="Q33" s="65">
        <v>481.99793577324579</v>
      </c>
      <c r="R33" s="65">
        <v>421.86622686411431</v>
      </c>
      <c r="S33" s="65">
        <v>282.07190391225896</v>
      </c>
      <c r="T33" s="65">
        <v>127.65190691597878</v>
      </c>
      <c r="U33" s="65">
        <v>46.862922231075878</v>
      </c>
      <c r="V33" s="65">
        <v>12.814456143886682</v>
      </c>
      <c r="W33" s="89">
        <v>1.7862414039672423</v>
      </c>
      <c r="X33" s="89">
        <v>0.47562096394846731</v>
      </c>
      <c r="Y33" s="64" t="s">
        <v>208</v>
      </c>
    </row>
    <row r="34" spans="1:25" x14ac:dyDescent="0.4">
      <c r="A34" s="63">
        <v>924</v>
      </c>
      <c r="B34" s="62" t="s">
        <v>36</v>
      </c>
      <c r="C34" s="60">
        <v>1144.5939896524533</v>
      </c>
      <c r="D34" s="60">
        <v>1084.3652987452469</v>
      </c>
      <c r="E34" s="60">
        <v>1034.0371724690849</v>
      </c>
      <c r="F34" s="60">
        <v>959.95284408914392</v>
      </c>
      <c r="G34" s="60">
        <v>933.45539652272782</v>
      </c>
      <c r="H34" s="60">
        <v>912.84178729400594</v>
      </c>
      <c r="I34" s="60">
        <v>877.95460547076482</v>
      </c>
      <c r="J34" s="60">
        <v>843.10297966128076</v>
      </c>
      <c r="K34" s="60">
        <v>799.15020324474278</v>
      </c>
      <c r="L34" s="60">
        <v>772.50884299080701</v>
      </c>
      <c r="M34" s="60">
        <v>729.75726594953346</v>
      </c>
      <c r="N34" s="60">
        <v>710.02154279769104</v>
      </c>
      <c r="O34" s="60">
        <v>663.12555099495273</v>
      </c>
      <c r="P34" s="60">
        <v>607.66478649703606</v>
      </c>
      <c r="Q34" s="60">
        <v>539.46121789448023</v>
      </c>
      <c r="R34" s="60">
        <v>472.78768653393968</v>
      </c>
      <c r="S34" s="60">
        <v>307.24751596522083</v>
      </c>
      <c r="T34" s="60">
        <v>120.22696422549636</v>
      </c>
      <c r="U34" s="60">
        <v>27.378334303162642</v>
      </c>
      <c r="V34" s="60">
        <v>6.6762790135422012</v>
      </c>
      <c r="W34" s="88">
        <v>2.0126600627790245</v>
      </c>
      <c r="X34" s="88">
        <v>1.7710323549875444</v>
      </c>
      <c r="Y34" s="59" t="s">
        <v>208</v>
      </c>
    </row>
    <row r="35" spans="1:25" x14ac:dyDescent="0.4">
      <c r="A35" s="63">
        <v>923</v>
      </c>
      <c r="B35" s="62" t="s">
        <v>35</v>
      </c>
      <c r="C35" s="60">
        <v>1459.2554393393027</v>
      </c>
      <c r="D35" s="60">
        <v>1398.5346808047941</v>
      </c>
      <c r="E35" s="60">
        <v>1337.4142841011842</v>
      </c>
      <c r="F35" s="60">
        <v>1255.1601131877371</v>
      </c>
      <c r="G35" s="60">
        <v>1237.8542842269858</v>
      </c>
      <c r="H35" s="60">
        <v>1211.0148789277439</v>
      </c>
      <c r="I35" s="60">
        <v>1170.5271953055042</v>
      </c>
      <c r="J35" s="60">
        <v>1129.4555708140408</v>
      </c>
      <c r="K35" s="60">
        <v>1081.3963951752462</v>
      </c>
      <c r="L35" s="60">
        <v>1040.5286942491484</v>
      </c>
      <c r="M35" s="60">
        <v>986.23764386108553</v>
      </c>
      <c r="N35" s="60">
        <v>967.32597488052977</v>
      </c>
      <c r="O35" s="60">
        <v>911.43386708989965</v>
      </c>
      <c r="P35" s="60">
        <v>836.09555837675498</v>
      </c>
      <c r="Q35" s="60">
        <v>738.80807470688683</v>
      </c>
      <c r="R35" s="60">
        <v>648.99545091182915</v>
      </c>
      <c r="S35" s="60">
        <v>417.34366883912094</v>
      </c>
      <c r="T35" s="60">
        <v>109.60094619888038</v>
      </c>
      <c r="U35" s="60">
        <v>10.416850545634531</v>
      </c>
      <c r="V35" s="60">
        <v>3.1219835049472437</v>
      </c>
      <c r="W35" s="88">
        <v>1.5000184203746871</v>
      </c>
      <c r="X35" s="88">
        <v>1.2643042031392411</v>
      </c>
      <c r="Y35" s="59" t="s">
        <v>208</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9:B19"/>
    <mergeCell ref="A1:B1"/>
  </mergeCells>
  <conditionalFormatting sqref="C1:V1">
    <cfRule type="cellIs" dxfId="15" priority="1" stopIfTrue="1" operator="equal">
      <formula>FALSE</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pane xSplit="2" topLeftCell="C1" activePane="topRight" state="frozen"/>
      <selection sqref="A1:B1"/>
      <selection pane="topRight" sqref="A1:B1"/>
    </sheetView>
  </sheetViews>
  <sheetFormatPr defaultColWidth="8.88671875" defaultRowHeight="15" x14ac:dyDescent="0.4"/>
  <cols>
    <col min="1" max="1" width="11.77734375" style="84" customWidth="1"/>
    <col min="2" max="2" width="60.77734375" style="45" customWidth="1"/>
    <col min="3" max="11" width="10" style="45" bestFit="1" customWidth="1"/>
    <col min="12" max="14" width="9.88671875" style="45" bestFit="1" customWidth="1"/>
    <col min="15" max="23" width="9" style="45" bestFit="1" customWidth="1"/>
    <col min="24" max="24" width="8.88671875" style="45"/>
    <col min="25" max="25" width="8.88671875" style="83"/>
    <col min="26" max="16384" width="8.88671875" style="45"/>
  </cols>
  <sheetData>
    <row r="1" spans="1:25" s="100" customFormat="1" ht="60" customHeight="1" x14ac:dyDescent="0.4">
      <c r="A1" s="189" t="s">
        <v>139</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f t="shared" ref="C3:Y3" si="0">SUM(C6,C16:C17,C4)</f>
        <v>14444.695</v>
      </c>
      <c r="D3" s="60">
        <f t="shared" si="0"/>
        <v>11965.316999999999</v>
      </c>
      <c r="E3" s="60">
        <f t="shared" si="0"/>
        <v>11790.69</v>
      </c>
      <c r="F3" s="60">
        <f t="shared" si="0"/>
        <v>12220.356763508138</v>
      </c>
      <c r="G3" s="60">
        <f t="shared" si="0"/>
        <v>13219.809382775966</v>
      </c>
      <c r="H3" s="60">
        <f t="shared" si="0"/>
        <v>14153.821606999456</v>
      </c>
      <c r="I3" s="60">
        <f t="shared" si="0"/>
        <v>14267.583351310546</v>
      </c>
      <c r="J3" s="60">
        <f t="shared" si="0"/>
        <v>12874.915283718321</v>
      </c>
      <c r="K3" s="60">
        <f t="shared" si="0"/>
        <v>10037.77677407898</v>
      </c>
      <c r="L3" s="60">
        <f t="shared" si="0"/>
        <v>9149.9960046050073</v>
      </c>
      <c r="M3" s="60">
        <f t="shared" si="0"/>
        <v>8838.7708489100023</v>
      </c>
      <c r="N3" s="60">
        <f t="shared" si="0"/>
        <v>9027.9858692587641</v>
      </c>
      <c r="O3" s="60">
        <f t="shared" si="0"/>
        <v>8684.7334093900063</v>
      </c>
      <c r="P3" s="60">
        <f t="shared" si="0"/>
        <v>8373.7599778200001</v>
      </c>
      <c r="Q3" s="60">
        <f t="shared" si="0"/>
        <v>7856.3960060182044</v>
      </c>
      <c r="R3" s="60">
        <f t="shared" si="0"/>
        <v>6997.2154425200024</v>
      </c>
      <c r="S3" s="60">
        <f t="shared" si="0"/>
        <v>5308.9188794399934</v>
      </c>
      <c r="T3" s="60">
        <f t="shared" si="0"/>
        <v>3582.8260193800043</v>
      </c>
      <c r="U3" s="60">
        <f t="shared" si="0"/>
        <v>2893.4764718199995</v>
      </c>
      <c r="V3" s="60">
        <f t="shared" si="0"/>
        <v>2539.1118483999994</v>
      </c>
      <c r="W3" s="88">
        <f t="shared" si="0"/>
        <v>2231.8766785899993</v>
      </c>
      <c r="X3" s="88">
        <f t="shared" si="0"/>
        <v>2138.7000446999996</v>
      </c>
      <c r="Y3" s="59">
        <f t="shared" si="0"/>
        <v>1839.3617420700004</v>
      </c>
    </row>
    <row r="4" spans="1:25" s="48" customFormat="1" x14ac:dyDescent="0.4">
      <c r="A4" s="68"/>
      <c r="B4" s="90" t="s">
        <v>57</v>
      </c>
      <c r="C4" s="65">
        <v>0</v>
      </c>
      <c r="D4" s="65">
        <v>0</v>
      </c>
      <c r="E4" s="65">
        <v>0</v>
      </c>
      <c r="F4" s="65">
        <v>0</v>
      </c>
      <c r="G4" s="65">
        <v>2.6218761662859498</v>
      </c>
      <c r="H4" s="65">
        <v>2.2674182435797778</v>
      </c>
      <c r="I4" s="65">
        <v>1.5319591366554866</v>
      </c>
      <c r="J4" s="65">
        <v>1.488546799147799</v>
      </c>
      <c r="K4" s="65">
        <v>1.0354705779954478</v>
      </c>
      <c r="L4" s="65">
        <v>0.55798449223950342</v>
      </c>
      <c r="M4" s="65">
        <v>1.0391922848198192</v>
      </c>
      <c r="N4" s="65">
        <v>0.69630645664430657</v>
      </c>
      <c r="O4" s="65">
        <v>0.4588004853935454</v>
      </c>
      <c r="P4" s="65">
        <v>0.42131947785580887</v>
      </c>
      <c r="Q4" s="65">
        <v>0.33996331942733454</v>
      </c>
      <c r="R4" s="65">
        <v>0.30322728753481976</v>
      </c>
      <c r="S4" s="65">
        <v>0.18767886565117883</v>
      </c>
      <c r="T4" s="65">
        <v>0.13523887398598142</v>
      </c>
      <c r="U4" s="65">
        <v>9.2740592435896108E-2</v>
      </c>
      <c r="V4" s="65">
        <v>9.3051927748730653E-2</v>
      </c>
      <c r="W4" s="89">
        <v>8.505214261120024E-2</v>
      </c>
      <c r="X4" s="89">
        <v>6.9725973217741946E-2</v>
      </c>
      <c r="Y4" s="64">
        <v>0.19251123600655842</v>
      </c>
    </row>
    <row r="5" spans="1:25" s="48" customFormat="1" ht="25.5" customHeight="1" x14ac:dyDescent="0.4">
      <c r="A5" s="69">
        <v>941</v>
      </c>
      <c r="B5" s="51" t="s">
        <v>56</v>
      </c>
      <c r="C5" s="60">
        <f t="shared" ref="C5:Y5" si="1">SUM(C6,C16)</f>
        <v>13088.710491821472</v>
      </c>
      <c r="D5" s="60">
        <f t="shared" si="1"/>
        <v>10822.617983042992</v>
      </c>
      <c r="E5" s="60">
        <f t="shared" si="1"/>
        <v>10653.048218383379</v>
      </c>
      <c r="F5" s="60">
        <f t="shared" si="1"/>
        <v>11037.464499926469</v>
      </c>
      <c r="G5" s="60">
        <f t="shared" si="1"/>
        <v>11942.518005905273</v>
      </c>
      <c r="H5" s="60">
        <f t="shared" si="1"/>
        <v>12777.878659613834</v>
      </c>
      <c r="I5" s="60">
        <f t="shared" si="1"/>
        <v>12862.462118198724</v>
      </c>
      <c r="J5" s="60">
        <f t="shared" si="1"/>
        <v>11607.381930198528</v>
      </c>
      <c r="K5" s="60">
        <f t="shared" si="1"/>
        <v>9045.7464121366102</v>
      </c>
      <c r="L5" s="60">
        <f t="shared" si="1"/>
        <v>8242.6455108170849</v>
      </c>
      <c r="M5" s="60">
        <f t="shared" si="1"/>
        <v>7962.1079754353477</v>
      </c>
      <c r="N5" s="60">
        <f t="shared" si="1"/>
        <v>8134.8728831498001</v>
      </c>
      <c r="O5" s="60">
        <f t="shared" si="1"/>
        <v>7832.295265918252</v>
      </c>
      <c r="P5" s="60">
        <f t="shared" si="1"/>
        <v>7558.2368079695971</v>
      </c>
      <c r="Q5" s="60">
        <f t="shared" si="1"/>
        <v>7095.3046552803035</v>
      </c>
      <c r="R5" s="60">
        <f t="shared" si="1"/>
        <v>6322.1961362528273</v>
      </c>
      <c r="S5" s="60">
        <f t="shared" si="1"/>
        <v>4811.8233560304943</v>
      </c>
      <c r="T5" s="60">
        <f t="shared" si="1"/>
        <v>3269.2568106580211</v>
      </c>
      <c r="U5" s="60">
        <f t="shared" si="1"/>
        <v>2642.4360258038018</v>
      </c>
      <c r="V5" s="60">
        <f t="shared" si="1"/>
        <v>2317.2104428693015</v>
      </c>
      <c r="W5" s="88">
        <f t="shared" si="1"/>
        <v>2038.9425095160257</v>
      </c>
      <c r="X5" s="88">
        <f t="shared" si="1"/>
        <v>1949.4490201126969</v>
      </c>
      <c r="Y5" s="59">
        <f t="shared" si="1"/>
        <v>1677.645295074798</v>
      </c>
    </row>
    <row r="6" spans="1:25" s="48" customFormat="1" ht="25.5" customHeight="1" x14ac:dyDescent="0.4">
      <c r="A6" s="69">
        <v>921</v>
      </c>
      <c r="B6" s="52" t="s">
        <v>55</v>
      </c>
      <c r="C6" s="60">
        <f t="shared" ref="C6:Y6" si="2">SUM(C7:C15)</f>
        <v>12280.77539590012</v>
      </c>
      <c r="D6" s="60">
        <f t="shared" si="2"/>
        <v>10143.062574066957</v>
      </c>
      <c r="E6" s="60">
        <f t="shared" si="2"/>
        <v>9980.2886461176258</v>
      </c>
      <c r="F6" s="60">
        <f t="shared" si="2"/>
        <v>10331.755014211114</v>
      </c>
      <c r="G6" s="60">
        <f t="shared" si="2"/>
        <v>11174.221238817443</v>
      </c>
      <c r="H6" s="60">
        <f t="shared" si="2"/>
        <v>11955.506918421459</v>
      </c>
      <c r="I6" s="60">
        <f t="shared" si="2"/>
        <v>12033.427781494209</v>
      </c>
      <c r="J6" s="60">
        <f t="shared" si="2"/>
        <v>10855.599884618056</v>
      </c>
      <c r="K6" s="60">
        <f t="shared" si="2"/>
        <v>8454.8171442203766</v>
      </c>
      <c r="L6" s="60">
        <f t="shared" si="2"/>
        <v>7702.9214249614142</v>
      </c>
      <c r="M6" s="60">
        <f t="shared" si="2"/>
        <v>7440.8406777416321</v>
      </c>
      <c r="N6" s="60">
        <f t="shared" si="2"/>
        <v>7608.8081721142216</v>
      </c>
      <c r="O6" s="60">
        <f t="shared" si="2"/>
        <v>7328.6747684733418</v>
      </c>
      <c r="P6" s="60">
        <f t="shared" si="2"/>
        <v>7071.7781875500787</v>
      </c>
      <c r="Q6" s="60">
        <f t="shared" si="2"/>
        <v>6638.0944558072997</v>
      </c>
      <c r="R6" s="60">
        <f t="shared" si="2"/>
        <v>5912.2907330945209</v>
      </c>
      <c r="S6" s="60">
        <f t="shared" si="2"/>
        <v>4501.5025408875936</v>
      </c>
      <c r="T6" s="60">
        <f t="shared" si="2"/>
        <v>3051.8150984479394</v>
      </c>
      <c r="U6" s="60">
        <f t="shared" si="2"/>
        <v>2467.5906773553488</v>
      </c>
      <c r="V6" s="60">
        <f t="shared" si="2"/>
        <v>2161.1405107622504</v>
      </c>
      <c r="W6" s="88">
        <f t="shared" si="2"/>
        <v>1901.1785471328674</v>
      </c>
      <c r="X6" s="88">
        <f t="shared" si="2"/>
        <v>1818.8798947641542</v>
      </c>
      <c r="Y6" s="59">
        <f t="shared" si="2"/>
        <v>1565.8055715849828</v>
      </c>
    </row>
    <row r="7" spans="1:25" s="48" customFormat="1" x14ac:dyDescent="0.4">
      <c r="A7" s="68" t="s">
        <v>54</v>
      </c>
      <c r="B7" s="67" t="s">
        <v>53</v>
      </c>
      <c r="C7" s="65">
        <v>728.95497062028949</v>
      </c>
      <c r="D7" s="65">
        <v>604.56130066549395</v>
      </c>
      <c r="E7" s="65">
        <v>596.666270680764</v>
      </c>
      <c r="F7" s="65">
        <v>633.44261980806073</v>
      </c>
      <c r="G7" s="65">
        <v>701.1652352846811</v>
      </c>
      <c r="H7" s="65">
        <v>757.79364314084307</v>
      </c>
      <c r="I7" s="65">
        <v>775.49074718975453</v>
      </c>
      <c r="J7" s="65">
        <v>704.467710844267</v>
      </c>
      <c r="K7" s="65">
        <v>544.40653433713669</v>
      </c>
      <c r="L7" s="65">
        <v>487.48071542843581</v>
      </c>
      <c r="M7" s="65">
        <v>467.08402860594919</v>
      </c>
      <c r="N7" s="65">
        <v>472.9288146822139</v>
      </c>
      <c r="O7" s="65">
        <v>453.53642062225623</v>
      </c>
      <c r="P7" s="65">
        <v>433.05465739078647</v>
      </c>
      <c r="Q7" s="65">
        <v>402.69349293193716</v>
      </c>
      <c r="R7" s="65">
        <v>360.26259072486164</v>
      </c>
      <c r="S7" s="65">
        <v>271.40517925467873</v>
      </c>
      <c r="T7" s="65">
        <v>191.50052672044791</v>
      </c>
      <c r="U7" s="65">
        <v>165.65123460797508</v>
      </c>
      <c r="V7" s="65">
        <v>151.3725610863911</v>
      </c>
      <c r="W7" s="89">
        <v>140.007659305993</v>
      </c>
      <c r="X7" s="89">
        <v>136.30749303507815</v>
      </c>
      <c r="Y7" s="64">
        <v>118.29478506948533</v>
      </c>
    </row>
    <row r="8" spans="1:25" s="48" customFormat="1" x14ac:dyDescent="0.4">
      <c r="A8" s="68" t="s">
        <v>52</v>
      </c>
      <c r="B8" s="67" t="s">
        <v>51</v>
      </c>
      <c r="C8" s="65">
        <v>2160.8087165629713</v>
      </c>
      <c r="D8" s="65">
        <v>1784.84617174705</v>
      </c>
      <c r="E8" s="65">
        <v>1753.3663210993595</v>
      </c>
      <c r="F8" s="65">
        <v>1797.1775415723489</v>
      </c>
      <c r="G8" s="65">
        <v>1919.9157208127608</v>
      </c>
      <c r="H8" s="65">
        <v>2040.2356000925081</v>
      </c>
      <c r="I8" s="65">
        <v>2056.2442122715665</v>
      </c>
      <c r="J8" s="65">
        <v>1869.5627569113883</v>
      </c>
      <c r="K8" s="65">
        <v>1480.0241302088939</v>
      </c>
      <c r="L8" s="65">
        <v>1345.4431888885852</v>
      </c>
      <c r="M8" s="65">
        <v>1299.2245311006866</v>
      </c>
      <c r="N8" s="65">
        <v>1322.1883617516282</v>
      </c>
      <c r="O8" s="65">
        <v>1270.4315379483733</v>
      </c>
      <c r="P8" s="65">
        <v>1225.3139774280783</v>
      </c>
      <c r="Q8" s="65">
        <v>1145.7905901606903</v>
      </c>
      <c r="R8" s="65">
        <v>1015.9721718188821</v>
      </c>
      <c r="S8" s="65">
        <v>736.60197883612216</v>
      </c>
      <c r="T8" s="65">
        <v>483.99572159576843</v>
      </c>
      <c r="U8" s="65">
        <v>394.17373518401541</v>
      </c>
      <c r="V8" s="65">
        <v>339.23970939203434</v>
      </c>
      <c r="W8" s="89">
        <v>282.06538261050196</v>
      </c>
      <c r="X8" s="89">
        <v>262.94020250398728</v>
      </c>
      <c r="Y8" s="64">
        <v>225.56139079941633</v>
      </c>
    </row>
    <row r="9" spans="1:25" s="48" customFormat="1" x14ac:dyDescent="0.4">
      <c r="A9" s="68" t="s">
        <v>50</v>
      </c>
      <c r="B9" s="67" t="s">
        <v>49</v>
      </c>
      <c r="C9" s="65">
        <v>1228.5220908056103</v>
      </c>
      <c r="D9" s="65">
        <v>1017.9243650585981</v>
      </c>
      <c r="E9" s="65">
        <v>1005.3924859391817</v>
      </c>
      <c r="F9" s="65">
        <v>1065.6874151578706</v>
      </c>
      <c r="G9" s="65">
        <v>1166.3215135085788</v>
      </c>
      <c r="H9" s="65">
        <v>1255.1139401753353</v>
      </c>
      <c r="I9" s="65">
        <v>1263.4057935831183</v>
      </c>
      <c r="J9" s="65">
        <v>1129.7671671757735</v>
      </c>
      <c r="K9" s="65">
        <v>864.26404546520985</v>
      </c>
      <c r="L9" s="65">
        <v>781.42451035918975</v>
      </c>
      <c r="M9" s="65">
        <v>750.71635251144676</v>
      </c>
      <c r="N9" s="65">
        <v>765.15248700243694</v>
      </c>
      <c r="O9" s="65">
        <v>736.28206845432862</v>
      </c>
      <c r="P9" s="65">
        <v>709.47408406631246</v>
      </c>
      <c r="Q9" s="65">
        <v>670.63415227137239</v>
      </c>
      <c r="R9" s="65">
        <v>595.61654139304562</v>
      </c>
      <c r="S9" s="65">
        <v>449.60472253708281</v>
      </c>
      <c r="T9" s="65">
        <v>306.93460182666354</v>
      </c>
      <c r="U9" s="65">
        <v>263.01540776335253</v>
      </c>
      <c r="V9" s="65">
        <v>239.81400657571791</v>
      </c>
      <c r="W9" s="89">
        <v>220.39251867062225</v>
      </c>
      <c r="X9" s="89">
        <v>219.0043438929294</v>
      </c>
      <c r="Y9" s="64">
        <v>190.88030480243089</v>
      </c>
    </row>
    <row r="10" spans="1:25" s="48" customFormat="1" x14ac:dyDescent="0.4">
      <c r="A10" s="68" t="s">
        <v>48</v>
      </c>
      <c r="B10" s="67" t="s">
        <v>47</v>
      </c>
      <c r="C10" s="65">
        <v>878.76290798217133</v>
      </c>
      <c r="D10" s="65">
        <v>743.76869928153985</v>
      </c>
      <c r="E10" s="65">
        <v>723.59382958033723</v>
      </c>
      <c r="F10" s="65">
        <v>750.08582730047328</v>
      </c>
      <c r="G10" s="65">
        <v>824.65367478741473</v>
      </c>
      <c r="H10" s="65">
        <v>889.78498584710701</v>
      </c>
      <c r="I10" s="65">
        <v>888.47332661737096</v>
      </c>
      <c r="J10" s="65">
        <v>785.48867475423162</v>
      </c>
      <c r="K10" s="65">
        <v>588.48052982925071</v>
      </c>
      <c r="L10" s="65">
        <v>532.99331831037932</v>
      </c>
      <c r="M10" s="65">
        <v>517.4800933528727</v>
      </c>
      <c r="N10" s="65">
        <v>535.96290809492655</v>
      </c>
      <c r="O10" s="65">
        <v>525.10448643522591</v>
      </c>
      <c r="P10" s="65">
        <v>512.7118642559069</v>
      </c>
      <c r="Q10" s="65">
        <v>488.14350919736</v>
      </c>
      <c r="R10" s="65">
        <v>442.81838258908749</v>
      </c>
      <c r="S10" s="65">
        <v>339.12144646602246</v>
      </c>
      <c r="T10" s="65">
        <v>231.09975793494573</v>
      </c>
      <c r="U10" s="65">
        <v>195.68241174670186</v>
      </c>
      <c r="V10" s="65">
        <v>176.43745235648149</v>
      </c>
      <c r="W10" s="89">
        <v>156.0822351722648</v>
      </c>
      <c r="X10" s="89">
        <v>152.36229023130127</v>
      </c>
      <c r="Y10" s="64">
        <v>135.04342403721779</v>
      </c>
    </row>
    <row r="11" spans="1:25" s="48" customFormat="1" x14ac:dyDescent="0.4">
      <c r="A11" s="68" t="s">
        <v>46</v>
      </c>
      <c r="B11" s="67" t="s">
        <v>45</v>
      </c>
      <c r="C11" s="65">
        <v>1306.2675427154991</v>
      </c>
      <c r="D11" s="65">
        <v>1092.5903128841769</v>
      </c>
      <c r="E11" s="65">
        <v>1068.5984665363865</v>
      </c>
      <c r="F11" s="65">
        <v>1111.1951117767032</v>
      </c>
      <c r="G11" s="65">
        <v>1228.321151537187</v>
      </c>
      <c r="H11" s="65">
        <v>1333.4353289034279</v>
      </c>
      <c r="I11" s="65">
        <v>1363.2005139389789</v>
      </c>
      <c r="J11" s="65">
        <v>1217.093563474642</v>
      </c>
      <c r="K11" s="65">
        <v>927.8160157161609</v>
      </c>
      <c r="L11" s="65">
        <v>844.17896371170127</v>
      </c>
      <c r="M11" s="65">
        <v>812.60995258664445</v>
      </c>
      <c r="N11" s="65">
        <v>831.54406032076179</v>
      </c>
      <c r="O11" s="65">
        <v>807.00109871960865</v>
      </c>
      <c r="P11" s="65">
        <v>781.8484239798214</v>
      </c>
      <c r="Q11" s="65">
        <v>734.41988289817948</v>
      </c>
      <c r="R11" s="65">
        <v>651.71559642606462</v>
      </c>
      <c r="S11" s="65">
        <v>498.4099108609006</v>
      </c>
      <c r="T11" s="65">
        <v>355.63326352760339</v>
      </c>
      <c r="U11" s="65">
        <v>299.9422362271693</v>
      </c>
      <c r="V11" s="65">
        <v>274.91572069667097</v>
      </c>
      <c r="W11" s="89">
        <v>246.4362968942421</v>
      </c>
      <c r="X11" s="89">
        <v>235.38760154446058</v>
      </c>
      <c r="Y11" s="64">
        <v>201.01958298146363</v>
      </c>
    </row>
    <row r="12" spans="1:25" s="48" customFormat="1" x14ac:dyDescent="0.4">
      <c r="A12" s="68" t="s">
        <v>44</v>
      </c>
      <c r="B12" s="67" t="s">
        <v>43</v>
      </c>
      <c r="C12" s="65">
        <v>977.28021860229546</v>
      </c>
      <c r="D12" s="65">
        <v>803.94107949730494</v>
      </c>
      <c r="E12" s="65">
        <v>805.46091325008967</v>
      </c>
      <c r="F12" s="65">
        <v>831.38183668721035</v>
      </c>
      <c r="G12" s="65">
        <v>900.21212725115868</v>
      </c>
      <c r="H12" s="65">
        <v>963.99829953785149</v>
      </c>
      <c r="I12" s="65">
        <v>969.1216564452526</v>
      </c>
      <c r="J12" s="65">
        <v>869.2734554985409</v>
      </c>
      <c r="K12" s="65">
        <v>662.87870809700348</v>
      </c>
      <c r="L12" s="65">
        <v>597.65434982145314</v>
      </c>
      <c r="M12" s="65">
        <v>580.63492243470205</v>
      </c>
      <c r="N12" s="65">
        <v>599.58288227451612</v>
      </c>
      <c r="O12" s="65">
        <v>580.47255369964171</v>
      </c>
      <c r="P12" s="65">
        <v>564.73864729217814</v>
      </c>
      <c r="Q12" s="65">
        <v>537.22345689181418</v>
      </c>
      <c r="R12" s="65">
        <v>482.60937810956813</v>
      </c>
      <c r="S12" s="65">
        <v>387.65491754074628</v>
      </c>
      <c r="T12" s="65">
        <v>268.68278005386912</v>
      </c>
      <c r="U12" s="65">
        <v>219.74354672969849</v>
      </c>
      <c r="V12" s="65">
        <v>193.38916213058306</v>
      </c>
      <c r="W12" s="89">
        <v>171.25366033910365</v>
      </c>
      <c r="X12" s="89">
        <v>164.6784483079137</v>
      </c>
      <c r="Y12" s="64">
        <v>141.7402073472316</v>
      </c>
    </row>
    <row r="13" spans="1:25" s="48" customFormat="1" x14ac:dyDescent="0.4">
      <c r="A13" s="68" t="s">
        <v>42</v>
      </c>
      <c r="B13" s="67" t="s">
        <v>41</v>
      </c>
      <c r="C13" s="65">
        <v>2492.4535985535913</v>
      </c>
      <c r="D13" s="65">
        <v>2027.4026315444726</v>
      </c>
      <c r="E13" s="65">
        <v>2007.726800660555</v>
      </c>
      <c r="F13" s="65">
        <v>2088.5824800090254</v>
      </c>
      <c r="G13" s="65">
        <v>2251.6851423098014</v>
      </c>
      <c r="H13" s="65">
        <v>2399.3388408146898</v>
      </c>
      <c r="I13" s="65">
        <v>2488.8876071840182</v>
      </c>
      <c r="J13" s="65">
        <v>2299.7937200897195</v>
      </c>
      <c r="K13" s="65">
        <v>1877.7280449541772</v>
      </c>
      <c r="L13" s="65">
        <v>1733.164481300777</v>
      </c>
      <c r="M13" s="65">
        <v>1665.4905557549209</v>
      </c>
      <c r="N13" s="65">
        <v>1687.9743433605358</v>
      </c>
      <c r="O13" s="65">
        <v>1598.0222381742574</v>
      </c>
      <c r="P13" s="65">
        <v>1508.0492587661806</v>
      </c>
      <c r="Q13" s="65">
        <v>1383.1310356097893</v>
      </c>
      <c r="R13" s="65">
        <v>1218.4563556073554</v>
      </c>
      <c r="S13" s="65">
        <v>936.37178878318002</v>
      </c>
      <c r="T13" s="65">
        <v>616.90769996963263</v>
      </c>
      <c r="U13" s="65">
        <v>441.43090712099911</v>
      </c>
      <c r="V13" s="65">
        <v>357.12255551897169</v>
      </c>
      <c r="W13" s="89">
        <v>306.00453223239344</v>
      </c>
      <c r="X13" s="89">
        <v>286.99837300843916</v>
      </c>
      <c r="Y13" s="64">
        <v>246.53129848961197</v>
      </c>
    </row>
    <row r="14" spans="1:25" s="48" customFormat="1" x14ac:dyDescent="0.4">
      <c r="A14" s="68" t="s">
        <v>40</v>
      </c>
      <c r="B14" s="67" t="s">
        <v>39</v>
      </c>
      <c r="C14" s="65">
        <v>1466.5198971536422</v>
      </c>
      <c r="D14" s="65">
        <v>1199.406122283084</v>
      </c>
      <c r="E14" s="65">
        <v>1169.619355355745</v>
      </c>
      <c r="F14" s="65">
        <v>1183.8817194489952</v>
      </c>
      <c r="G14" s="65">
        <v>1261.9431736569336</v>
      </c>
      <c r="H14" s="65">
        <v>1337.9419219513904</v>
      </c>
      <c r="I14" s="65">
        <v>1292.8307152612429</v>
      </c>
      <c r="J14" s="65">
        <v>1156.8261477929257</v>
      </c>
      <c r="K14" s="65">
        <v>892.33858045547674</v>
      </c>
      <c r="L14" s="65">
        <v>813.26944613257092</v>
      </c>
      <c r="M14" s="65">
        <v>788.98128963030467</v>
      </c>
      <c r="N14" s="65">
        <v>813.08433790684353</v>
      </c>
      <c r="O14" s="65">
        <v>792.80842466005527</v>
      </c>
      <c r="P14" s="65">
        <v>779.06523514406717</v>
      </c>
      <c r="Q14" s="65">
        <v>745.14340470777893</v>
      </c>
      <c r="R14" s="65">
        <v>670.43150349438349</v>
      </c>
      <c r="S14" s="65">
        <v>517.79497253288082</v>
      </c>
      <c r="T14" s="65">
        <v>349.12284474344415</v>
      </c>
      <c r="U14" s="65">
        <v>286.45937014705373</v>
      </c>
      <c r="V14" s="65">
        <v>256.06194065041916</v>
      </c>
      <c r="W14" s="89">
        <v>230.53459181121138</v>
      </c>
      <c r="X14" s="89">
        <v>223.86773692785439</v>
      </c>
      <c r="Y14" s="64">
        <v>194.94788452780961</v>
      </c>
    </row>
    <row r="15" spans="1:25" s="48" customFormat="1" x14ac:dyDescent="0.4">
      <c r="A15" s="68" t="s">
        <v>38</v>
      </c>
      <c r="B15" s="67" t="s">
        <v>37</v>
      </c>
      <c r="C15" s="65">
        <v>1041.2054529040483</v>
      </c>
      <c r="D15" s="65">
        <v>868.62189110523673</v>
      </c>
      <c r="E15" s="65">
        <v>849.86420301520661</v>
      </c>
      <c r="F15" s="65">
        <v>870.3204624504267</v>
      </c>
      <c r="G15" s="65">
        <v>920.00349966892747</v>
      </c>
      <c r="H15" s="65">
        <v>977.86435795830585</v>
      </c>
      <c r="I15" s="65">
        <v>935.77320900290499</v>
      </c>
      <c r="J15" s="65">
        <v>823.32668807656523</v>
      </c>
      <c r="K15" s="65">
        <v>616.88055515706776</v>
      </c>
      <c r="L15" s="65">
        <v>567.31245100832166</v>
      </c>
      <c r="M15" s="65">
        <v>558.61895176410508</v>
      </c>
      <c r="N15" s="65">
        <v>580.38997672035862</v>
      </c>
      <c r="O15" s="65">
        <v>565.01593975959406</v>
      </c>
      <c r="P15" s="65">
        <v>557.52203922674528</v>
      </c>
      <c r="Q15" s="65">
        <v>530.91493113837805</v>
      </c>
      <c r="R15" s="65">
        <v>474.40821293127169</v>
      </c>
      <c r="S15" s="65">
        <v>364.53762407597924</v>
      </c>
      <c r="T15" s="65">
        <v>247.93790207556478</v>
      </c>
      <c r="U15" s="65">
        <v>201.49182782838307</v>
      </c>
      <c r="V15" s="65">
        <v>172.78740235498063</v>
      </c>
      <c r="W15" s="89">
        <v>148.40167009653496</v>
      </c>
      <c r="X15" s="89">
        <v>137.33340531219025</v>
      </c>
      <c r="Y15" s="64">
        <v>111.78669353031547</v>
      </c>
    </row>
    <row r="16" spans="1:25" s="48" customFormat="1" x14ac:dyDescent="0.4">
      <c r="A16" s="63">
        <v>924</v>
      </c>
      <c r="B16" s="62" t="s">
        <v>36</v>
      </c>
      <c r="C16" s="60">
        <v>807.93509592135092</v>
      </c>
      <c r="D16" s="60">
        <v>679.55540897603453</v>
      </c>
      <c r="E16" s="60">
        <v>672.75957226575395</v>
      </c>
      <c r="F16" s="60">
        <v>705.70948571535439</v>
      </c>
      <c r="G16" s="60">
        <v>768.29676708782927</v>
      </c>
      <c r="H16" s="60">
        <v>822.37174119237477</v>
      </c>
      <c r="I16" s="60">
        <v>829.03433670451432</v>
      </c>
      <c r="J16" s="60">
        <v>751.78204558047264</v>
      </c>
      <c r="K16" s="60">
        <v>590.92926791623347</v>
      </c>
      <c r="L16" s="60">
        <v>539.7240858556703</v>
      </c>
      <c r="M16" s="60">
        <v>521.26729769371548</v>
      </c>
      <c r="N16" s="60">
        <v>526.06471103557817</v>
      </c>
      <c r="O16" s="60">
        <v>503.62049744491014</v>
      </c>
      <c r="P16" s="60">
        <v>486.4586204195183</v>
      </c>
      <c r="Q16" s="60">
        <v>457.2101994730034</v>
      </c>
      <c r="R16" s="60">
        <v>409.90540315830617</v>
      </c>
      <c r="S16" s="60">
        <v>310.3208151429003</v>
      </c>
      <c r="T16" s="60">
        <v>217.44171221008179</v>
      </c>
      <c r="U16" s="60">
        <v>174.84534844845314</v>
      </c>
      <c r="V16" s="60">
        <v>156.06993210705116</v>
      </c>
      <c r="W16" s="88">
        <v>137.76396238315837</v>
      </c>
      <c r="X16" s="88">
        <v>130.56912534854263</v>
      </c>
      <c r="Y16" s="59">
        <v>111.83972348981517</v>
      </c>
    </row>
    <row r="17" spans="1:25" s="48" customFormat="1" x14ac:dyDescent="0.4">
      <c r="A17" s="63">
        <v>923</v>
      </c>
      <c r="B17" s="97" t="s">
        <v>35</v>
      </c>
      <c r="C17" s="88">
        <v>1355.9845081785279</v>
      </c>
      <c r="D17" s="88">
        <v>1142.6990169570074</v>
      </c>
      <c r="E17" s="88">
        <v>1137.6417816166213</v>
      </c>
      <c r="F17" s="88">
        <v>1182.8922635816684</v>
      </c>
      <c r="G17" s="88">
        <v>1274.6695007044068</v>
      </c>
      <c r="H17" s="88">
        <v>1373.6755291420416</v>
      </c>
      <c r="I17" s="88">
        <v>1403.5892739751671</v>
      </c>
      <c r="J17" s="88">
        <v>1266.0448067206455</v>
      </c>
      <c r="K17" s="88">
        <v>990.99489136437478</v>
      </c>
      <c r="L17" s="88">
        <v>906.79250929568389</v>
      </c>
      <c r="M17" s="88">
        <v>875.62368118983591</v>
      </c>
      <c r="N17" s="88">
        <v>892.41667965231909</v>
      </c>
      <c r="O17" s="88">
        <v>851.9793429863596</v>
      </c>
      <c r="P17" s="88">
        <v>815.10185037254837</v>
      </c>
      <c r="Q17" s="88">
        <v>760.75138741847331</v>
      </c>
      <c r="R17" s="88">
        <v>674.71607897963975</v>
      </c>
      <c r="S17" s="88">
        <v>496.90784454384811</v>
      </c>
      <c r="T17" s="88">
        <v>313.4339698479971</v>
      </c>
      <c r="U17" s="88">
        <v>250.94770542376179</v>
      </c>
      <c r="V17" s="88">
        <v>221.80835360294938</v>
      </c>
      <c r="W17" s="88">
        <v>192.84911693136206</v>
      </c>
      <c r="X17" s="88">
        <v>189.18129861408499</v>
      </c>
      <c r="Y17" s="59">
        <v>161.52393575919592</v>
      </c>
    </row>
    <row r="18" spans="1:25" s="53" customFormat="1" ht="30" customHeight="1" x14ac:dyDescent="0.4">
      <c r="A18" s="58">
        <v>922</v>
      </c>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138</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137</v>
      </c>
      <c r="X20" s="71" t="s">
        <v>12</v>
      </c>
      <c r="Y20" s="91" t="s">
        <v>11</v>
      </c>
    </row>
    <row r="21" spans="1:25" ht="30" customHeight="1" x14ac:dyDescent="0.4">
      <c r="A21" s="69">
        <v>925</v>
      </c>
      <c r="B21" s="51" t="s">
        <v>58</v>
      </c>
      <c r="C21" s="60">
        <v>21922.502272157053</v>
      </c>
      <c r="D21" s="60">
        <v>18040.211370426518</v>
      </c>
      <c r="E21" s="60">
        <v>17550.439743995365</v>
      </c>
      <c r="F21" s="60">
        <v>18120.729980116263</v>
      </c>
      <c r="G21" s="60">
        <v>19170.545960957101</v>
      </c>
      <c r="H21" s="60">
        <v>20321.508320351237</v>
      </c>
      <c r="I21" s="60">
        <v>19989.066576440098</v>
      </c>
      <c r="J21" s="60">
        <v>17671.086212775554</v>
      </c>
      <c r="K21" s="60">
        <v>13415.644123477565</v>
      </c>
      <c r="L21" s="60">
        <v>11916.713262613039</v>
      </c>
      <c r="M21" s="60">
        <v>11179.134892803535</v>
      </c>
      <c r="N21" s="60">
        <v>11142.385469739516</v>
      </c>
      <c r="O21" s="60">
        <v>10435.441576455107</v>
      </c>
      <c r="P21" s="60">
        <v>9921.268780602335</v>
      </c>
      <c r="Q21" s="60">
        <v>9138.2490682809603</v>
      </c>
      <c r="R21" s="60">
        <v>8033.2703446164005</v>
      </c>
      <c r="S21" s="60">
        <v>5974.7089393314318</v>
      </c>
      <c r="T21" s="60">
        <v>3959.5095093040559</v>
      </c>
      <c r="U21" s="60">
        <v>3157.1165953162554</v>
      </c>
      <c r="V21" s="60">
        <v>2748.4945795329254</v>
      </c>
      <c r="W21" s="88">
        <v>2362.1126994111269</v>
      </c>
      <c r="X21" s="88">
        <v>2220.2287799250594</v>
      </c>
      <c r="Y21" s="59">
        <v>1876.135839917496</v>
      </c>
    </row>
    <row r="22" spans="1:25" x14ac:dyDescent="0.4">
      <c r="A22" s="68"/>
      <c r="B22" s="90" t="s">
        <v>57</v>
      </c>
      <c r="C22" s="65">
        <v>0</v>
      </c>
      <c r="D22" s="65">
        <v>0</v>
      </c>
      <c r="E22" s="65">
        <v>0</v>
      </c>
      <c r="F22" s="65">
        <v>0</v>
      </c>
      <c r="G22" s="65">
        <v>3.8020818677771548</v>
      </c>
      <c r="H22" s="65">
        <v>3.2554712064362965</v>
      </c>
      <c r="I22" s="65">
        <v>2.1462943247623922</v>
      </c>
      <c r="J22" s="65">
        <v>2.0430611184491689</v>
      </c>
      <c r="K22" s="65">
        <v>1.383922464842138</v>
      </c>
      <c r="L22" s="65">
        <v>0.7267042734943725</v>
      </c>
      <c r="M22" s="65">
        <v>1.3143536505411397</v>
      </c>
      <c r="N22" s="65">
        <v>0.85938492343213391</v>
      </c>
      <c r="O22" s="65">
        <v>0.55128757958154406</v>
      </c>
      <c r="P22" s="65">
        <v>0.49918122723631353</v>
      </c>
      <c r="Q22" s="65">
        <v>0.39543188564155274</v>
      </c>
      <c r="R22" s="65">
        <v>0.3481251644517982</v>
      </c>
      <c r="S22" s="65">
        <v>0.21121562069299563</v>
      </c>
      <c r="T22" s="65">
        <v>0.14945732912471402</v>
      </c>
      <c r="U22" s="65">
        <v>0.10119068404059349</v>
      </c>
      <c r="V22" s="65">
        <v>0.10072526706282597</v>
      </c>
      <c r="W22" s="89">
        <v>9.0015164413548052E-2</v>
      </c>
      <c r="X22" s="89">
        <v>7.2383975878220819E-2</v>
      </c>
      <c r="Y22" s="64">
        <v>0.19636008578293812</v>
      </c>
    </row>
    <row r="23" spans="1:25" ht="25.5" customHeight="1" x14ac:dyDescent="0.4">
      <c r="A23" s="69">
        <v>941</v>
      </c>
      <c r="B23" s="51" t="s">
        <v>56</v>
      </c>
      <c r="C23" s="60">
        <v>19864.544422472201</v>
      </c>
      <c r="D23" s="60">
        <v>16317.354232693935</v>
      </c>
      <c r="E23" s="60">
        <v>15857.060176004516</v>
      </c>
      <c r="F23" s="60">
        <v>16366.700067672156</v>
      </c>
      <c r="G23" s="60">
        <v>17318.297389375046</v>
      </c>
      <c r="H23" s="60">
        <v>18345.982781736428</v>
      </c>
      <c r="I23" s="60">
        <v>18020.473775188872</v>
      </c>
      <c r="J23" s="60">
        <v>15931.370597252842</v>
      </c>
      <c r="K23" s="60">
        <v>12089.780180191714</v>
      </c>
      <c r="L23" s="60">
        <v>10735.003930967512</v>
      </c>
      <c r="M23" s="60">
        <v>10070.345821832823</v>
      </c>
      <c r="N23" s="60">
        <v>10040.100939904154</v>
      </c>
      <c r="O23" s="60">
        <v>9411.1650645102054</v>
      </c>
      <c r="P23" s="60">
        <v>8955.0332321359638</v>
      </c>
      <c r="Q23" s="60">
        <v>8252.9777146692559</v>
      </c>
      <c r="R23" s="60">
        <v>7258.3031280679388</v>
      </c>
      <c r="S23" s="60">
        <v>5415.2728027352632</v>
      </c>
      <c r="T23" s="60">
        <v>3612.972932578376</v>
      </c>
      <c r="U23" s="60">
        <v>2883.2025110193099</v>
      </c>
      <c r="V23" s="60">
        <v>2508.2945226995957</v>
      </c>
      <c r="W23" s="88">
        <v>2157.9203014656105</v>
      </c>
      <c r="X23" s="88">
        <v>2023.7633744745374</v>
      </c>
      <c r="Y23" s="59">
        <v>1711.1862189851984</v>
      </c>
    </row>
    <row r="24" spans="1:25" ht="25.5" customHeight="1" x14ac:dyDescent="0.4">
      <c r="A24" s="69">
        <v>921</v>
      </c>
      <c r="B24" s="52" t="s">
        <v>55</v>
      </c>
      <c r="C24" s="60">
        <v>18638.353147676073</v>
      </c>
      <c r="D24" s="60">
        <v>15292.782696825363</v>
      </c>
      <c r="E24" s="60">
        <v>14855.657685120081</v>
      </c>
      <c r="F24" s="60">
        <v>15320.251810675149</v>
      </c>
      <c r="G24" s="60">
        <v>16204.161167085647</v>
      </c>
      <c r="H24" s="60">
        <v>17165.253319045016</v>
      </c>
      <c r="I24" s="60">
        <v>16858.986076641853</v>
      </c>
      <c r="J24" s="60">
        <v>14899.53426684457</v>
      </c>
      <c r="K24" s="60">
        <v>11299.994061318919</v>
      </c>
      <c r="L24" s="60">
        <v>10032.081528724822</v>
      </c>
      <c r="M24" s="60">
        <v>9411.0553462975458</v>
      </c>
      <c r="N24" s="60">
        <v>9390.8292333162026</v>
      </c>
      <c r="O24" s="60">
        <v>8806.0224504480011</v>
      </c>
      <c r="P24" s="60">
        <v>8378.6748535095539</v>
      </c>
      <c r="Q24" s="60">
        <v>7721.1688959510811</v>
      </c>
      <c r="R24" s="60">
        <v>6787.7043668407532</v>
      </c>
      <c r="S24" s="60">
        <v>5066.0347393180127</v>
      </c>
      <c r="T24" s="60">
        <v>3372.6702992497944</v>
      </c>
      <c r="U24" s="60">
        <v>2692.4260673272515</v>
      </c>
      <c r="V24" s="60">
        <v>2339.354598806678</v>
      </c>
      <c r="W24" s="88">
        <v>2012.117440497487</v>
      </c>
      <c r="X24" s="88">
        <v>1888.2168631314094</v>
      </c>
      <c r="Y24" s="59">
        <v>1597.1104998014514</v>
      </c>
    </row>
    <row r="25" spans="1:25" x14ac:dyDescent="0.4">
      <c r="A25" s="68" t="s">
        <v>54</v>
      </c>
      <c r="B25" s="67" t="s">
        <v>53</v>
      </c>
      <c r="C25" s="65">
        <v>1106.3242941248309</v>
      </c>
      <c r="D25" s="65">
        <v>911.50227364519378</v>
      </c>
      <c r="E25" s="65">
        <v>888.13762645419206</v>
      </c>
      <c r="F25" s="65">
        <v>939.28867164628991</v>
      </c>
      <c r="G25" s="65">
        <v>1016.7862470667269</v>
      </c>
      <c r="H25" s="65">
        <v>1088.0107331987592</v>
      </c>
      <c r="I25" s="65">
        <v>1086.4724454941004</v>
      </c>
      <c r="J25" s="65">
        <v>966.89643217989783</v>
      </c>
      <c r="K25" s="65">
        <v>727.60776490100181</v>
      </c>
      <c r="L25" s="65">
        <v>634.88201567415956</v>
      </c>
      <c r="M25" s="65">
        <v>590.76035020230654</v>
      </c>
      <c r="N25" s="65">
        <v>583.69111662875093</v>
      </c>
      <c r="O25" s="65">
        <v>544.96236062708886</v>
      </c>
      <c r="P25" s="65">
        <v>513.08512114580287</v>
      </c>
      <c r="Q25" s="65">
        <v>468.39714212078542</v>
      </c>
      <c r="R25" s="65">
        <v>413.605499233052</v>
      </c>
      <c r="S25" s="65">
        <v>305.44202831082407</v>
      </c>
      <c r="T25" s="65">
        <v>211.6340990282194</v>
      </c>
      <c r="U25" s="65">
        <v>180.74460494455292</v>
      </c>
      <c r="V25" s="65">
        <v>163.85519365684146</v>
      </c>
      <c r="W25" s="89">
        <v>148.1774836548957</v>
      </c>
      <c r="X25" s="89">
        <v>141.50362960242339</v>
      </c>
      <c r="Y25" s="64">
        <v>120.65983589200492</v>
      </c>
    </row>
    <row r="26" spans="1:25" x14ac:dyDescent="0.4">
      <c r="A26" s="68" t="s">
        <v>52</v>
      </c>
      <c r="B26" s="67" t="s">
        <v>51</v>
      </c>
      <c r="C26" s="65">
        <v>3279.427775979244</v>
      </c>
      <c r="D26" s="65">
        <v>2691.0279269670309</v>
      </c>
      <c r="E26" s="65">
        <v>2609.8854238051495</v>
      </c>
      <c r="F26" s="65">
        <v>2664.9114741403691</v>
      </c>
      <c r="G26" s="65">
        <v>2784.1424563170535</v>
      </c>
      <c r="H26" s="65">
        <v>2929.291174777366</v>
      </c>
      <c r="I26" s="65">
        <v>2880.8244146504685</v>
      </c>
      <c r="J26" s="65">
        <v>2566.0133623834008</v>
      </c>
      <c r="K26" s="65">
        <v>1978.0751726134881</v>
      </c>
      <c r="L26" s="65">
        <v>1752.2696933476002</v>
      </c>
      <c r="M26" s="65">
        <v>1643.238244037645</v>
      </c>
      <c r="N26" s="65">
        <v>1631.8515119086717</v>
      </c>
      <c r="O26" s="65">
        <v>1526.5309211232807</v>
      </c>
      <c r="P26" s="65">
        <v>1451.7575548968264</v>
      </c>
      <c r="Q26" s="65">
        <v>1332.7382918274902</v>
      </c>
      <c r="R26" s="65">
        <v>1166.4038624897339</v>
      </c>
      <c r="S26" s="65">
        <v>828.97903087674138</v>
      </c>
      <c r="T26" s="65">
        <v>534.88102736636574</v>
      </c>
      <c r="U26" s="65">
        <v>430.08901330532967</v>
      </c>
      <c r="V26" s="65">
        <v>367.21442697133432</v>
      </c>
      <c r="W26" s="89">
        <v>298.52465806912107</v>
      </c>
      <c r="X26" s="89">
        <v>272.9636661510263</v>
      </c>
      <c r="Y26" s="64">
        <v>230.07100762255413</v>
      </c>
    </row>
    <row r="27" spans="1:25" x14ac:dyDescent="0.4">
      <c r="A27" s="68" t="s">
        <v>50</v>
      </c>
      <c r="B27" s="67" t="s">
        <v>49</v>
      </c>
      <c r="C27" s="65">
        <v>1864.5100036436302</v>
      </c>
      <c r="D27" s="65">
        <v>1534.7333217134419</v>
      </c>
      <c r="E27" s="65">
        <v>1496.5265174083379</v>
      </c>
      <c r="F27" s="65">
        <v>1580.2348709613409</v>
      </c>
      <c r="G27" s="65">
        <v>1691.3269724676009</v>
      </c>
      <c r="H27" s="65">
        <v>1802.0439345970401</v>
      </c>
      <c r="I27" s="65">
        <v>1770.0476597302206</v>
      </c>
      <c r="J27" s="65">
        <v>1550.6286893221848</v>
      </c>
      <c r="K27" s="65">
        <v>1155.1022824715249</v>
      </c>
      <c r="L27" s="65">
        <v>1017.7066549145716</v>
      </c>
      <c r="M27" s="65">
        <v>949.49394145610859</v>
      </c>
      <c r="N27" s="65">
        <v>944.35503962646294</v>
      </c>
      <c r="O27" s="65">
        <v>884.70516560004921</v>
      </c>
      <c r="P27" s="65">
        <v>840.58811090093172</v>
      </c>
      <c r="Q27" s="65">
        <v>780.0551184610257</v>
      </c>
      <c r="R27" s="65">
        <v>683.80754287773414</v>
      </c>
      <c r="S27" s="65">
        <v>505.98952741792402</v>
      </c>
      <c r="T27" s="65">
        <v>339.20443473764703</v>
      </c>
      <c r="U27" s="65">
        <v>286.98014888341169</v>
      </c>
      <c r="V27" s="65">
        <v>259.58978435108241</v>
      </c>
      <c r="W27" s="89">
        <v>233.25301626251485</v>
      </c>
      <c r="X27" s="89">
        <v>227.35294201010441</v>
      </c>
      <c r="Y27" s="64">
        <v>194.69654760308018</v>
      </c>
    </row>
    <row r="28" spans="1:25" x14ac:dyDescent="0.4">
      <c r="A28" s="68" t="s">
        <v>48</v>
      </c>
      <c r="B28" s="67" t="s">
        <v>47</v>
      </c>
      <c r="C28" s="65">
        <v>1333.6856089330022</v>
      </c>
      <c r="D28" s="65">
        <v>1121.38646604567</v>
      </c>
      <c r="E28" s="65">
        <v>1077.069272890438</v>
      </c>
      <c r="F28" s="65">
        <v>1112.250894262932</v>
      </c>
      <c r="G28" s="65">
        <v>1195.86150727573</v>
      </c>
      <c r="H28" s="65">
        <v>1277.5187857584453</v>
      </c>
      <c r="I28" s="65">
        <v>1244.7624828849882</v>
      </c>
      <c r="J28" s="65">
        <v>1078.0993726843478</v>
      </c>
      <c r="K28" s="65">
        <v>786.51334249352692</v>
      </c>
      <c r="L28" s="65">
        <v>694.15642826475937</v>
      </c>
      <c r="M28" s="65">
        <v>654.50048053296166</v>
      </c>
      <c r="N28" s="65">
        <v>661.4881110759386</v>
      </c>
      <c r="O28" s="65">
        <v>630.95744353011094</v>
      </c>
      <c r="P28" s="65">
        <v>607.46334093168275</v>
      </c>
      <c r="Q28" s="65">
        <v>567.78922099816521</v>
      </c>
      <c r="R28" s="65">
        <v>508.38505833154454</v>
      </c>
      <c r="S28" s="65">
        <v>381.6505740116483</v>
      </c>
      <c r="T28" s="65">
        <v>255.39662941814512</v>
      </c>
      <c r="U28" s="65">
        <v>213.51208332045954</v>
      </c>
      <c r="V28" s="65">
        <v>190.98701056984453</v>
      </c>
      <c r="W28" s="89">
        <v>165.19005435631814</v>
      </c>
      <c r="X28" s="89">
        <v>158.17044684930607</v>
      </c>
      <c r="Y28" s="64">
        <v>137.74332801783265</v>
      </c>
    </row>
    <row r="29" spans="1:25" x14ac:dyDescent="0.4">
      <c r="A29" s="68" t="s">
        <v>46</v>
      </c>
      <c r="B29" s="67" t="s">
        <v>45</v>
      </c>
      <c r="C29" s="65">
        <v>1982.5031385727107</v>
      </c>
      <c r="D29" s="65">
        <v>1647.3078135506978</v>
      </c>
      <c r="E29" s="65">
        <v>1590.6086070851409</v>
      </c>
      <c r="F29" s="65">
        <v>1647.7151171117148</v>
      </c>
      <c r="G29" s="65">
        <v>1781.2349942836124</v>
      </c>
      <c r="H29" s="65">
        <v>1914.4947480163858</v>
      </c>
      <c r="I29" s="65">
        <v>1909.8613380562902</v>
      </c>
      <c r="J29" s="65">
        <v>1670.4859655560554</v>
      </c>
      <c r="K29" s="65">
        <v>1240.0404750037872</v>
      </c>
      <c r="L29" s="65">
        <v>1099.4363984223871</v>
      </c>
      <c r="M29" s="65">
        <v>1027.7759691350134</v>
      </c>
      <c r="N29" s="65">
        <v>1026.2958526237685</v>
      </c>
      <c r="O29" s="65">
        <v>969.6800604976836</v>
      </c>
      <c r="P29" s="65">
        <v>926.33755690876103</v>
      </c>
      <c r="Q29" s="65">
        <v>854.24815723141501</v>
      </c>
      <c r="R29" s="65">
        <v>748.21300228652046</v>
      </c>
      <c r="S29" s="65">
        <v>560.91536101717975</v>
      </c>
      <c r="T29" s="65">
        <v>393.02307205138959</v>
      </c>
      <c r="U29" s="65">
        <v>327.27157827325641</v>
      </c>
      <c r="V29" s="65">
        <v>297.58609044313107</v>
      </c>
      <c r="W29" s="89">
        <v>260.81651915350966</v>
      </c>
      <c r="X29" s="89">
        <v>244.36074085361139</v>
      </c>
      <c r="Y29" s="64">
        <v>205.03853892946756</v>
      </c>
    </row>
    <row r="30" spans="1:25" x14ac:dyDescent="0.4">
      <c r="A30" s="68" t="s">
        <v>44</v>
      </c>
      <c r="B30" s="67" t="s">
        <v>43</v>
      </c>
      <c r="C30" s="65">
        <v>1483.2038899293452</v>
      </c>
      <c r="D30" s="65">
        <v>1212.1088813192537</v>
      </c>
      <c r="E30" s="65">
        <v>1198.9284108172785</v>
      </c>
      <c r="F30" s="65">
        <v>1232.7991780051129</v>
      </c>
      <c r="G30" s="65">
        <v>1305.4316791106005</v>
      </c>
      <c r="H30" s="65">
        <v>1384.0713843090368</v>
      </c>
      <c r="I30" s="65">
        <v>1357.7518234421016</v>
      </c>
      <c r="J30" s="65">
        <v>1193.0957086776043</v>
      </c>
      <c r="K30" s="65">
        <v>885.94766002613562</v>
      </c>
      <c r="L30" s="65">
        <v>778.36924883806364</v>
      </c>
      <c r="M30" s="65">
        <v>734.377690329026</v>
      </c>
      <c r="N30" s="65">
        <v>740.00820250604011</v>
      </c>
      <c r="O30" s="65">
        <v>697.48685829767714</v>
      </c>
      <c r="P30" s="65">
        <v>669.10490931436141</v>
      </c>
      <c r="Q30" s="65">
        <v>624.87707476044477</v>
      </c>
      <c r="R30" s="65">
        <v>554.06777696773406</v>
      </c>
      <c r="S30" s="65">
        <v>436.27061437616101</v>
      </c>
      <c r="T30" s="65">
        <v>296.93097483802489</v>
      </c>
      <c r="U30" s="65">
        <v>239.76555705587302</v>
      </c>
      <c r="V30" s="65">
        <v>209.33660885843227</v>
      </c>
      <c r="W30" s="89">
        <v>181.24677308030945</v>
      </c>
      <c r="X30" s="89">
        <v>170.95610544952228</v>
      </c>
      <c r="Y30" s="64">
        <v>144.57399916462879</v>
      </c>
    </row>
    <row r="31" spans="1:25" x14ac:dyDescent="0.4">
      <c r="A31" s="68" t="s">
        <v>42</v>
      </c>
      <c r="B31" s="67" t="s">
        <v>41</v>
      </c>
      <c r="C31" s="65">
        <v>3782.7603613324568</v>
      </c>
      <c r="D31" s="65">
        <v>3056.7323879527166</v>
      </c>
      <c r="E31" s="65">
        <v>2988.5009475609709</v>
      </c>
      <c r="F31" s="65">
        <v>3097.015896823978</v>
      </c>
      <c r="G31" s="65">
        <v>3265.2538520332314</v>
      </c>
      <c r="H31" s="65">
        <v>3444.877685391014</v>
      </c>
      <c r="I31" s="65">
        <v>3486.9633389391206</v>
      </c>
      <c r="J31" s="65">
        <v>3156.5142141710708</v>
      </c>
      <c r="K31" s="65">
        <v>2509.612614302227</v>
      </c>
      <c r="L31" s="65">
        <v>2257.2276698495025</v>
      </c>
      <c r="M31" s="65">
        <v>2106.4856079814144</v>
      </c>
      <c r="N31" s="65">
        <v>2083.3064062269914</v>
      </c>
      <c r="O31" s="65">
        <v>1920.1588486657731</v>
      </c>
      <c r="P31" s="65">
        <v>1786.7435978864182</v>
      </c>
      <c r="Q31" s="65">
        <v>1608.8033097860048</v>
      </c>
      <c r="R31" s="65">
        <v>1398.869219922831</v>
      </c>
      <c r="S31" s="65">
        <v>1053.8019178719803</v>
      </c>
      <c r="T31" s="65">
        <v>681.76682071080484</v>
      </c>
      <c r="U31" s="65">
        <v>481.6520390368367</v>
      </c>
      <c r="V31" s="65">
        <v>386.57194589177129</v>
      </c>
      <c r="W31" s="89">
        <v>323.86072160588276</v>
      </c>
      <c r="X31" s="89">
        <v>297.93895087068449</v>
      </c>
      <c r="Y31" s="64">
        <v>251.46016369636808</v>
      </c>
    </row>
    <row r="32" spans="1:25" x14ac:dyDescent="0.4">
      <c r="A32" s="68" t="s">
        <v>40</v>
      </c>
      <c r="B32" s="67" t="s">
        <v>39</v>
      </c>
      <c r="C32" s="65">
        <v>2225.7157923732034</v>
      </c>
      <c r="D32" s="65">
        <v>1808.3549282455676</v>
      </c>
      <c r="E32" s="65">
        <v>1740.9781802067314</v>
      </c>
      <c r="F32" s="65">
        <v>1755.4971087744636</v>
      </c>
      <c r="G32" s="65">
        <v>1829.9915611662411</v>
      </c>
      <c r="H32" s="65">
        <v>1920.9651395942558</v>
      </c>
      <c r="I32" s="65">
        <v>1811.2723509724512</v>
      </c>
      <c r="J32" s="65">
        <v>1587.7676971353239</v>
      </c>
      <c r="K32" s="65">
        <v>1192.6243333039511</v>
      </c>
      <c r="L32" s="65">
        <v>1059.1806586503899</v>
      </c>
      <c r="M32" s="65">
        <v>997.89081711095264</v>
      </c>
      <c r="N32" s="65">
        <v>1003.5127705743549</v>
      </c>
      <c r="O32" s="65">
        <v>952.62636247604894</v>
      </c>
      <c r="P32" s="65">
        <v>923.04002215975595</v>
      </c>
      <c r="Q32" s="65">
        <v>866.7213336230069</v>
      </c>
      <c r="R32" s="65">
        <v>769.7001127606228</v>
      </c>
      <c r="S32" s="65">
        <v>582.73149795413894</v>
      </c>
      <c r="T32" s="65">
        <v>385.82817479821762</v>
      </c>
      <c r="U32" s="65">
        <v>312.56021612169729</v>
      </c>
      <c r="V32" s="65">
        <v>277.1775714984131</v>
      </c>
      <c r="W32" s="89">
        <v>243.98690671155026</v>
      </c>
      <c r="X32" s="89">
        <v>232.40173097468417</v>
      </c>
      <c r="Y32" s="64">
        <v>198.84544987170983</v>
      </c>
    </row>
    <row r="33" spans="1:25" x14ac:dyDescent="0.4">
      <c r="A33" s="68" t="s">
        <v>38</v>
      </c>
      <c r="B33" s="67" t="s">
        <v>37</v>
      </c>
      <c r="C33" s="65">
        <v>1580.2222827876471</v>
      </c>
      <c r="D33" s="65">
        <v>1309.6286973857923</v>
      </c>
      <c r="E33" s="65">
        <v>1265.02269889184</v>
      </c>
      <c r="F33" s="65">
        <v>1290.5385989489484</v>
      </c>
      <c r="G33" s="65">
        <v>1334.1318973648506</v>
      </c>
      <c r="H33" s="65">
        <v>1403.9797334027114</v>
      </c>
      <c r="I33" s="65">
        <v>1311.0302224721117</v>
      </c>
      <c r="J33" s="65">
        <v>1130.0328247346824</v>
      </c>
      <c r="K33" s="65">
        <v>824.47041620327798</v>
      </c>
      <c r="L33" s="65">
        <v>738.85276076338766</v>
      </c>
      <c r="M33" s="65">
        <v>706.53224551211895</v>
      </c>
      <c r="N33" s="65">
        <v>716.32022214522385</v>
      </c>
      <c r="O33" s="65">
        <v>678.91442963028783</v>
      </c>
      <c r="P33" s="65">
        <v>660.55463936501167</v>
      </c>
      <c r="Q33" s="65">
        <v>617.53924714274274</v>
      </c>
      <c r="R33" s="65">
        <v>544.65229197097904</v>
      </c>
      <c r="S33" s="65">
        <v>410.25418748141419</v>
      </c>
      <c r="T33" s="65">
        <v>274.00506630098062</v>
      </c>
      <c r="U33" s="65">
        <v>219.8508263858339</v>
      </c>
      <c r="V33" s="65">
        <v>187.03596656582755</v>
      </c>
      <c r="W33" s="89">
        <v>157.06130760338527</v>
      </c>
      <c r="X33" s="89">
        <v>142.56865037004684</v>
      </c>
      <c r="Y33" s="64">
        <v>114.02162900380505</v>
      </c>
    </row>
    <row r="34" spans="1:25" x14ac:dyDescent="0.4">
      <c r="A34" s="63">
        <v>924</v>
      </c>
      <c r="B34" s="62" t="s">
        <v>36</v>
      </c>
      <c r="C34" s="60">
        <v>1226.1912747961271</v>
      </c>
      <c r="D34" s="60">
        <v>1024.5715358685691</v>
      </c>
      <c r="E34" s="60">
        <v>1001.402490884436</v>
      </c>
      <c r="F34" s="60">
        <v>1046.448256997005</v>
      </c>
      <c r="G34" s="60">
        <v>1114.1362222894004</v>
      </c>
      <c r="H34" s="60">
        <v>1180.7294626914129</v>
      </c>
      <c r="I34" s="60">
        <v>1161.487698547015</v>
      </c>
      <c r="J34" s="60">
        <v>1031.8363304082723</v>
      </c>
      <c r="K34" s="60">
        <v>789.78611887279442</v>
      </c>
      <c r="L34" s="60">
        <v>702.92240224268971</v>
      </c>
      <c r="M34" s="60">
        <v>659.29047553527732</v>
      </c>
      <c r="N34" s="60">
        <v>649.27170658795092</v>
      </c>
      <c r="O34" s="60">
        <v>605.14261406220305</v>
      </c>
      <c r="P34" s="60">
        <v>576.35837862640881</v>
      </c>
      <c r="Q34" s="60">
        <v>531.80881871817439</v>
      </c>
      <c r="R34" s="60">
        <v>470.59876122718623</v>
      </c>
      <c r="S34" s="60">
        <v>349.2380634172506</v>
      </c>
      <c r="T34" s="60">
        <v>240.30263332858158</v>
      </c>
      <c r="U34" s="60">
        <v>190.77644369205868</v>
      </c>
      <c r="V34" s="60">
        <v>168.93992389291782</v>
      </c>
      <c r="W34" s="88">
        <v>145.80286096812361</v>
      </c>
      <c r="X34" s="88">
        <v>135.54651134312803</v>
      </c>
      <c r="Y34" s="59">
        <v>114.07571918374693</v>
      </c>
    </row>
    <row r="35" spans="1:25" x14ac:dyDescent="0.4">
      <c r="A35" s="63">
        <v>923</v>
      </c>
      <c r="B35" s="62" t="s">
        <v>35</v>
      </c>
      <c r="C35" s="60">
        <v>2057.9578496848526</v>
      </c>
      <c r="D35" s="60">
        <v>1722.8571377325823</v>
      </c>
      <c r="E35" s="60">
        <v>1693.379567990851</v>
      </c>
      <c r="F35" s="60">
        <v>1754.0299124441069</v>
      </c>
      <c r="G35" s="60">
        <v>1848.446489714275</v>
      </c>
      <c r="H35" s="60">
        <v>1972.2700674083717</v>
      </c>
      <c r="I35" s="60">
        <v>1966.4465069264668</v>
      </c>
      <c r="J35" s="60">
        <v>1737.672554404262</v>
      </c>
      <c r="K35" s="60">
        <v>1324.4800208210083</v>
      </c>
      <c r="L35" s="60">
        <v>1180.9826273720339</v>
      </c>
      <c r="M35" s="60">
        <v>1107.4747173201711</v>
      </c>
      <c r="N35" s="60">
        <v>1101.4251449119295</v>
      </c>
      <c r="O35" s="60">
        <v>1023.7252243653186</v>
      </c>
      <c r="P35" s="60">
        <v>965.7363672391366</v>
      </c>
      <c r="Q35" s="60">
        <v>884.87592172606207</v>
      </c>
      <c r="R35" s="60">
        <v>774.61909138400847</v>
      </c>
      <c r="S35" s="60">
        <v>559.22492097547604</v>
      </c>
      <c r="T35" s="60">
        <v>346.38711939655497</v>
      </c>
      <c r="U35" s="60">
        <v>273.8128936129051</v>
      </c>
      <c r="V35" s="60">
        <v>240.09933156626713</v>
      </c>
      <c r="W35" s="88">
        <v>204.10238278110251</v>
      </c>
      <c r="X35" s="88">
        <v>196.3930214746436</v>
      </c>
      <c r="Y35" s="59">
        <v>164.75326084651485</v>
      </c>
    </row>
    <row r="36" spans="1:25" s="85" customFormat="1" ht="30" customHeight="1" x14ac:dyDescent="0.4">
      <c r="A36" s="58">
        <v>922</v>
      </c>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14" priority="1" stopIfTrue="1" operator="equal">
      <formula>FALSE</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16384" width="8.88671875" style="45"/>
  </cols>
  <sheetData>
    <row r="1" spans="1:24" s="100" customFormat="1" ht="60" customHeight="1" x14ac:dyDescent="0.4">
      <c r="A1" s="189" t="s">
        <v>141</v>
      </c>
      <c r="B1" s="189"/>
      <c r="C1" s="129"/>
      <c r="D1" s="129"/>
      <c r="E1" s="129"/>
      <c r="F1" s="129"/>
      <c r="G1" s="129"/>
    </row>
    <row r="2" spans="1:24" s="48" customFormat="1" x14ac:dyDescent="0.4">
      <c r="A2" s="92" t="s">
        <v>83</v>
      </c>
      <c r="B2" s="73" t="s">
        <v>82</v>
      </c>
      <c r="C2" s="71" t="s">
        <v>33</v>
      </c>
      <c r="D2" s="71" t="s">
        <v>32</v>
      </c>
      <c r="E2" s="71" t="s">
        <v>31</v>
      </c>
      <c r="F2" s="71" t="s">
        <v>30</v>
      </c>
      <c r="G2" s="71" t="s">
        <v>29</v>
      </c>
      <c r="H2" s="71" t="s">
        <v>28</v>
      </c>
      <c r="I2" s="71" t="s">
        <v>27</v>
      </c>
      <c r="J2" s="91" t="s">
        <v>26</v>
      </c>
      <c r="K2" s="122"/>
      <c r="L2" s="121"/>
      <c r="M2" s="121"/>
      <c r="N2" s="121"/>
      <c r="O2" s="121"/>
      <c r="P2" s="121"/>
      <c r="Q2" s="121"/>
      <c r="R2" s="121"/>
      <c r="S2" s="121"/>
      <c r="T2" s="121"/>
      <c r="U2" s="121"/>
      <c r="V2" s="121"/>
      <c r="W2" s="121"/>
      <c r="X2" s="121"/>
    </row>
    <row r="3" spans="1:24" s="48" customFormat="1" ht="30" customHeight="1" x14ac:dyDescent="0.4">
      <c r="A3" s="69">
        <v>925</v>
      </c>
      <c r="B3" s="51" t="s">
        <v>58</v>
      </c>
      <c r="C3" s="60">
        <f t="shared" ref="C3:J3" si="0">SUM(C6,C16:C17,C4)</f>
        <v>3815.0000000000009</v>
      </c>
      <c r="D3" s="60">
        <f t="shared" si="0"/>
        <v>3773</v>
      </c>
      <c r="E3" s="60">
        <f t="shared" si="0"/>
        <v>3619</v>
      </c>
      <c r="F3" s="60">
        <f t="shared" si="0"/>
        <v>3781</v>
      </c>
      <c r="G3" s="60">
        <f t="shared" si="0"/>
        <v>3923.0963265249125</v>
      </c>
      <c r="H3" s="60">
        <f t="shared" si="0"/>
        <v>4329.2688127383872</v>
      </c>
      <c r="I3" s="60">
        <f t="shared" si="0"/>
        <v>4326.6696378971765</v>
      </c>
      <c r="J3" s="59">
        <f t="shared" si="0"/>
        <v>2381.5516966624828</v>
      </c>
      <c r="K3" s="119"/>
      <c r="L3" s="88"/>
      <c r="M3" s="88"/>
      <c r="N3" s="88"/>
      <c r="O3" s="88"/>
      <c r="P3" s="88"/>
      <c r="Q3" s="88"/>
      <c r="R3" s="88"/>
      <c r="S3" s="88"/>
      <c r="T3" s="88"/>
      <c r="U3" s="88"/>
      <c r="V3" s="88"/>
      <c r="W3" s="88"/>
      <c r="X3" s="88"/>
    </row>
    <row r="4" spans="1:24" s="48" customFormat="1" x14ac:dyDescent="0.4">
      <c r="A4" s="68"/>
      <c r="B4" s="90" t="s">
        <v>57</v>
      </c>
      <c r="C4" s="65">
        <v>0</v>
      </c>
      <c r="D4" s="65">
        <v>0</v>
      </c>
      <c r="E4" s="65">
        <v>0</v>
      </c>
      <c r="F4" s="65">
        <v>0</v>
      </c>
      <c r="G4" s="65">
        <v>1.1452936360817658</v>
      </c>
      <c r="H4" s="65">
        <v>0.74182174539349099</v>
      </c>
      <c r="I4" s="65">
        <v>0.44103717985199203</v>
      </c>
      <c r="J4" s="64">
        <v>0.33797778639841886</v>
      </c>
      <c r="K4" s="120"/>
      <c r="L4" s="89"/>
      <c r="M4" s="89"/>
      <c r="N4" s="89"/>
      <c r="O4" s="89"/>
      <c r="P4" s="89"/>
      <c r="Q4" s="89"/>
      <c r="R4" s="89"/>
      <c r="S4" s="89"/>
      <c r="T4" s="89"/>
      <c r="U4" s="89"/>
      <c r="V4" s="89"/>
      <c r="W4" s="89"/>
      <c r="X4" s="89"/>
    </row>
    <row r="5" spans="1:24" s="48" customFormat="1" ht="25.5" customHeight="1" x14ac:dyDescent="0.4">
      <c r="A5" s="69">
        <v>941</v>
      </c>
      <c r="B5" s="51" t="s">
        <v>56</v>
      </c>
      <c r="C5" s="60">
        <f t="shared" ref="C5:J5" si="1">SUM(C6,C16)</f>
        <v>3471.3330855427494</v>
      </c>
      <c r="D5" s="60">
        <f t="shared" si="1"/>
        <v>3427.8516169255149</v>
      </c>
      <c r="E5" s="60">
        <f t="shared" si="1"/>
        <v>3283.5967859266043</v>
      </c>
      <c r="F5" s="60">
        <f t="shared" si="1"/>
        <v>3428.3034127446108</v>
      </c>
      <c r="G5" s="60">
        <f t="shared" si="1"/>
        <v>3550.3899372809192</v>
      </c>
      <c r="H5" s="60">
        <f t="shared" si="1"/>
        <v>3916.3037512690689</v>
      </c>
      <c r="I5" s="60">
        <f t="shared" si="1"/>
        <v>3905.398243512142</v>
      </c>
      <c r="J5" s="59">
        <f t="shared" si="1"/>
        <v>2146.7323332611272</v>
      </c>
      <c r="K5" s="119"/>
      <c r="L5" s="88"/>
      <c r="M5" s="88"/>
      <c r="N5" s="88"/>
      <c r="O5" s="88"/>
      <c r="P5" s="88"/>
      <c r="Q5" s="88"/>
      <c r="R5" s="88"/>
      <c r="S5" s="88"/>
      <c r="T5" s="88"/>
      <c r="U5" s="88"/>
      <c r="V5" s="88"/>
      <c r="W5" s="88"/>
      <c r="X5" s="88"/>
    </row>
    <row r="6" spans="1:24" s="48" customFormat="1" ht="25.5" customHeight="1" x14ac:dyDescent="0.4">
      <c r="A6" s="69">
        <v>921</v>
      </c>
      <c r="B6" s="52" t="s">
        <v>55</v>
      </c>
      <c r="C6" s="60">
        <f t="shared" ref="C6:J6" si="2">SUM(C7:C15)</f>
        <v>3258.3156329164563</v>
      </c>
      <c r="D6" s="60">
        <f t="shared" si="2"/>
        <v>3216.7563574644805</v>
      </c>
      <c r="E6" s="60">
        <f t="shared" si="2"/>
        <v>3084.4141691447448</v>
      </c>
      <c r="F6" s="60">
        <f t="shared" si="2"/>
        <v>3217.301752580413</v>
      </c>
      <c r="G6" s="60">
        <f t="shared" si="2"/>
        <v>3329.4113895341579</v>
      </c>
      <c r="H6" s="60">
        <f t="shared" si="2"/>
        <v>3675.6117608990094</v>
      </c>
      <c r="I6" s="60">
        <f t="shared" si="2"/>
        <v>3664.2228956734421</v>
      </c>
      <c r="J6" s="59">
        <f t="shared" si="2"/>
        <v>2012.2946837874363</v>
      </c>
      <c r="K6" s="119"/>
      <c r="L6" s="88"/>
      <c r="M6" s="88"/>
      <c r="N6" s="88"/>
      <c r="O6" s="88"/>
      <c r="P6" s="88"/>
      <c r="Q6" s="88"/>
      <c r="R6" s="88"/>
      <c r="S6" s="88"/>
      <c r="T6" s="88"/>
      <c r="U6" s="88"/>
      <c r="V6" s="88"/>
      <c r="W6" s="88"/>
      <c r="X6" s="88"/>
    </row>
    <row r="7" spans="1:24" s="48" customFormat="1" x14ac:dyDescent="0.4">
      <c r="A7" s="68" t="s">
        <v>54</v>
      </c>
      <c r="B7" s="67" t="s">
        <v>53</v>
      </c>
      <c r="C7" s="65">
        <v>182.39599012070261</v>
      </c>
      <c r="D7" s="65">
        <v>182.54201837139141</v>
      </c>
      <c r="E7" s="65">
        <v>174.43961332810903</v>
      </c>
      <c r="F7" s="65">
        <v>184.60692790727325</v>
      </c>
      <c r="G7" s="65">
        <v>199.79309952780255</v>
      </c>
      <c r="H7" s="65">
        <v>222.18886544045276</v>
      </c>
      <c r="I7" s="65">
        <v>225.31265128278312</v>
      </c>
      <c r="J7" s="64">
        <v>123.70363333651068</v>
      </c>
      <c r="K7" s="120"/>
      <c r="L7" s="89"/>
      <c r="M7" s="89"/>
      <c r="N7" s="89"/>
      <c r="O7" s="89"/>
      <c r="P7" s="89"/>
      <c r="Q7" s="89"/>
      <c r="R7" s="89"/>
      <c r="S7" s="89"/>
      <c r="T7" s="89"/>
      <c r="U7" s="89"/>
      <c r="V7" s="89"/>
      <c r="W7" s="89"/>
      <c r="X7" s="89"/>
    </row>
    <row r="8" spans="1:24" s="48" customFormat="1" x14ac:dyDescent="0.4">
      <c r="A8" s="68" t="s">
        <v>52</v>
      </c>
      <c r="B8" s="67" t="s">
        <v>51</v>
      </c>
      <c r="C8" s="65">
        <v>553.46852424168765</v>
      </c>
      <c r="D8" s="65">
        <v>545.02552837402902</v>
      </c>
      <c r="E8" s="65">
        <v>514.36205482258185</v>
      </c>
      <c r="F8" s="65">
        <v>528.55291728946804</v>
      </c>
      <c r="G8" s="65">
        <v>543.05299247385108</v>
      </c>
      <c r="H8" s="65">
        <v>590.99348913934909</v>
      </c>
      <c r="I8" s="65">
        <v>583.6861480567577</v>
      </c>
      <c r="J8" s="64">
        <v>320.69477721151418</v>
      </c>
      <c r="K8" s="120"/>
      <c r="L8" s="89"/>
      <c r="M8" s="89"/>
      <c r="N8" s="89"/>
      <c r="O8" s="89"/>
      <c r="P8" s="89"/>
      <c r="Q8" s="89"/>
      <c r="R8" s="89"/>
      <c r="S8" s="89"/>
      <c r="T8" s="89"/>
      <c r="U8" s="89"/>
      <c r="V8" s="89"/>
      <c r="W8" s="89"/>
      <c r="X8" s="89"/>
    </row>
    <row r="9" spans="1:24" s="48" customFormat="1" x14ac:dyDescent="0.4">
      <c r="A9" s="68" t="s">
        <v>50</v>
      </c>
      <c r="B9" s="67" t="s">
        <v>49</v>
      </c>
      <c r="C9" s="65">
        <v>365.23768419276229</v>
      </c>
      <c r="D9" s="65">
        <v>353.53419792630416</v>
      </c>
      <c r="E9" s="65">
        <v>334.75372930330798</v>
      </c>
      <c r="F9" s="65">
        <v>351.810962235879</v>
      </c>
      <c r="G9" s="65">
        <v>364.49386893479959</v>
      </c>
      <c r="H9" s="65">
        <v>401.12795774344613</v>
      </c>
      <c r="I9" s="65">
        <v>398.00665152865554</v>
      </c>
      <c r="J9" s="64">
        <v>215.40500986300282</v>
      </c>
      <c r="K9" s="120"/>
      <c r="L9" s="89"/>
      <c r="M9" s="89"/>
      <c r="N9" s="89"/>
      <c r="O9" s="89"/>
      <c r="P9" s="89"/>
      <c r="Q9" s="89"/>
      <c r="R9" s="89"/>
      <c r="S9" s="89"/>
      <c r="T9" s="89"/>
      <c r="U9" s="89"/>
      <c r="V9" s="89"/>
      <c r="W9" s="89"/>
      <c r="X9" s="89"/>
    </row>
    <row r="10" spans="1:24" s="48" customFormat="1" x14ac:dyDescent="0.4">
      <c r="A10" s="68" t="s">
        <v>48</v>
      </c>
      <c r="B10" s="67" t="s">
        <v>47</v>
      </c>
      <c r="C10" s="65">
        <v>257.59848713303711</v>
      </c>
      <c r="D10" s="65">
        <v>257.03680829761646</v>
      </c>
      <c r="E10" s="65">
        <v>240.68910552298661</v>
      </c>
      <c r="F10" s="65">
        <v>248.25693988821737</v>
      </c>
      <c r="G10" s="65">
        <v>267.21857612944473</v>
      </c>
      <c r="H10" s="65">
        <v>295.18306366024274</v>
      </c>
      <c r="I10" s="65">
        <v>292.50794502188677</v>
      </c>
      <c r="J10" s="64">
        <v>159.23792047911712</v>
      </c>
      <c r="K10" s="120"/>
      <c r="L10" s="89"/>
      <c r="M10" s="89"/>
      <c r="N10" s="89"/>
      <c r="O10" s="89"/>
      <c r="P10" s="89"/>
      <c r="Q10" s="89"/>
      <c r="R10" s="89"/>
      <c r="S10" s="89"/>
      <c r="T10" s="89"/>
      <c r="U10" s="89"/>
      <c r="V10" s="89"/>
      <c r="W10" s="89"/>
      <c r="X10" s="89"/>
    </row>
    <row r="11" spans="1:24" s="48" customFormat="1" x14ac:dyDescent="0.4">
      <c r="A11" s="68" t="s">
        <v>46</v>
      </c>
      <c r="B11" s="67" t="s">
        <v>45</v>
      </c>
      <c r="C11" s="65">
        <v>367.01359165813733</v>
      </c>
      <c r="D11" s="65">
        <v>367.53867891168267</v>
      </c>
      <c r="E11" s="65">
        <v>354.99057821057335</v>
      </c>
      <c r="F11" s="65">
        <v>374.41199817382778</v>
      </c>
      <c r="G11" s="65">
        <v>393.69458641497232</v>
      </c>
      <c r="H11" s="65">
        <v>435.88054428994036</v>
      </c>
      <c r="I11" s="65">
        <v>445.6412233159399</v>
      </c>
      <c r="J11" s="64">
        <v>245.62466069040329</v>
      </c>
      <c r="K11" s="120"/>
      <c r="L11" s="89"/>
      <c r="M11" s="89"/>
      <c r="N11" s="89"/>
      <c r="O11" s="89"/>
      <c r="P11" s="89"/>
      <c r="Q11" s="89"/>
      <c r="R11" s="89"/>
      <c r="S11" s="89"/>
      <c r="T11" s="89"/>
      <c r="U11" s="89"/>
      <c r="V11" s="89"/>
      <c r="W11" s="89"/>
      <c r="X11" s="89"/>
    </row>
    <row r="12" spans="1:24" s="48" customFormat="1" x14ac:dyDescent="0.4">
      <c r="A12" s="68" t="s">
        <v>44</v>
      </c>
      <c r="B12" s="67" t="s">
        <v>43</v>
      </c>
      <c r="C12" s="65">
        <v>261.99399232148511</v>
      </c>
      <c r="D12" s="65">
        <v>258.82409212105472</v>
      </c>
      <c r="E12" s="65">
        <v>254.82368075496831</v>
      </c>
      <c r="F12" s="65">
        <v>270.75758581105714</v>
      </c>
      <c r="G12" s="65">
        <v>283.58848765289378</v>
      </c>
      <c r="H12" s="65">
        <v>315.92274187546354</v>
      </c>
      <c r="I12" s="65">
        <v>315.75411623766331</v>
      </c>
      <c r="J12" s="64">
        <v>173.20599601888179</v>
      </c>
      <c r="K12" s="120"/>
      <c r="L12" s="89"/>
      <c r="M12" s="89"/>
      <c r="N12" s="89"/>
      <c r="O12" s="89"/>
      <c r="P12" s="89"/>
      <c r="Q12" s="89"/>
      <c r="R12" s="89"/>
      <c r="S12" s="89"/>
      <c r="T12" s="89"/>
      <c r="U12" s="89"/>
      <c r="V12" s="89"/>
      <c r="W12" s="89"/>
      <c r="X12" s="89"/>
    </row>
    <row r="13" spans="1:24" s="48" customFormat="1" x14ac:dyDescent="0.4">
      <c r="A13" s="68" t="s">
        <v>42</v>
      </c>
      <c r="B13" s="67" t="s">
        <v>41</v>
      </c>
      <c r="C13" s="65">
        <v>514.78118184508492</v>
      </c>
      <c r="D13" s="65">
        <v>525.49683906193422</v>
      </c>
      <c r="E13" s="65">
        <v>523.46777654044797</v>
      </c>
      <c r="F13" s="65">
        <v>565.18494481572463</v>
      </c>
      <c r="G13" s="65">
        <v>581.37553436588996</v>
      </c>
      <c r="H13" s="65">
        <v>655.94486721583644</v>
      </c>
      <c r="I13" s="65">
        <v>686.811379220444</v>
      </c>
      <c r="J13" s="64">
        <v>382.39151647952292</v>
      </c>
      <c r="K13" s="120"/>
      <c r="L13" s="89"/>
      <c r="M13" s="89"/>
      <c r="N13" s="89"/>
      <c r="O13" s="89"/>
      <c r="P13" s="89"/>
      <c r="Q13" s="89"/>
      <c r="R13" s="89"/>
      <c r="S13" s="89"/>
      <c r="T13" s="89"/>
      <c r="U13" s="89"/>
      <c r="V13" s="89"/>
      <c r="W13" s="89"/>
      <c r="X13" s="89"/>
    </row>
    <row r="14" spans="1:24" s="48" customFormat="1" x14ac:dyDescent="0.4">
      <c r="A14" s="68" t="s">
        <v>40</v>
      </c>
      <c r="B14" s="67" t="s">
        <v>39</v>
      </c>
      <c r="C14" s="65">
        <v>421.84559292055832</v>
      </c>
      <c r="D14" s="65">
        <v>408.21262307073181</v>
      </c>
      <c r="E14" s="65">
        <v>386.55822079995949</v>
      </c>
      <c r="F14" s="65">
        <v>387.10514010300983</v>
      </c>
      <c r="G14" s="65">
        <v>387.69192602856265</v>
      </c>
      <c r="H14" s="65">
        <v>422.69487927637499</v>
      </c>
      <c r="I14" s="65">
        <v>401.8696128183646</v>
      </c>
      <c r="J14" s="64">
        <v>219.15612161360212</v>
      </c>
      <c r="K14" s="120"/>
      <c r="L14" s="89"/>
      <c r="M14" s="89"/>
      <c r="N14" s="89"/>
      <c r="O14" s="89"/>
      <c r="P14" s="89"/>
      <c r="Q14" s="89"/>
      <c r="R14" s="89"/>
      <c r="S14" s="89"/>
      <c r="T14" s="89"/>
      <c r="U14" s="89"/>
      <c r="V14" s="89"/>
      <c r="W14" s="89"/>
      <c r="X14" s="89"/>
    </row>
    <row r="15" spans="1:24" s="48" customFormat="1" x14ac:dyDescent="0.4">
      <c r="A15" s="68" t="s">
        <v>38</v>
      </c>
      <c r="B15" s="67" t="s">
        <v>37</v>
      </c>
      <c r="C15" s="65">
        <v>333.98058848300059</v>
      </c>
      <c r="D15" s="65">
        <v>318.54557132973588</v>
      </c>
      <c r="E15" s="65">
        <v>300.32940986181023</v>
      </c>
      <c r="F15" s="65">
        <v>306.61433635595591</v>
      </c>
      <c r="G15" s="65">
        <v>308.50231800594088</v>
      </c>
      <c r="H15" s="65">
        <v>335.67535225790294</v>
      </c>
      <c r="I15" s="65">
        <v>314.63316819094678</v>
      </c>
      <c r="J15" s="64">
        <v>172.87504809488155</v>
      </c>
      <c r="K15" s="120"/>
      <c r="L15" s="89"/>
      <c r="M15" s="89"/>
      <c r="N15" s="89"/>
      <c r="O15" s="89"/>
      <c r="P15" s="89"/>
      <c r="Q15" s="89"/>
      <c r="R15" s="89"/>
      <c r="S15" s="89"/>
      <c r="T15" s="89"/>
      <c r="U15" s="89"/>
      <c r="V15" s="89"/>
      <c r="W15" s="89"/>
      <c r="X15" s="89"/>
    </row>
    <row r="16" spans="1:24" s="48" customFormat="1" x14ac:dyDescent="0.4">
      <c r="A16" s="63">
        <v>924</v>
      </c>
      <c r="B16" s="62" t="s">
        <v>36</v>
      </c>
      <c r="C16" s="60">
        <v>213.01745262629291</v>
      </c>
      <c r="D16" s="60">
        <v>211.09525946103432</v>
      </c>
      <c r="E16" s="60">
        <v>199.18261678185951</v>
      </c>
      <c r="F16" s="60">
        <v>211.00166016419792</v>
      </c>
      <c r="G16" s="60">
        <v>220.97854774676145</v>
      </c>
      <c r="H16" s="60">
        <v>240.6919903700595</v>
      </c>
      <c r="I16" s="60">
        <v>241.17534783870008</v>
      </c>
      <c r="J16" s="59">
        <v>134.43764947369095</v>
      </c>
      <c r="K16" s="119"/>
      <c r="L16" s="88"/>
      <c r="M16" s="88"/>
      <c r="N16" s="88"/>
      <c r="O16" s="88"/>
      <c r="P16" s="88"/>
      <c r="Q16" s="88"/>
      <c r="R16" s="88"/>
      <c r="S16" s="88"/>
      <c r="T16" s="88"/>
      <c r="U16" s="88"/>
      <c r="V16" s="88"/>
      <c r="W16" s="88"/>
      <c r="X16" s="88"/>
    </row>
    <row r="17" spans="1:24" s="48" customFormat="1" x14ac:dyDescent="0.4">
      <c r="A17" s="63">
        <v>923</v>
      </c>
      <c r="B17" s="97" t="s">
        <v>35</v>
      </c>
      <c r="C17" s="88">
        <v>343.66691445725144</v>
      </c>
      <c r="D17" s="88">
        <v>345.14838307448491</v>
      </c>
      <c r="E17" s="88">
        <v>335.40321407339587</v>
      </c>
      <c r="F17" s="88">
        <v>352.69658725538926</v>
      </c>
      <c r="G17" s="88">
        <v>371.56109560791134</v>
      </c>
      <c r="H17" s="88">
        <v>412.22323972392519</v>
      </c>
      <c r="I17" s="88">
        <v>420.830357205182</v>
      </c>
      <c r="J17" s="59">
        <v>234.48138561495739</v>
      </c>
      <c r="K17" s="119"/>
      <c r="L17" s="88"/>
      <c r="M17" s="88"/>
      <c r="N17" s="88"/>
      <c r="O17" s="88"/>
      <c r="P17" s="88"/>
      <c r="Q17" s="88"/>
      <c r="R17" s="88"/>
      <c r="S17" s="88"/>
      <c r="T17" s="88"/>
      <c r="U17" s="88"/>
      <c r="V17" s="88"/>
      <c r="W17" s="88"/>
      <c r="X17" s="88"/>
    </row>
    <row r="18" spans="1:24" s="53" customFormat="1" ht="30" customHeight="1" x14ac:dyDescent="0.4">
      <c r="A18" s="58">
        <v>922</v>
      </c>
      <c r="B18" s="57" t="s">
        <v>34</v>
      </c>
      <c r="C18" s="96"/>
      <c r="D18" s="96"/>
      <c r="E18" s="96"/>
      <c r="F18" s="96"/>
      <c r="G18" s="55"/>
      <c r="H18" s="55"/>
      <c r="I18" s="55"/>
      <c r="J18" s="54"/>
      <c r="K18" s="124"/>
      <c r="L18" s="123"/>
      <c r="M18" s="123"/>
      <c r="N18" s="123"/>
      <c r="O18" s="123"/>
      <c r="P18" s="123"/>
      <c r="Q18" s="123"/>
      <c r="R18" s="123"/>
      <c r="S18" s="123"/>
      <c r="T18" s="123"/>
      <c r="U18" s="123"/>
      <c r="V18" s="123"/>
    </row>
    <row r="19" spans="1:24" ht="60" customHeight="1" x14ac:dyDescent="0.4">
      <c r="A19" s="189" t="s">
        <v>140</v>
      </c>
      <c r="B19" s="189"/>
      <c r="C19" s="75"/>
      <c r="D19" s="63"/>
      <c r="E19" s="63"/>
      <c r="F19" s="75"/>
      <c r="G19" s="75"/>
      <c r="H19" s="75"/>
      <c r="I19" s="75"/>
      <c r="J19" s="75"/>
      <c r="K19" s="75"/>
      <c r="L19" s="75"/>
      <c r="M19" s="75"/>
      <c r="N19" s="75"/>
      <c r="O19" s="75"/>
      <c r="P19" s="75"/>
      <c r="Q19" s="75"/>
      <c r="R19" s="75"/>
      <c r="S19" s="75"/>
      <c r="T19" s="75"/>
      <c r="U19" s="75"/>
      <c r="V19" s="75"/>
      <c r="W19" s="83"/>
    </row>
    <row r="20" spans="1:24" x14ac:dyDescent="0.4">
      <c r="A20" s="92" t="s">
        <v>83</v>
      </c>
      <c r="B20" s="73" t="s">
        <v>82</v>
      </c>
      <c r="C20" s="71" t="s">
        <v>33</v>
      </c>
      <c r="D20" s="71" t="s">
        <v>32</v>
      </c>
      <c r="E20" s="71" t="s">
        <v>31</v>
      </c>
      <c r="F20" s="71" t="s">
        <v>30</v>
      </c>
      <c r="G20" s="71" t="s">
        <v>29</v>
      </c>
      <c r="H20" s="71" t="s">
        <v>28</v>
      </c>
      <c r="I20" s="71" t="s">
        <v>27</v>
      </c>
      <c r="J20" s="91" t="s">
        <v>26</v>
      </c>
      <c r="K20" s="122"/>
      <c r="L20" s="121"/>
      <c r="M20" s="121"/>
      <c r="N20" s="121"/>
      <c r="O20" s="121"/>
      <c r="P20" s="121"/>
      <c r="Q20" s="121"/>
      <c r="R20" s="121"/>
      <c r="S20" s="121"/>
      <c r="T20" s="121"/>
      <c r="U20" s="121"/>
      <c r="V20" s="121"/>
      <c r="W20" s="121"/>
      <c r="X20" s="121"/>
    </row>
    <row r="21" spans="1:24" ht="30" customHeight="1" x14ac:dyDescent="0.4">
      <c r="A21" s="69">
        <v>925</v>
      </c>
      <c r="B21" s="51" t="s">
        <v>58</v>
      </c>
      <c r="C21" s="60">
        <v>5789.969685637473</v>
      </c>
      <c r="D21" s="60">
        <v>5688.5845565662194</v>
      </c>
      <c r="E21" s="60">
        <v>5386.8807875976072</v>
      </c>
      <c r="F21" s="60">
        <v>5606.5859107660708</v>
      </c>
      <c r="G21" s="60">
        <v>5689.0304738354134</v>
      </c>
      <c r="H21" s="60">
        <v>6215.7963157874665</v>
      </c>
      <c r="I21" s="60">
        <v>6061.7194458684889</v>
      </c>
      <c r="J21" s="59">
        <v>3268.7287197240839</v>
      </c>
      <c r="K21" s="119" t="s">
        <v>208</v>
      </c>
      <c r="L21" s="88" t="s">
        <v>208</v>
      </c>
      <c r="M21" s="88" t="s">
        <v>208</v>
      </c>
      <c r="N21" s="88" t="s">
        <v>208</v>
      </c>
      <c r="O21" s="88" t="s">
        <v>208</v>
      </c>
      <c r="P21" s="88" t="s">
        <v>208</v>
      </c>
      <c r="Q21" s="88" t="s">
        <v>208</v>
      </c>
      <c r="R21" s="88" t="s">
        <v>208</v>
      </c>
      <c r="S21" s="88" t="s">
        <v>208</v>
      </c>
      <c r="T21" s="88" t="s">
        <v>208</v>
      </c>
      <c r="U21" s="88" t="s">
        <v>208</v>
      </c>
      <c r="V21" s="88" t="s">
        <v>208</v>
      </c>
      <c r="W21" s="88"/>
      <c r="X21" s="88"/>
    </row>
    <row r="22" spans="1:24" x14ac:dyDescent="0.4">
      <c r="A22" s="68"/>
      <c r="B22" s="90" t="s">
        <v>57</v>
      </c>
      <c r="C22" s="65">
        <v>0</v>
      </c>
      <c r="D22" s="65">
        <v>0</v>
      </c>
      <c r="E22" s="65">
        <v>0</v>
      </c>
      <c r="F22" s="65">
        <v>0</v>
      </c>
      <c r="G22" s="65">
        <v>1.6608336514975339</v>
      </c>
      <c r="H22" s="65">
        <v>1.0650789016428137</v>
      </c>
      <c r="I22" s="65">
        <v>0.61789872423889292</v>
      </c>
      <c r="J22" s="64">
        <v>0.46388146794272656</v>
      </c>
      <c r="K22" s="120" t="s">
        <v>208</v>
      </c>
      <c r="L22" s="89" t="s">
        <v>208</v>
      </c>
      <c r="M22" s="89" t="s">
        <v>208</v>
      </c>
      <c r="N22" s="89" t="s">
        <v>208</v>
      </c>
      <c r="O22" s="89" t="s">
        <v>208</v>
      </c>
      <c r="P22" s="89" t="s">
        <v>208</v>
      </c>
      <c r="Q22" s="89" t="s">
        <v>208</v>
      </c>
      <c r="R22" s="89" t="s">
        <v>208</v>
      </c>
      <c r="S22" s="89" t="s">
        <v>208</v>
      </c>
      <c r="T22" s="89" t="s">
        <v>208</v>
      </c>
      <c r="U22" s="89" t="s">
        <v>208</v>
      </c>
      <c r="V22" s="89" t="s">
        <v>208</v>
      </c>
      <c r="W22" s="89"/>
      <c r="X22" s="89"/>
    </row>
    <row r="23" spans="1:24" ht="25.5" customHeight="1" x14ac:dyDescent="0.4">
      <c r="A23" s="69">
        <v>941</v>
      </c>
      <c r="B23" s="51" t="s">
        <v>56</v>
      </c>
      <c r="C23" s="60">
        <v>5268.3914374948645</v>
      </c>
      <c r="D23" s="60">
        <v>5168.201370326804</v>
      </c>
      <c r="E23" s="60">
        <v>4887.6331694736882</v>
      </c>
      <c r="F23" s="60">
        <v>5083.5963003769302</v>
      </c>
      <c r="G23" s="60">
        <v>5148.5548317090215</v>
      </c>
      <c r="H23" s="60">
        <v>5622.8770911652628</v>
      </c>
      <c r="I23" s="60">
        <v>5471.512839622259</v>
      </c>
      <c r="J23" s="59">
        <v>2946.4343105063454</v>
      </c>
      <c r="K23" s="119" t="s">
        <v>208</v>
      </c>
      <c r="L23" s="88" t="s">
        <v>208</v>
      </c>
      <c r="M23" s="88" t="s">
        <v>208</v>
      </c>
      <c r="N23" s="88" t="s">
        <v>208</v>
      </c>
      <c r="O23" s="88" t="s">
        <v>208</v>
      </c>
      <c r="P23" s="88" t="s">
        <v>208</v>
      </c>
      <c r="Q23" s="88" t="s">
        <v>208</v>
      </c>
      <c r="R23" s="88" t="s">
        <v>208</v>
      </c>
      <c r="S23" s="88" t="s">
        <v>208</v>
      </c>
      <c r="T23" s="88" t="s">
        <v>208</v>
      </c>
      <c r="U23" s="88" t="s">
        <v>208</v>
      </c>
      <c r="V23" s="88" t="s">
        <v>208</v>
      </c>
      <c r="W23" s="88"/>
      <c r="X23" s="88"/>
    </row>
    <row r="24" spans="1:24" ht="25.5" customHeight="1" x14ac:dyDescent="0.4">
      <c r="A24" s="69">
        <v>921</v>
      </c>
      <c r="B24" s="52" t="s">
        <v>55</v>
      </c>
      <c r="C24" s="60">
        <v>4945.0979661402243</v>
      </c>
      <c r="D24" s="60">
        <v>4849.9312317277099</v>
      </c>
      <c r="E24" s="60">
        <v>4591.1498836031114</v>
      </c>
      <c r="F24" s="60">
        <v>4770.7163916160625</v>
      </c>
      <c r="G24" s="60">
        <v>4828.1054754963461</v>
      </c>
      <c r="H24" s="60">
        <v>5277.300863008747</v>
      </c>
      <c r="I24" s="60">
        <v>5133.6230957294329</v>
      </c>
      <c r="J24" s="59">
        <v>2761.9158696668346</v>
      </c>
      <c r="K24" s="119" t="s">
        <v>208</v>
      </c>
      <c r="L24" s="88" t="s">
        <v>208</v>
      </c>
      <c r="M24" s="88" t="s">
        <v>208</v>
      </c>
      <c r="N24" s="88" t="s">
        <v>208</v>
      </c>
      <c r="O24" s="88" t="s">
        <v>208</v>
      </c>
      <c r="P24" s="88" t="s">
        <v>208</v>
      </c>
      <c r="Q24" s="88" t="s">
        <v>208</v>
      </c>
      <c r="R24" s="88" t="s">
        <v>208</v>
      </c>
      <c r="S24" s="88" t="s">
        <v>208</v>
      </c>
      <c r="T24" s="88" t="s">
        <v>208</v>
      </c>
      <c r="U24" s="88" t="s">
        <v>208</v>
      </c>
      <c r="V24" s="88" t="s">
        <v>208</v>
      </c>
      <c r="W24" s="88"/>
      <c r="X24" s="88"/>
    </row>
    <row r="25" spans="1:24" x14ac:dyDescent="0.4">
      <c r="A25" s="68" t="s">
        <v>54</v>
      </c>
      <c r="B25" s="67" t="s">
        <v>53</v>
      </c>
      <c r="C25" s="65">
        <v>276.8197257092267</v>
      </c>
      <c r="D25" s="65">
        <v>275.22017138402447</v>
      </c>
      <c r="E25" s="65">
        <v>259.65333010034431</v>
      </c>
      <c r="F25" s="65">
        <v>273.74096827154881</v>
      </c>
      <c r="G25" s="65">
        <v>289.72753587280101</v>
      </c>
      <c r="H25" s="65">
        <v>319.01015874784406</v>
      </c>
      <c r="I25" s="65">
        <v>315.66590333548595</v>
      </c>
      <c r="J25" s="64">
        <v>169.7857827684081</v>
      </c>
      <c r="K25" s="120" t="s">
        <v>208</v>
      </c>
      <c r="L25" s="89" t="s">
        <v>208</v>
      </c>
      <c r="M25" s="89" t="s">
        <v>208</v>
      </c>
      <c r="N25" s="89" t="s">
        <v>208</v>
      </c>
      <c r="O25" s="89" t="s">
        <v>208</v>
      </c>
      <c r="P25" s="89" t="s">
        <v>208</v>
      </c>
      <c r="Q25" s="89" t="s">
        <v>208</v>
      </c>
      <c r="R25" s="89" t="s">
        <v>208</v>
      </c>
      <c r="S25" s="89" t="s">
        <v>208</v>
      </c>
      <c r="T25" s="89" t="s">
        <v>208</v>
      </c>
      <c r="U25" s="89" t="s">
        <v>208</v>
      </c>
      <c r="V25" s="89" t="s">
        <v>208</v>
      </c>
      <c r="W25" s="89"/>
      <c r="X25" s="89"/>
    </row>
    <row r="26" spans="1:24" x14ac:dyDescent="0.4">
      <c r="A26" s="68" t="s">
        <v>52</v>
      </c>
      <c r="B26" s="67" t="s">
        <v>51</v>
      </c>
      <c r="C26" s="65">
        <v>839.9910818647129</v>
      </c>
      <c r="D26" s="65">
        <v>821.73967761538449</v>
      </c>
      <c r="E26" s="65">
        <v>765.62781735092381</v>
      </c>
      <c r="F26" s="65">
        <v>783.7549164690389</v>
      </c>
      <c r="G26" s="65">
        <v>787.50169915605659</v>
      </c>
      <c r="H26" s="65">
        <v>848.52553891731077</v>
      </c>
      <c r="I26" s="65">
        <v>817.75175136304358</v>
      </c>
      <c r="J26" s="64">
        <v>440.16018212236804</v>
      </c>
      <c r="K26" s="120" t="s">
        <v>208</v>
      </c>
      <c r="L26" s="89" t="s">
        <v>208</v>
      </c>
      <c r="M26" s="89" t="s">
        <v>208</v>
      </c>
      <c r="N26" s="89" t="s">
        <v>208</v>
      </c>
      <c r="O26" s="89" t="s">
        <v>208</v>
      </c>
      <c r="P26" s="89" t="s">
        <v>208</v>
      </c>
      <c r="Q26" s="89" t="s">
        <v>208</v>
      </c>
      <c r="R26" s="89" t="s">
        <v>208</v>
      </c>
      <c r="S26" s="89" t="s">
        <v>208</v>
      </c>
      <c r="T26" s="89" t="s">
        <v>208</v>
      </c>
      <c r="U26" s="89" t="s">
        <v>208</v>
      </c>
      <c r="V26" s="89" t="s">
        <v>208</v>
      </c>
      <c r="W26" s="89"/>
      <c r="X26" s="89"/>
    </row>
    <row r="27" spans="1:24" x14ac:dyDescent="0.4">
      <c r="A27" s="68" t="s">
        <v>50</v>
      </c>
      <c r="B27" s="67" t="s">
        <v>49</v>
      </c>
      <c r="C27" s="65">
        <v>554.31588978467266</v>
      </c>
      <c r="D27" s="65">
        <v>533.02655142899528</v>
      </c>
      <c r="E27" s="65">
        <v>498.28086017149485</v>
      </c>
      <c r="F27" s="65">
        <v>521.67637771085253</v>
      </c>
      <c r="G27" s="65">
        <v>528.5663555789007</v>
      </c>
      <c r="H27" s="65">
        <v>575.92397001653501</v>
      </c>
      <c r="I27" s="65">
        <v>557.61240424374409</v>
      </c>
      <c r="J27" s="64">
        <v>295.64780940862067</v>
      </c>
      <c r="K27" s="120" t="s">
        <v>208</v>
      </c>
      <c r="L27" s="89" t="s">
        <v>208</v>
      </c>
      <c r="M27" s="89" t="s">
        <v>208</v>
      </c>
      <c r="N27" s="89" t="s">
        <v>208</v>
      </c>
      <c r="O27" s="89" t="s">
        <v>208</v>
      </c>
      <c r="P27" s="89" t="s">
        <v>208</v>
      </c>
      <c r="Q27" s="89" t="s">
        <v>208</v>
      </c>
      <c r="R27" s="89" t="s">
        <v>208</v>
      </c>
      <c r="S27" s="89" t="s">
        <v>208</v>
      </c>
      <c r="T27" s="89" t="s">
        <v>208</v>
      </c>
      <c r="U27" s="89" t="s">
        <v>208</v>
      </c>
      <c r="V27" s="89" t="s">
        <v>208</v>
      </c>
      <c r="W27" s="89"/>
      <c r="X27" s="89"/>
    </row>
    <row r="28" spans="1:24" x14ac:dyDescent="0.4">
      <c r="A28" s="68" t="s">
        <v>48</v>
      </c>
      <c r="B28" s="67" t="s">
        <v>47</v>
      </c>
      <c r="C28" s="65">
        <v>390.95345519432743</v>
      </c>
      <c r="D28" s="65">
        <v>387.53660698406918</v>
      </c>
      <c r="E28" s="65">
        <v>358.26568619116597</v>
      </c>
      <c r="F28" s="65">
        <v>368.12321116825677</v>
      </c>
      <c r="G28" s="65">
        <v>387.50377157369701</v>
      </c>
      <c r="H28" s="65">
        <v>423.81239857028686</v>
      </c>
      <c r="I28" s="65">
        <v>409.80736843868539</v>
      </c>
      <c r="J28" s="64">
        <v>218.5573232227832</v>
      </c>
      <c r="K28" s="120" t="s">
        <v>208</v>
      </c>
      <c r="L28" s="89" t="s">
        <v>208</v>
      </c>
      <c r="M28" s="89" t="s">
        <v>208</v>
      </c>
      <c r="N28" s="89" t="s">
        <v>208</v>
      </c>
      <c r="O28" s="89" t="s">
        <v>208</v>
      </c>
      <c r="P28" s="89" t="s">
        <v>208</v>
      </c>
      <c r="Q28" s="89" t="s">
        <v>208</v>
      </c>
      <c r="R28" s="89" t="s">
        <v>208</v>
      </c>
      <c r="S28" s="89" t="s">
        <v>208</v>
      </c>
      <c r="T28" s="89" t="s">
        <v>208</v>
      </c>
      <c r="U28" s="89" t="s">
        <v>208</v>
      </c>
      <c r="V28" s="89" t="s">
        <v>208</v>
      </c>
      <c r="W28" s="89"/>
      <c r="X28" s="89"/>
    </row>
    <row r="29" spans="1:24" x14ac:dyDescent="0.4">
      <c r="A29" s="68" t="s">
        <v>46</v>
      </c>
      <c r="B29" s="67" t="s">
        <v>45</v>
      </c>
      <c r="C29" s="65">
        <v>557.01115856292131</v>
      </c>
      <c r="D29" s="65">
        <v>554.14122788172506</v>
      </c>
      <c r="E29" s="65">
        <v>528.40340578632311</v>
      </c>
      <c r="F29" s="65">
        <v>555.18990578766329</v>
      </c>
      <c r="G29" s="65">
        <v>570.91142125556075</v>
      </c>
      <c r="H29" s="65">
        <v>625.82038642389318</v>
      </c>
      <c r="I29" s="65">
        <v>624.34904795914815</v>
      </c>
      <c r="J29" s="64">
        <v>337.12490213685663</v>
      </c>
      <c r="K29" s="120" t="s">
        <v>208</v>
      </c>
      <c r="L29" s="89" t="s">
        <v>208</v>
      </c>
      <c r="M29" s="89" t="s">
        <v>208</v>
      </c>
      <c r="N29" s="89" t="s">
        <v>208</v>
      </c>
      <c r="O29" s="89" t="s">
        <v>208</v>
      </c>
      <c r="P29" s="89" t="s">
        <v>208</v>
      </c>
      <c r="Q29" s="89" t="s">
        <v>208</v>
      </c>
      <c r="R29" s="89" t="s">
        <v>208</v>
      </c>
      <c r="S29" s="89" t="s">
        <v>208</v>
      </c>
      <c r="T29" s="89" t="s">
        <v>208</v>
      </c>
      <c r="U29" s="89" t="s">
        <v>208</v>
      </c>
      <c r="V29" s="89" t="s">
        <v>208</v>
      </c>
      <c r="W29" s="89"/>
      <c r="X29" s="89"/>
    </row>
    <row r="30" spans="1:24" x14ac:dyDescent="0.4">
      <c r="A30" s="68" t="s">
        <v>44</v>
      </c>
      <c r="B30" s="67" t="s">
        <v>43</v>
      </c>
      <c r="C30" s="65">
        <v>397.62444911154267</v>
      </c>
      <c r="D30" s="65">
        <v>390.23131017946048</v>
      </c>
      <c r="E30" s="65">
        <v>379.30499864157082</v>
      </c>
      <c r="F30" s="65">
        <v>401.48787776813236</v>
      </c>
      <c r="G30" s="65">
        <v>411.24239988145126</v>
      </c>
      <c r="H30" s="65">
        <v>453.58962447538039</v>
      </c>
      <c r="I30" s="65">
        <v>442.37555133539166</v>
      </c>
      <c r="J30" s="64">
        <v>237.72879438592838</v>
      </c>
      <c r="K30" s="120" t="s">
        <v>208</v>
      </c>
      <c r="L30" s="89" t="s">
        <v>208</v>
      </c>
      <c r="M30" s="89" t="s">
        <v>208</v>
      </c>
      <c r="N30" s="89" t="s">
        <v>208</v>
      </c>
      <c r="O30" s="89" t="s">
        <v>208</v>
      </c>
      <c r="P30" s="89" t="s">
        <v>208</v>
      </c>
      <c r="Q30" s="89" t="s">
        <v>208</v>
      </c>
      <c r="R30" s="89" t="s">
        <v>208</v>
      </c>
      <c r="S30" s="89" t="s">
        <v>208</v>
      </c>
      <c r="T30" s="89" t="s">
        <v>208</v>
      </c>
      <c r="U30" s="89" t="s">
        <v>208</v>
      </c>
      <c r="V30" s="89" t="s">
        <v>208</v>
      </c>
      <c r="W30" s="89"/>
      <c r="X30" s="89"/>
    </row>
    <row r="31" spans="1:24" x14ac:dyDescent="0.4">
      <c r="A31" s="68" t="s">
        <v>42</v>
      </c>
      <c r="B31" s="67" t="s">
        <v>41</v>
      </c>
      <c r="C31" s="65">
        <v>781.27586831446206</v>
      </c>
      <c r="D31" s="65">
        <v>792.29610474743788</v>
      </c>
      <c r="E31" s="65">
        <v>779.18168233550057</v>
      </c>
      <c r="F31" s="65">
        <v>838.07404088361307</v>
      </c>
      <c r="G31" s="65">
        <v>843.07466767701158</v>
      </c>
      <c r="H31" s="65">
        <v>941.78020939774729</v>
      </c>
      <c r="I31" s="65">
        <v>962.23151788582709</v>
      </c>
      <c r="J31" s="64">
        <v>524.84022658299841</v>
      </c>
      <c r="K31" s="120" t="s">
        <v>208</v>
      </c>
      <c r="L31" s="89" t="s">
        <v>208</v>
      </c>
      <c r="M31" s="89" t="s">
        <v>208</v>
      </c>
      <c r="N31" s="89" t="s">
        <v>208</v>
      </c>
      <c r="O31" s="89" t="s">
        <v>208</v>
      </c>
      <c r="P31" s="89" t="s">
        <v>208</v>
      </c>
      <c r="Q31" s="89" t="s">
        <v>208</v>
      </c>
      <c r="R31" s="89" t="s">
        <v>208</v>
      </c>
      <c r="S31" s="89" t="s">
        <v>208</v>
      </c>
      <c r="T31" s="89" t="s">
        <v>208</v>
      </c>
      <c r="U31" s="89" t="s">
        <v>208</v>
      </c>
      <c r="V31" s="89" t="s">
        <v>208</v>
      </c>
      <c r="W31" s="89"/>
      <c r="X31" s="89"/>
    </row>
    <row r="32" spans="1:24" x14ac:dyDescent="0.4">
      <c r="A32" s="68" t="s">
        <v>40</v>
      </c>
      <c r="B32" s="67" t="s">
        <v>39</v>
      </c>
      <c r="C32" s="65">
        <v>640.22888467360372</v>
      </c>
      <c r="D32" s="65">
        <v>615.46568338074542</v>
      </c>
      <c r="E32" s="65">
        <v>575.39183556651437</v>
      </c>
      <c r="F32" s="65">
        <v>574.01169650533211</v>
      </c>
      <c r="G32" s="65">
        <v>562.20673622616744</v>
      </c>
      <c r="H32" s="65">
        <v>606.88891980501035</v>
      </c>
      <c r="I32" s="65">
        <v>563.02446236885839</v>
      </c>
      <c r="J32" s="64">
        <v>300.79628749005872</v>
      </c>
      <c r="K32" s="120" t="s">
        <v>208</v>
      </c>
      <c r="L32" s="89" t="s">
        <v>208</v>
      </c>
      <c r="M32" s="89" t="s">
        <v>208</v>
      </c>
      <c r="N32" s="89" t="s">
        <v>208</v>
      </c>
      <c r="O32" s="89" t="s">
        <v>208</v>
      </c>
      <c r="P32" s="89" t="s">
        <v>208</v>
      </c>
      <c r="Q32" s="89" t="s">
        <v>208</v>
      </c>
      <c r="R32" s="89" t="s">
        <v>208</v>
      </c>
      <c r="S32" s="89" t="s">
        <v>208</v>
      </c>
      <c r="T32" s="89" t="s">
        <v>208</v>
      </c>
      <c r="U32" s="89" t="s">
        <v>208</v>
      </c>
      <c r="V32" s="89" t="s">
        <v>208</v>
      </c>
      <c r="W32" s="89"/>
      <c r="X32" s="89"/>
    </row>
    <row r="33" spans="1:24" x14ac:dyDescent="0.4">
      <c r="A33" s="68" t="s">
        <v>38</v>
      </c>
      <c r="B33" s="67" t="s">
        <v>37</v>
      </c>
      <c r="C33" s="65">
        <v>506.8774529247541</v>
      </c>
      <c r="D33" s="65">
        <v>480.27389812586767</v>
      </c>
      <c r="E33" s="65">
        <v>447.04026745927405</v>
      </c>
      <c r="F33" s="65">
        <v>454.65739705162434</v>
      </c>
      <c r="G33" s="65">
        <v>447.37088827469967</v>
      </c>
      <c r="H33" s="65">
        <v>481.94965665473848</v>
      </c>
      <c r="I33" s="65">
        <v>440.80508879924747</v>
      </c>
      <c r="J33" s="64">
        <v>237.2745615488127</v>
      </c>
      <c r="K33" s="120" t="s">
        <v>208</v>
      </c>
      <c r="L33" s="89" t="s">
        <v>208</v>
      </c>
      <c r="M33" s="89" t="s">
        <v>208</v>
      </c>
      <c r="N33" s="89" t="s">
        <v>208</v>
      </c>
      <c r="O33" s="89" t="s">
        <v>208</v>
      </c>
      <c r="P33" s="89" t="s">
        <v>208</v>
      </c>
      <c r="Q33" s="89" t="s">
        <v>208</v>
      </c>
      <c r="R33" s="89" t="s">
        <v>208</v>
      </c>
      <c r="S33" s="89" t="s">
        <v>208</v>
      </c>
      <c r="T33" s="89" t="s">
        <v>208</v>
      </c>
      <c r="U33" s="89" t="s">
        <v>208</v>
      </c>
      <c r="V33" s="89" t="s">
        <v>208</v>
      </c>
      <c r="W33" s="89"/>
      <c r="X33" s="89"/>
    </row>
    <row r="34" spans="1:24" x14ac:dyDescent="0.4">
      <c r="A34" s="63">
        <v>924</v>
      </c>
      <c r="B34" s="62" t="s">
        <v>36</v>
      </c>
      <c r="C34" s="60">
        <v>323.29347135464013</v>
      </c>
      <c r="D34" s="60">
        <v>318.27013859909329</v>
      </c>
      <c r="E34" s="60">
        <v>296.48328587057631</v>
      </c>
      <c r="F34" s="60">
        <v>312.8799087608682</v>
      </c>
      <c r="G34" s="60">
        <v>320.44935621267535</v>
      </c>
      <c r="H34" s="60">
        <v>345.57622815651558</v>
      </c>
      <c r="I34" s="60">
        <v>337.8897438928264</v>
      </c>
      <c r="J34" s="59">
        <v>184.51844083951084</v>
      </c>
      <c r="K34" s="119" t="s">
        <v>208</v>
      </c>
      <c r="L34" s="88" t="s">
        <v>208</v>
      </c>
      <c r="M34" s="88" t="s">
        <v>208</v>
      </c>
      <c r="N34" s="88" t="s">
        <v>208</v>
      </c>
      <c r="O34" s="88" t="s">
        <v>208</v>
      </c>
      <c r="P34" s="88" t="s">
        <v>208</v>
      </c>
      <c r="Q34" s="88" t="s">
        <v>208</v>
      </c>
      <c r="R34" s="88" t="s">
        <v>208</v>
      </c>
      <c r="S34" s="88" t="s">
        <v>208</v>
      </c>
      <c r="T34" s="88" t="s">
        <v>208</v>
      </c>
      <c r="U34" s="88" t="s">
        <v>208</v>
      </c>
      <c r="V34" s="88" t="s">
        <v>208</v>
      </c>
      <c r="W34" s="88"/>
      <c r="X34" s="88"/>
    </row>
    <row r="35" spans="1:24" x14ac:dyDescent="0.4">
      <c r="A35" s="63">
        <v>923</v>
      </c>
      <c r="B35" s="62" t="s">
        <v>35</v>
      </c>
      <c r="C35" s="60">
        <v>521.57824814260869</v>
      </c>
      <c r="D35" s="60">
        <v>520.38318623941598</v>
      </c>
      <c r="E35" s="60">
        <v>499.24761812391915</v>
      </c>
      <c r="F35" s="60">
        <v>522.98961038914092</v>
      </c>
      <c r="G35" s="60">
        <v>538.81480847489411</v>
      </c>
      <c r="H35" s="60">
        <v>591.85414572056152</v>
      </c>
      <c r="I35" s="60">
        <v>589.58870752199027</v>
      </c>
      <c r="J35" s="59">
        <v>321.83052774979598</v>
      </c>
      <c r="K35" s="119" t="s">
        <v>208</v>
      </c>
      <c r="L35" s="88" t="s">
        <v>208</v>
      </c>
      <c r="M35" s="88" t="s">
        <v>208</v>
      </c>
      <c r="N35" s="88" t="s">
        <v>208</v>
      </c>
      <c r="O35" s="88" t="s">
        <v>208</v>
      </c>
      <c r="P35" s="88" t="s">
        <v>208</v>
      </c>
      <c r="Q35" s="88" t="s">
        <v>208</v>
      </c>
      <c r="R35" s="88" t="s">
        <v>208</v>
      </c>
      <c r="S35" s="88" t="s">
        <v>208</v>
      </c>
      <c r="T35" s="88" t="s">
        <v>208</v>
      </c>
      <c r="U35" s="88" t="s">
        <v>208</v>
      </c>
      <c r="V35" s="88" t="s">
        <v>208</v>
      </c>
      <c r="W35" s="88"/>
      <c r="X35" s="88"/>
    </row>
    <row r="36" spans="1:24" s="85" customFormat="1" ht="30" customHeight="1" x14ac:dyDescent="0.4">
      <c r="A36" s="58">
        <v>922</v>
      </c>
      <c r="B36" s="57" t="s">
        <v>34</v>
      </c>
      <c r="C36" s="79"/>
      <c r="D36" s="79"/>
      <c r="E36" s="79"/>
      <c r="F36" s="79"/>
      <c r="G36" s="79"/>
      <c r="H36" s="79"/>
      <c r="I36" s="79"/>
      <c r="J36" s="110"/>
      <c r="K36" s="118"/>
      <c r="L36" s="117"/>
      <c r="M36" s="117"/>
      <c r="N36" s="117"/>
      <c r="O36" s="117"/>
      <c r="P36" s="117"/>
      <c r="Q36" s="117"/>
      <c r="R36" s="117"/>
      <c r="S36" s="117"/>
      <c r="T36" s="117"/>
      <c r="U36" s="117"/>
      <c r="V36" s="117"/>
      <c r="W36" s="117"/>
      <c r="X36" s="117"/>
    </row>
    <row r="49" spans="1:1" x14ac:dyDescent="0.4">
      <c r="A49" s="45"/>
    </row>
    <row r="50" spans="1:1" x14ac:dyDescent="0.4">
      <c r="A50" s="45"/>
    </row>
  </sheetData>
  <mergeCells count="2">
    <mergeCell ref="A1:B1"/>
    <mergeCell ref="A19:B19"/>
  </mergeCells>
  <conditionalFormatting sqref="C1:V1">
    <cfRule type="cellIs" dxfId="13" priority="1" stopIfTrue="1" operator="equal">
      <formula>FALSE</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pane xSplit="2" topLeftCell="C1" activePane="topRight" state="frozen"/>
      <selection sqref="A1:B1"/>
      <selection pane="topRight"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144</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X3" si="0">SUM(G6,G16:G17,G4)</f>
        <v>4216.9707421205239</v>
      </c>
      <c r="H3" s="60">
        <f t="shared" si="0"/>
        <v>4560.3279730823833</v>
      </c>
      <c r="I3" s="60">
        <f t="shared" si="0"/>
        <v>4550.8799907039584</v>
      </c>
      <c r="J3" s="60">
        <f t="shared" si="0"/>
        <v>4864.9706290727363</v>
      </c>
      <c r="K3" s="60">
        <f t="shared" si="0"/>
        <v>4855.6777992951511</v>
      </c>
      <c r="L3" s="60">
        <f t="shared" si="0"/>
        <v>4532.1900443650766</v>
      </c>
      <c r="M3" s="60">
        <f t="shared" si="0"/>
        <v>4574.2510630700244</v>
      </c>
      <c r="N3" s="60">
        <f t="shared" si="0"/>
        <v>5056.8584049752217</v>
      </c>
      <c r="O3" s="60">
        <f t="shared" si="0"/>
        <v>5098.7516794821686</v>
      </c>
      <c r="P3" s="60">
        <f t="shared" si="0"/>
        <v>4984.9200626353195</v>
      </c>
      <c r="Q3" s="60">
        <f t="shared" si="0"/>
        <v>4635.0118573493255</v>
      </c>
      <c r="R3" s="60">
        <f t="shared" si="0"/>
        <v>4042.2862376047101</v>
      </c>
      <c r="S3" s="60">
        <f t="shared" si="0"/>
        <v>2489.4119175746537</v>
      </c>
      <c r="T3" s="60">
        <f t="shared" si="0"/>
        <v>991.64976374931405</v>
      </c>
      <c r="U3" s="60">
        <f t="shared" si="0"/>
        <v>459.84335153560278</v>
      </c>
      <c r="V3" s="60">
        <f t="shared" si="0"/>
        <v>232.57641342525952</v>
      </c>
      <c r="W3" s="88">
        <f t="shared" si="0"/>
        <v>91.009089681354624</v>
      </c>
      <c r="X3" s="88">
        <f t="shared" si="0"/>
        <v>19.737945281754385</v>
      </c>
      <c r="Y3" s="59">
        <v>3.9458946524339318</v>
      </c>
    </row>
    <row r="4" spans="1:25" s="48" customFormat="1" x14ac:dyDescent="0.4">
      <c r="A4" s="68"/>
      <c r="B4" s="90" t="s">
        <v>57</v>
      </c>
      <c r="C4" s="65"/>
      <c r="D4" s="65"/>
      <c r="E4" s="65"/>
      <c r="F4" s="65"/>
      <c r="G4" s="65">
        <v>0.64347736164575253</v>
      </c>
      <c r="H4" s="65">
        <v>0.67738802553358979</v>
      </c>
      <c r="I4" s="65">
        <v>0.42366642954147526</v>
      </c>
      <c r="J4" s="65">
        <v>0.44918446391426786</v>
      </c>
      <c r="K4" s="65">
        <v>0.41982480028964086</v>
      </c>
      <c r="L4" s="65">
        <v>0.22464070251190746</v>
      </c>
      <c r="M4" s="65">
        <v>0.14463551887383039</v>
      </c>
      <c r="N4" s="65">
        <v>0.18949076662401532</v>
      </c>
      <c r="O4" s="65">
        <v>0.20358332338974863</v>
      </c>
      <c r="P4" s="65">
        <v>0.19479154115233049</v>
      </c>
      <c r="Q4" s="65">
        <v>0.15441314154887514</v>
      </c>
      <c r="R4" s="65">
        <v>0.14422611348109446</v>
      </c>
      <c r="S4" s="65">
        <v>5.887702629550351E-2</v>
      </c>
      <c r="T4" s="65">
        <v>4.5070432643303342E-2</v>
      </c>
      <c r="U4" s="65">
        <v>2.8003170288067012E-2</v>
      </c>
      <c r="V4" s="65">
        <v>7.7997102518021092E-3</v>
      </c>
      <c r="W4" s="89">
        <v>0</v>
      </c>
      <c r="X4" s="89">
        <v>0</v>
      </c>
      <c r="Y4" s="64">
        <v>0</v>
      </c>
    </row>
    <row r="5" spans="1:25" s="48" customFormat="1" ht="25.5" customHeight="1" x14ac:dyDescent="0.4">
      <c r="A5" s="69">
        <v>941</v>
      </c>
      <c r="B5" s="51" t="s">
        <v>56</v>
      </c>
      <c r="C5" s="60"/>
      <c r="D5" s="60"/>
      <c r="E5" s="60"/>
      <c r="F5" s="60"/>
      <c r="G5" s="60">
        <f t="shared" ref="G5:Y5" si="1">SUM(G6,G16)</f>
        <v>3753.1326942528513</v>
      </c>
      <c r="H5" s="60">
        <f t="shared" si="1"/>
        <v>4059.4322965846914</v>
      </c>
      <c r="I5" s="60">
        <f t="shared" si="1"/>
        <v>4041.0591761770274</v>
      </c>
      <c r="J5" s="60">
        <f t="shared" si="1"/>
        <v>4321.7112268888059</v>
      </c>
      <c r="K5" s="60">
        <f t="shared" si="1"/>
        <v>4310.1563411132865</v>
      </c>
      <c r="L5" s="60">
        <f t="shared" si="1"/>
        <v>4021.3064607519668</v>
      </c>
      <c r="M5" s="60">
        <f t="shared" si="1"/>
        <v>4060.188927432715</v>
      </c>
      <c r="N5" s="60">
        <f t="shared" si="1"/>
        <v>4493.4684807937456</v>
      </c>
      <c r="O5" s="60">
        <f t="shared" si="1"/>
        <v>4538.1553906345043</v>
      </c>
      <c r="P5" s="60">
        <f t="shared" si="1"/>
        <v>4444.9717281178246</v>
      </c>
      <c r="Q5" s="60">
        <f t="shared" si="1"/>
        <v>4141.5335017750103</v>
      </c>
      <c r="R5" s="60">
        <f t="shared" si="1"/>
        <v>3611.7854645814546</v>
      </c>
      <c r="S5" s="60">
        <f t="shared" si="1"/>
        <v>2224.6173893852033</v>
      </c>
      <c r="T5" s="60">
        <f t="shared" si="1"/>
        <v>893.54846288216243</v>
      </c>
      <c r="U5" s="60">
        <f t="shared" si="1"/>
        <v>412.92621174970702</v>
      </c>
      <c r="V5" s="60">
        <f t="shared" si="1"/>
        <v>204.23543414508109</v>
      </c>
      <c r="W5" s="88">
        <f t="shared" si="1"/>
        <v>80.563739433185475</v>
      </c>
      <c r="X5" s="88">
        <f t="shared" si="1"/>
        <v>16.503419490370337</v>
      </c>
      <c r="Y5" s="59">
        <f t="shared" si="1"/>
        <v>0</v>
      </c>
    </row>
    <row r="6" spans="1:25" s="48" customFormat="1" ht="25.5" customHeight="1" x14ac:dyDescent="0.4">
      <c r="A6" s="69">
        <v>921</v>
      </c>
      <c r="B6" s="52" t="s">
        <v>55</v>
      </c>
      <c r="C6" s="60"/>
      <c r="D6" s="60"/>
      <c r="E6" s="60"/>
      <c r="F6" s="60"/>
      <c r="G6" s="60">
        <f t="shared" ref="G6:Y6" si="2">SUM(G7:G15)</f>
        <v>3477.9699705763242</v>
      </c>
      <c r="H6" s="60">
        <f t="shared" si="2"/>
        <v>3762.7618818999954</v>
      </c>
      <c r="I6" s="60">
        <f t="shared" si="2"/>
        <v>3740.8624659098978</v>
      </c>
      <c r="J6" s="60">
        <f t="shared" si="2"/>
        <v>4003.8841875284397</v>
      </c>
      <c r="K6" s="60">
        <f t="shared" si="2"/>
        <v>3995.3616177668996</v>
      </c>
      <c r="L6" s="60">
        <f t="shared" si="2"/>
        <v>3729.1318963551776</v>
      </c>
      <c r="M6" s="60">
        <f t="shared" si="2"/>
        <v>3767.148822484241</v>
      </c>
      <c r="N6" s="60">
        <f t="shared" si="2"/>
        <v>4173.875832355121</v>
      </c>
      <c r="O6" s="60">
        <f t="shared" si="2"/>
        <v>4220.1786013874525</v>
      </c>
      <c r="P6" s="60">
        <f t="shared" si="2"/>
        <v>4136.922845563291</v>
      </c>
      <c r="Q6" s="60">
        <f t="shared" si="2"/>
        <v>3856.5690661392241</v>
      </c>
      <c r="R6" s="60">
        <f t="shared" si="2"/>
        <v>3363.9380846917647</v>
      </c>
      <c r="S6" s="60">
        <f t="shared" si="2"/>
        <v>2071.3891285830032</v>
      </c>
      <c r="T6" s="60">
        <f t="shared" si="2"/>
        <v>822.45391367571369</v>
      </c>
      <c r="U6" s="60">
        <f t="shared" si="2"/>
        <v>379.02472594615176</v>
      </c>
      <c r="V6" s="60">
        <f t="shared" si="2"/>
        <v>186.16491103585992</v>
      </c>
      <c r="W6" s="88">
        <f t="shared" si="2"/>
        <v>71.726313660725467</v>
      </c>
      <c r="X6" s="88">
        <f t="shared" si="2"/>
        <v>14.482994914484008</v>
      </c>
      <c r="Y6" s="59">
        <f t="shared" si="2"/>
        <v>0</v>
      </c>
    </row>
    <row r="7" spans="1:25" s="48" customFormat="1" x14ac:dyDescent="0.4">
      <c r="A7" s="68" t="s">
        <v>54</v>
      </c>
      <c r="B7" s="67" t="s">
        <v>53</v>
      </c>
      <c r="C7" s="65"/>
      <c r="D7" s="65"/>
      <c r="E7" s="65"/>
      <c r="F7" s="65"/>
      <c r="G7" s="65">
        <v>238.67912653511775</v>
      </c>
      <c r="H7" s="65">
        <v>263.62870124568548</v>
      </c>
      <c r="I7" s="65">
        <v>272.6702952137897</v>
      </c>
      <c r="J7" s="65">
        <v>291.16843951228526</v>
      </c>
      <c r="K7" s="65">
        <v>283.77993895443672</v>
      </c>
      <c r="L7" s="65">
        <v>258.93026212594413</v>
      </c>
      <c r="M7" s="65">
        <v>255.52033041540307</v>
      </c>
      <c r="N7" s="65">
        <v>275.60905961918593</v>
      </c>
      <c r="O7" s="65">
        <v>269.99679836864357</v>
      </c>
      <c r="P7" s="65">
        <v>256.17440352241022</v>
      </c>
      <c r="Q7" s="65">
        <v>231.03003245856786</v>
      </c>
      <c r="R7" s="65">
        <v>200.63780272512321</v>
      </c>
      <c r="S7" s="65">
        <v>117.51050827003542</v>
      </c>
      <c r="T7" s="65">
        <v>46.552360500823696</v>
      </c>
      <c r="U7" s="65">
        <v>23.552721303215161</v>
      </c>
      <c r="V7" s="65">
        <v>12.079019909582328</v>
      </c>
      <c r="W7" s="89">
        <v>5.2268921811178934</v>
      </c>
      <c r="X7" s="89">
        <v>1.21597458791104</v>
      </c>
      <c r="Y7" s="64">
        <v>0</v>
      </c>
    </row>
    <row r="8" spans="1:25" s="48" customFormat="1" x14ac:dyDescent="0.4">
      <c r="A8" s="68" t="s">
        <v>52</v>
      </c>
      <c r="B8" s="67" t="s">
        <v>51</v>
      </c>
      <c r="C8" s="65"/>
      <c r="D8" s="65"/>
      <c r="E8" s="65"/>
      <c r="F8" s="65"/>
      <c r="G8" s="65">
        <v>676.70863569718381</v>
      </c>
      <c r="H8" s="65">
        <v>726.07358302749344</v>
      </c>
      <c r="I8" s="65">
        <v>736.76482033621039</v>
      </c>
      <c r="J8" s="65">
        <v>785.44210765490823</v>
      </c>
      <c r="K8" s="65">
        <v>783.14708825259368</v>
      </c>
      <c r="L8" s="65">
        <v>724.31597813646999</v>
      </c>
      <c r="M8" s="65">
        <v>727.22733745162282</v>
      </c>
      <c r="N8" s="65">
        <v>794.8522930405137</v>
      </c>
      <c r="O8" s="65">
        <v>793.68289066051466</v>
      </c>
      <c r="P8" s="65">
        <v>773.93298248567419</v>
      </c>
      <c r="Q8" s="65">
        <v>715.94995451425802</v>
      </c>
      <c r="R8" s="65">
        <v>617.56644032217798</v>
      </c>
      <c r="S8" s="65">
        <v>352.02888921630858</v>
      </c>
      <c r="T8" s="65">
        <v>129.04853627325051</v>
      </c>
      <c r="U8" s="65">
        <v>60.816176147092136</v>
      </c>
      <c r="V8" s="65">
        <v>32.37185557016862</v>
      </c>
      <c r="W8" s="89">
        <v>11.922888361692813</v>
      </c>
      <c r="X8" s="89">
        <v>2.5227957119396986</v>
      </c>
      <c r="Y8" s="64">
        <v>0</v>
      </c>
    </row>
    <row r="9" spans="1:25" s="48" customFormat="1" x14ac:dyDescent="0.4">
      <c r="A9" s="68" t="s">
        <v>50</v>
      </c>
      <c r="B9" s="67" t="s">
        <v>49</v>
      </c>
      <c r="C9" s="65"/>
      <c r="D9" s="65"/>
      <c r="E9" s="65"/>
      <c r="F9" s="65"/>
      <c r="G9" s="65">
        <v>353.01890059844925</v>
      </c>
      <c r="H9" s="65">
        <v>385.68199427816648</v>
      </c>
      <c r="I9" s="65">
        <v>389.94296833444423</v>
      </c>
      <c r="J9" s="65">
        <v>418.71482336174148</v>
      </c>
      <c r="K9" s="65">
        <v>417.08105400124253</v>
      </c>
      <c r="L9" s="65">
        <v>386.96261271848709</v>
      </c>
      <c r="M9" s="65">
        <v>385.37568771670777</v>
      </c>
      <c r="N9" s="65">
        <v>425.16422617037995</v>
      </c>
      <c r="O9" s="65">
        <v>427.67839711332454</v>
      </c>
      <c r="P9" s="65">
        <v>417.06030849808093</v>
      </c>
      <c r="Q9" s="65">
        <v>391.40463551039466</v>
      </c>
      <c r="R9" s="65">
        <v>335.08230419161418</v>
      </c>
      <c r="S9" s="65">
        <v>194.9513185851572</v>
      </c>
      <c r="T9" s="65">
        <v>64.931476416499834</v>
      </c>
      <c r="U9" s="65">
        <v>29.810524370098982</v>
      </c>
      <c r="V9" s="65">
        <v>13.173297806836239</v>
      </c>
      <c r="W9" s="89">
        <v>4.4813051212762698</v>
      </c>
      <c r="X9" s="89">
        <v>0.93144913751289704</v>
      </c>
      <c r="Y9" s="64">
        <v>0</v>
      </c>
    </row>
    <row r="10" spans="1:25" s="48" customFormat="1" x14ac:dyDescent="0.4">
      <c r="A10" s="68" t="s">
        <v>48</v>
      </c>
      <c r="B10" s="67" t="s">
        <v>47</v>
      </c>
      <c r="C10" s="65"/>
      <c r="D10" s="65"/>
      <c r="E10" s="65"/>
      <c r="F10" s="65"/>
      <c r="G10" s="65">
        <v>244.85061646782481</v>
      </c>
      <c r="H10" s="65">
        <v>268.81379541875322</v>
      </c>
      <c r="I10" s="65">
        <v>262.74077216580497</v>
      </c>
      <c r="J10" s="65">
        <v>277.99077289374861</v>
      </c>
      <c r="K10" s="65">
        <v>274.62269805306209</v>
      </c>
      <c r="L10" s="65">
        <v>256.68245511354831</v>
      </c>
      <c r="M10" s="65">
        <v>262.65602116183663</v>
      </c>
      <c r="N10" s="65">
        <v>296.01523787468199</v>
      </c>
      <c r="O10" s="65">
        <v>303.71930011733571</v>
      </c>
      <c r="P10" s="65">
        <v>299.06432313522271</v>
      </c>
      <c r="Q10" s="65">
        <v>282.75787487258759</v>
      </c>
      <c r="R10" s="65">
        <v>249.29428319115527</v>
      </c>
      <c r="S10" s="65">
        <v>149.21904464560009</v>
      </c>
      <c r="T10" s="65">
        <v>53.164344405010603</v>
      </c>
      <c r="U10" s="65">
        <v>25.620339618142616</v>
      </c>
      <c r="V10" s="65">
        <v>13.909740612123841</v>
      </c>
      <c r="W10" s="89">
        <v>5.0174100681702045</v>
      </c>
      <c r="X10" s="89">
        <v>0.84226663357220888</v>
      </c>
      <c r="Y10" s="64">
        <v>0</v>
      </c>
    </row>
    <row r="11" spans="1:25" s="48" customFormat="1" x14ac:dyDescent="0.4">
      <c r="A11" s="68" t="s">
        <v>46</v>
      </c>
      <c r="B11" s="67" t="s">
        <v>45</v>
      </c>
      <c r="C11" s="65"/>
      <c r="D11" s="65"/>
      <c r="E11" s="65"/>
      <c r="F11" s="65"/>
      <c r="G11" s="65">
        <v>370.39159917378259</v>
      </c>
      <c r="H11" s="65">
        <v>405.57036609198718</v>
      </c>
      <c r="I11" s="65">
        <v>406.93276430596387</v>
      </c>
      <c r="J11" s="65">
        <v>432.78984752092447</v>
      </c>
      <c r="K11" s="65">
        <v>428.62529839659646</v>
      </c>
      <c r="L11" s="65">
        <v>396.594690177053</v>
      </c>
      <c r="M11" s="65">
        <v>396.40800478678324</v>
      </c>
      <c r="N11" s="65">
        <v>438.37812383801378</v>
      </c>
      <c r="O11" s="65">
        <v>446.44998757459899</v>
      </c>
      <c r="P11" s="65">
        <v>436.41087154647329</v>
      </c>
      <c r="Q11" s="65">
        <v>403.30064943062291</v>
      </c>
      <c r="R11" s="65">
        <v>348.21871901182567</v>
      </c>
      <c r="S11" s="65">
        <v>206.78076153880315</v>
      </c>
      <c r="T11" s="65">
        <v>82.081038757709933</v>
      </c>
      <c r="U11" s="65">
        <v>41.233177413610186</v>
      </c>
      <c r="V11" s="65">
        <v>27.506975244659362</v>
      </c>
      <c r="W11" s="89">
        <v>12.22651981407734</v>
      </c>
      <c r="X11" s="89">
        <v>2.0760164345766476</v>
      </c>
      <c r="Y11" s="64">
        <v>0</v>
      </c>
    </row>
    <row r="12" spans="1:25" s="48" customFormat="1" x14ac:dyDescent="0.4">
      <c r="A12" s="68" t="s">
        <v>44</v>
      </c>
      <c r="B12" s="67" t="s">
        <v>43</v>
      </c>
      <c r="C12" s="65"/>
      <c r="D12" s="65"/>
      <c r="E12" s="65"/>
      <c r="F12" s="65"/>
      <c r="G12" s="65">
        <v>260.24253303179665</v>
      </c>
      <c r="H12" s="65">
        <v>279.55050258614233</v>
      </c>
      <c r="I12" s="65">
        <v>272.972839082017</v>
      </c>
      <c r="J12" s="65">
        <v>292.32374932046423</v>
      </c>
      <c r="K12" s="65">
        <v>292.54255906810516</v>
      </c>
      <c r="L12" s="65">
        <v>273.77342344830765</v>
      </c>
      <c r="M12" s="65">
        <v>279.74566087635094</v>
      </c>
      <c r="N12" s="65">
        <v>315.86662241763014</v>
      </c>
      <c r="O12" s="65">
        <v>324.57724073025958</v>
      </c>
      <c r="P12" s="65">
        <v>320.54207105497539</v>
      </c>
      <c r="Q12" s="65">
        <v>300.8799375069288</v>
      </c>
      <c r="R12" s="65">
        <v>263.10131354135342</v>
      </c>
      <c r="S12" s="65">
        <v>174.8957066871501</v>
      </c>
      <c r="T12" s="65">
        <v>70.192334963654915</v>
      </c>
      <c r="U12" s="65">
        <v>32.894281638829767</v>
      </c>
      <c r="V12" s="65">
        <v>16.580302037740946</v>
      </c>
      <c r="W12" s="89">
        <v>6.2511730635614446</v>
      </c>
      <c r="X12" s="89">
        <v>1.244237301442876</v>
      </c>
      <c r="Y12" s="64">
        <v>0</v>
      </c>
    </row>
    <row r="13" spans="1:25" s="48" customFormat="1" x14ac:dyDescent="0.4">
      <c r="A13" s="68" t="s">
        <v>42</v>
      </c>
      <c r="B13" s="67" t="s">
        <v>41</v>
      </c>
      <c r="C13" s="65"/>
      <c r="D13" s="65"/>
      <c r="E13" s="65"/>
      <c r="F13" s="65"/>
      <c r="G13" s="65">
        <v>655.20223579536651</v>
      </c>
      <c r="H13" s="65">
        <v>711.57657214661958</v>
      </c>
      <c r="I13" s="65">
        <v>735.60655398491781</v>
      </c>
      <c r="J13" s="65">
        <v>803.498005546174</v>
      </c>
      <c r="K13" s="65">
        <v>813.90003621765254</v>
      </c>
      <c r="L13" s="65">
        <v>765.89644123517633</v>
      </c>
      <c r="M13" s="65">
        <v>773.2301525498674</v>
      </c>
      <c r="N13" s="65">
        <v>855.17278224834672</v>
      </c>
      <c r="O13" s="65">
        <v>860.53296701920021</v>
      </c>
      <c r="P13" s="65">
        <v>847.80740768397618</v>
      </c>
      <c r="Q13" s="65">
        <v>788.46827088596842</v>
      </c>
      <c r="R13" s="65">
        <v>698.65193746272848</v>
      </c>
      <c r="S13" s="65">
        <v>469.14840821405147</v>
      </c>
      <c r="T13" s="65">
        <v>218.05230233970119</v>
      </c>
      <c r="U13" s="65">
        <v>89.293179093692785</v>
      </c>
      <c r="V13" s="65">
        <v>32.488046808673438</v>
      </c>
      <c r="W13" s="89">
        <v>12.376486883291889</v>
      </c>
      <c r="X13" s="89">
        <v>3.3040882157225457</v>
      </c>
      <c r="Y13" s="64">
        <v>0</v>
      </c>
    </row>
    <row r="14" spans="1:25" s="48" customFormat="1" x14ac:dyDescent="0.4">
      <c r="A14" s="68" t="s">
        <v>40</v>
      </c>
      <c r="B14" s="67" t="s">
        <v>39</v>
      </c>
      <c r="C14" s="65"/>
      <c r="D14" s="65"/>
      <c r="E14" s="65"/>
      <c r="F14" s="65"/>
      <c r="G14" s="65">
        <v>381.08131034220884</v>
      </c>
      <c r="H14" s="65">
        <v>403.16045171988856</v>
      </c>
      <c r="I14" s="65">
        <v>367.14835230891219</v>
      </c>
      <c r="J14" s="65">
        <v>389.09553642572411</v>
      </c>
      <c r="K14" s="65">
        <v>389.84555261433468</v>
      </c>
      <c r="L14" s="65">
        <v>369.63117163512499</v>
      </c>
      <c r="M14" s="65">
        <v>379.93903161946599</v>
      </c>
      <c r="N14" s="65">
        <v>427.30304527300615</v>
      </c>
      <c r="O14" s="65">
        <v>441.46038882496947</v>
      </c>
      <c r="P14" s="65">
        <v>436.85713499835259</v>
      </c>
      <c r="Q14" s="65">
        <v>413.43087755530854</v>
      </c>
      <c r="R14" s="65">
        <v>363.85904492222812</v>
      </c>
      <c r="S14" s="65">
        <v>225.80353915508448</v>
      </c>
      <c r="T14" s="65">
        <v>81.416066875624651</v>
      </c>
      <c r="U14" s="65">
        <v>34.774629790864601</v>
      </c>
      <c r="V14" s="65">
        <v>17.818029003250778</v>
      </c>
      <c r="W14" s="89">
        <v>7.3399132409491115</v>
      </c>
      <c r="X14" s="89">
        <v>1.259431839366806</v>
      </c>
      <c r="Y14" s="64">
        <v>0</v>
      </c>
    </row>
    <row r="15" spans="1:25" s="48" customFormat="1" x14ac:dyDescent="0.4">
      <c r="A15" s="68" t="s">
        <v>38</v>
      </c>
      <c r="B15" s="67" t="s">
        <v>37</v>
      </c>
      <c r="C15" s="65"/>
      <c r="D15" s="65"/>
      <c r="E15" s="65"/>
      <c r="F15" s="65"/>
      <c r="G15" s="65">
        <v>297.79501293459418</v>
      </c>
      <c r="H15" s="65">
        <v>318.70591538525878</v>
      </c>
      <c r="I15" s="65">
        <v>296.08310017783799</v>
      </c>
      <c r="J15" s="65">
        <v>312.86090529246934</v>
      </c>
      <c r="K15" s="65">
        <v>311.8173922088759</v>
      </c>
      <c r="L15" s="65">
        <v>296.34486176506618</v>
      </c>
      <c r="M15" s="65">
        <v>307.04659590620321</v>
      </c>
      <c r="N15" s="65">
        <v>345.51444187336273</v>
      </c>
      <c r="O15" s="65">
        <v>352.080630978606</v>
      </c>
      <c r="P15" s="65">
        <v>349.07334263812555</v>
      </c>
      <c r="Q15" s="65">
        <v>329.34683340458724</v>
      </c>
      <c r="R15" s="65">
        <v>287.52623932355795</v>
      </c>
      <c r="S15" s="65">
        <v>181.05095227081279</v>
      </c>
      <c r="T15" s="65">
        <v>77.015453143438378</v>
      </c>
      <c r="U15" s="65">
        <v>41.02969657060558</v>
      </c>
      <c r="V15" s="65">
        <v>20.237644042824339</v>
      </c>
      <c r="W15" s="89">
        <v>6.8837249265884992</v>
      </c>
      <c r="X15" s="89">
        <v>1.0867350524392883</v>
      </c>
      <c r="Y15" s="64">
        <v>0</v>
      </c>
    </row>
    <row r="16" spans="1:25" s="48" customFormat="1" x14ac:dyDescent="0.4">
      <c r="A16" s="63">
        <v>924</v>
      </c>
      <c r="B16" s="62" t="s">
        <v>36</v>
      </c>
      <c r="C16" s="60"/>
      <c r="D16" s="60"/>
      <c r="E16" s="60"/>
      <c r="F16" s="60"/>
      <c r="G16" s="60">
        <v>275.16272367652726</v>
      </c>
      <c r="H16" s="60">
        <v>296.67041468469603</v>
      </c>
      <c r="I16" s="60">
        <v>300.19671026712945</v>
      </c>
      <c r="J16" s="60">
        <v>317.82703936036609</v>
      </c>
      <c r="K16" s="60">
        <v>314.7947233463874</v>
      </c>
      <c r="L16" s="60">
        <v>292.17456439678926</v>
      </c>
      <c r="M16" s="60">
        <v>293.04010494847398</v>
      </c>
      <c r="N16" s="60">
        <v>319.59264843862417</v>
      </c>
      <c r="O16" s="60">
        <v>317.97678924705178</v>
      </c>
      <c r="P16" s="60">
        <v>308.04888255453318</v>
      </c>
      <c r="Q16" s="60">
        <v>284.96443563578651</v>
      </c>
      <c r="R16" s="60">
        <v>247.8473798896899</v>
      </c>
      <c r="S16" s="60">
        <v>153.22826080220025</v>
      </c>
      <c r="T16" s="60">
        <v>71.094549206448775</v>
      </c>
      <c r="U16" s="60">
        <v>33.901485803555289</v>
      </c>
      <c r="V16" s="60">
        <v>18.070523109221174</v>
      </c>
      <c r="W16" s="88">
        <v>8.837425772460012</v>
      </c>
      <c r="X16" s="88">
        <v>2.0204245758863286</v>
      </c>
      <c r="Y16" s="59">
        <v>0</v>
      </c>
    </row>
    <row r="17" spans="1:25" s="48" customFormat="1" x14ac:dyDescent="0.4">
      <c r="A17" s="63">
        <v>923</v>
      </c>
      <c r="B17" s="97" t="s">
        <v>35</v>
      </c>
      <c r="C17" s="88"/>
      <c r="D17" s="88"/>
      <c r="E17" s="88"/>
      <c r="F17" s="88"/>
      <c r="G17" s="88">
        <v>463.19457050602659</v>
      </c>
      <c r="H17" s="88">
        <v>500.21828847215909</v>
      </c>
      <c r="I17" s="88">
        <v>509.39714809738996</v>
      </c>
      <c r="J17" s="88">
        <v>542.81021772001657</v>
      </c>
      <c r="K17" s="88">
        <v>545.10163338157486</v>
      </c>
      <c r="L17" s="88">
        <v>510.6589429105976</v>
      </c>
      <c r="M17" s="88">
        <v>513.91750011843567</v>
      </c>
      <c r="N17" s="88">
        <v>563.2004334148528</v>
      </c>
      <c r="O17" s="88">
        <v>560.39270552427456</v>
      </c>
      <c r="P17" s="88">
        <v>539.75354297634294</v>
      </c>
      <c r="Q17" s="88">
        <v>493.32394243276656</v>
      </c>
      <c r="R17" s="88">
        <v>430.35654690977435</v>
      </c>
      <c r="S17" s="88">
        <v>264.73565116315467</v>
      </c>
      <c r="T17" s="88">
        <v>98.056230434508294</v>
      </c>
      <c r="U17" s="88">
        <v>46.88913661560769</v>
      </c>
      <c r="V17" s="88">
        <v>28.333179569926642</v>
      </c>
      <c r="W17" s="88">
        <v>10.445350248169145</v>
      </c>
      <c r="X17" s="88">
        <v>3.2345257913840473</v>
      </c>
      <c r="Y17" s="59">
        <v>0</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143</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137</v>
      </c>
      <c r="X20" s="71" t="s">
        <v>12</v>
      </c>
      <c r="Y20" s="91" t="s">
        <v>11</v>
      </c>
    </row>
    <row r="21" spans="1:25" ht="30" customHeight="1" x14ac:dyDescent="0.4">
      <c r="A21" s="69">
        <v>925</v>
      </c>
      <c r="B21" s="51" t="s">
        <v>58</v>
      </c>
      <c r="C21" s="60" t="s">
        <v>208</v>
      </c>
      <c r="D21" s="60" t="s">
        <v>208</v>
      </c>
      <c r="E21" s="60" t="s">
        <v>208</v>
      </c>
      <c r="F21" s="60" t="s">
        <v>208</v>
      </c>
      <c r="G21" s="60">
        <v>6115.1888871530246</v>
      </c>
      <c r="H21" s="60">
        <v>6547.542100056914</v>
      </c>
      <c r="I21" s="60">
        <v>6375.8410149546935</v>
      </c>
      <c r="J21" s="60">
        <v>6677.2723170988511</v>
      </c>
      <c r="K21" s="60">
        <v>6489.6885834155837</v>
      </c>
      <c r="L21" s="60">
        <v>5902.604676896749</v>
      </c>
      <c r="M21" s="60">
        <v>5785.4390097595851</v>
      </c>
      <c r="N21" s="60">
        <v>6241.2000229185405</v>
      </c>
      <c r="O21" s="60">
        <v>6126.5812956975606</v>
      </c>
      <c r="P21" s="60">
        <v>5906.1558872263558</v>
      </c>
      <c r="Q21" s="60">
        <v>5391.2624509314392</v>
      </c>
      <c r="R21" s="60">
        <v>4640.8143959200515</v>
      </c>
      <c r="S21" s="60">
        <v>2801.6083830575321</v>
      </c>
      <c r="T21" s="60">
        <v>1095.9077131364552</v>
      </c>
      <c r="U21" s="60">
        <v>501.74213978167512</v>
      </c>
      <c r="V21" s="60">
        <v>251.75535769696134</v>
      </c>
      <c r="W21" s="88">
        <v>96.319715403803031</v>
      </c>
      <c r="X21" s="88">
        <v>20.490369502603269</v>
      </c>
      <c r="Y21" s="59">
        <v>4.0247843633187594</v>
      </c>
    </row>
    <row r="22" spans="1:25" x14ac:dyDescent="0.4">
      <c r="A22" s="68"/>
      <c r="B22" s="90" t="s">
        <v>57</v>
      </c>
      <c r="C22" s="65" t="s">
        <v>208</v>
      </c>
      <c r="D22" s="65" t="s">
        <v>208</v>
      </c>
      <c r="E22" s="65" t="s">
        <v>208</v>
      </c>
      <c r="F22" s="65" t="s">
        <v>208</v>
      </c>
      <c r="G22" s="65">
        <v>0.93313087799417072</v>
      </c>
      <c r="H22" s="65">
        <v>0.97256746476016753</v>
      </c>
      <c r="I22" s="65">
        <v>0.59356208110249642</v>
      </c>
      <c r="J22" s="65">
        <v>0.61651492164040067</v>
      </c>
      <c r="K22" s="65">
        <v>0.56110234782668289</v>
      </c>
      <c r="L22" s="65">
        <v>0.29256612107798613</v>
      </c>
      <c r="M22" s="65">
        <v>0.18293267281395553</v>
      </c>
      <c r="N22" s="65">
        <v>0.23387045518875887</v>
      </c>
      <c r="O22" s="65">
        <v>0.24462257815274796</v>
      </c>
      <c r="P22" s="65">
        <v>0.23078990096192767</v>
      </c>
      <c r="Q22" s="65">
        <v>0.17960725831646357</v>
      </c>
      <c r="R22" s="65">
        <v>0.16558120438974089</v>
      </c>
      <c r="S22" s="65">
        <v>6.6260778007235829E-2</v>
      </c>
      <c r="T22" s="65">
        <v>4.9808951278769838E-2</v>
      </c>
      <c r="U22" s="65">
        <v>3.0554688969810055E-2</v>
      </c>
      <c r="V22" s="65">
        <v>8.4428976070960119E-3</v>
      </c>
      <c r="W22" s="106" t="s">
        <v>142</v>
      </c>
      <c r="X22" s="106" t="s">
        <v>142</v>
      </c>
      <c r="Y22" s="105" t="s">
        <v>142</v>
      </c>
    </row>
    <row r="23" spans="1:25" ht="25.5" customHeight="1" x14ac:dyDescent="0.4">
      <c r="A23" s="69">
        <v>941</v>
      </c>
      <c r="B23" s="51" t="s">
        <v>56</v>
      </c>
      <c r="C23" s="60" t="s">
        <v>208</v>
      </c>
      <c r="D23" s="60" t="s">
        <v>208</v>
      </c>
      <c r="E23" s="60" t="s">
        <v>208</v>
      </c>
      <c r="F23" s="60" t="s">
        <v>208</v>
      </c>
      <c r="G23" s="60">
        <v>5442.5597774872513</v>
      </c>
      <c r="H23" s="60">
        <v>5828.3755074426599</v>
      </c>
      <c r="I23" s="60">
        <v>5661.575539666781</v>
      </c>
      <c r="J23" s="60">
        <v>5931.6376064741271</v>
      </c>
      <c r="K23" s="60">
        <v>5760.5907055281814</v>
      </c>
      <c r="L23" s="60">
        <v>5237.2433834678086</v>
      </c>
      <c r="M23" s="60">
        <v>5135.2615070493703</v>
      </c>
      <c r="N23" s="60">
        <v>5545.8613509371298</v>
      </c>
      <c r="O23" s="60">
        <v>5452.9774503656818</v>
      </c>
      <c r="P23" s="60">
        <v>5266.4226528637837</v>
      </c>
      <c r="Q23" s="60">
        <v>4817.2679476516414</v>
      </c>
      <c r="R23" s="60">
        <v>4146.5707754868554</v>
      </c>
      <c r="S23" s="60">
        <v>2503.6060457480494</v>
      </c>
      <c r="T23" s="60">
        <v>987.49244776841977</v>
      </c>
      <c r="U23" s="60">
        <v>450.55012834995449</v>
      </c>
      <c r="V23" s="60">
        <v>221.07729679180258</v>
      </c>
      <c r="W23" s="88">
        <v>85.264850810395089</v>
      </c>
      <c r="X23" s="88">
        <v>17.132541335330707</v>
      </c>
      <c r="Y23" s="59" t="s">
        <v>208</v>
      </c>
    </row>
    <row r="24" spans="1:25" ht="25.5" customHeight="1" x14ac:dyDescent="0.4">
      <c r="A24" s="69">
        <v>921</v>
      </c>
      <c r="B24" s="52" t="s">
        <v>55</v>
      </c>
      <c r="C24" s="60" t="s">
        <v>208</v>
      </c>
      <c r="D24" s="60" t="s">
        <v>208</v>
      </c>
      <c r="E24" s="60" t="s">
        <v>208</v>
      </c>
      <c r="F24" s="60" t="s">
        <v>208</v>
      </c>
      <c r="G24" s="60">
        <v>5043.5358968664159</v>
      </c>
      <c r="H24" s="60">
        <v>5402.4276279359901</v>
      </c>
      <c r="I24" s="60">
        <v>5240.9961128778168</v>
      </c>
      <c r="J24" s="60">
        <v>5495.4134535749854</v>
      </c>
      <c r="K24" s="60">
        <v>5339.8626822402557</v>
      </c>
      <c r="L24" s="60">
        <v>4856.722943372195</v>
      </c>
      <c r="M24" s="60">
        <v>4764.6291059814912</v>
      </c>
      <c r="N24" s="60">
        <v>5151.418500253927</v>
      </c>
      <c r="O24" s="60">
        <v>5070.9014498210145</v>
      </c>
      <c r="P24" s="60">
        <v>4901.4449404045135</v>
      </c>
      <c r="Q24" s="60">
        <v>4485.8085881123379</v>
      </c>
      <c r="R24" s="60">
        <v>3862.0254412443433</v>
      </c>
      <c r="S24" s="60">
        <v>2331.1614708048205</v>
      </c>
      <c r="T24" s="60">
        <v>908.92331208615428</v>
      </c>
      <c r="U24" s="60">
        <v>413.55969677787391</v>
      </c>
      <c r="V24" s="60">
        <v>201.51662448572992</v>
      </c>
      <c r="W24" s="88">
        <v>75.911737420447906</v>
      </c>
      <c r="X24" s="88">
        <v>15.035096767464744</v>
      </c>
      <c r="Y24" s="59" t="s">
        <v>208</v>
      </c>
    </row>
    <row r="25" spans="1:25" x14ac:dyDescent="0.4">
      <c r="A25" s="68" t="s">
        <v>54</v>
      </c>
      <c r="B25" s="67" t="s">
        <v>53</v>
      </c>
      <c r="C25" s="65" t="s">
        <v>208</v>
      </c>
      <c r="D25" s="65" t="s">
        <v>208</v>
      </c>
      <c r="E25" s="65" t="s">
        <v>208</v>
      </c>
      <c r="F25" s="65" t="s">
        <v>208</v>
      </c>
      <c r="G25" s="65">
        <v>346.11763548755192</v>
      </c>
      <c r="H25" s="65">
        <v>378.50786837656898</v>
      </c>
      <c r="I25" s="65">
        <v>382.01456758585334</v>
      </c>
      <c r="J25" s="65">
        <v>399.63467593201489</v>
      </c>
      <c r="K25" s="65">
        <v>379.27628359161554</v>
      </c>
      <c r="L25" s="65">
        <v>337.22393837278076</v>
      </c>
      <c r="M25" s="65">
        <v>323.17799503986282</v>
      </c>
      <c r="N25" s="65">
        <v>340.15808461622311</v>
      </c>
      <c r="O25" s="65">
        <v>324.42398429404477</v>
      </c>
      <c r="P25" s="65">
        <v>303.51659455111098</v>
      </c>
      <c r="Q25" s="65">
        <v>268.72499518127466</v>
      </c>
      <c r="R25" s="65">
        <v>230.34558873897649</v>
      </c>
      <c r="S25" s="65">
        <v>132.2474688670361</v>
      </c>
      <c r="T25" s="65">
        <v>51.446682894040904</v>
      </c>
      <c r="U25" s="65">
        <v>25.69873576489378</v>
      </c>
      <c r="V25" s="65">
        <v>13.075091894229658</v>
      </c>
      <c r="W25" s="89">
        <v>5.5318954303834014</v>
      </c>
      <c r="X25" s="89">
        <v>1.262328386081043</v>
      </c>
      <c r="Y25" s="64" t="s">
        <v>208</v>
      </c>
    </row>
    <row r="26" spans="1:25" x14ac:dyDescent="0.4">
      <c r="A26" s="68" t="s">
        <v>52</v>
      </c>
      <c r="B26" s="67" t="s">
        <v>51</v>
      </c>
      <c r="C26" s="65" t="s">
        <v>208</v>
      </c>
      <c r="D26" s="65" t="s">
        <v>208</v>
      </c>
      <c r="E26" s="65" t="s">
        <v>208</v>
      </c>
      <c r="F26" s="65" t="s">
        <v>208</v>
      </c>
      <c r="G26" s="65">
        <v>981.32080631296697</v>
      </c>
      <c r="H26" s="65">
        <v>1042.4683006732068</v>
      </c>
      <c r="I26" s="65">
        <v>1032.2169271593334</v>
      </c>
      <c r="J26" s="65">
        <v>1078.0354583821027</v>
      </c>
      <c r="K26" s="65">
        <v>1046.6882128187688</v>
      </c>
      <c r="L26" s="65">
        <v>943.33001004998982</v>
      </c>
      <c r="M26" s="65">
        <v>919.78541384050152</v>
      </c>
      <c r="N26" s="65">
        <v>981.01068929684936</v>
      </c>
      <c r="O26" s="65">
        <v>953.67710732085027</v>
      </c>
      <c r="P26" s="65">
        <v>916.95930594520621</v>
      </c>
      <c r="Q26" s="65">
        <v>832.76466712777278</v>
      </c>
      <c r="R26" s="65">
        <v>709.00749185504083</v>
      </c>
      <c r="S26" s="65">
        <v>396.17673561541682</v>
      </c>
      <c r="T26" s="65">
        <v>142.6161649412511</v>
      </c>
      <c r="U26" s="65">
        <v>66.357463365475596</v>
      </c>
      <c r="V26" s="65">
        <v>35.041335268510267</v>
      </c>
      <c r="W26" s="89">
        <v>12.618621038958112</v>
      </c>
      <c r="X26" s="89">
        <v>2.6189664415075744</v>
      </c>
      <c r="Y26" s="64" t="s">
        <v>208</v>
      </c>
    </row>
    <row r="27" spans="1:25" x14ac:dyDescent="0.4">
      <c r="A27" s="68" t="s">
        <v>50</v>
      </c>
      <c r="B27" s="67" t="s">
        <v>49</v>
      </c>
      <c r="C27" s="65" t="s">
        <v>208</v>
      </c>
      <c r="D27" s="65" t="s">
        <v>208</v>
      </c>
      <c r="E27" s="65" t="s">
        <v>208</v>
      </c>
      <c r="F27" s="65" t="s">
        <v>208</v>
      </c>
      <c r="G27" s="65">
        <v>511.92606966228647</v>
      </c>
      <c r="H27" s="65">
        <v>553.74725451234235</v>
      </c>
      <c r="I27" s="65">
        <v>546.31508105652017</v>
      </c>
      <c r="J27" s="65">
        <v>574.69471286925022</v>
      </c>
      <c r="K27" s="65">
        <v>557.43528841714124</v>
      </c>
      <c r="L27" s="65">
        <v>503.96989209580016</v>
      </c>
      <c r="M27" s="65">
        <v>487.41695774625606</v>
      </c>
      <c r="N27" s="65">
        <v>524.73982176523316</v>
      </c>
      <c r="O27" s="65">
        <v>513.89175881468248</v>
      </c>
      <c r="P27" s="65">
        <v>494.13494407414373</v>
      </c>
      <c r="Q27" s="65">
        <v>455.26638970767596</v>
      </c>
      <c r="R27" s="65">
        <v>384.69684967979049</v>
      </c>
      <c r="S27" s="65">
        <v>219.40010995384699</v>
      </c>
      <c r="T27" s="65">
        <v>71.758102942652187</v>
      </c>
      <c r="U27" s="65">
        <v>32.526720752880543</v>
      </c>
      <c r="V27" s="65">
        <v>14.25960720851181</v>
      </c>
      <c r="W27" s="89">
        <v>4.7428013556690551</v>
      </c>
      <c r="X27" s="89">
        <v>0.96695662735285326</v>
      </c>
      <c r="Y27" s="64" t="s">
        <v>208</v>
      </c>
    </row>
    <row r="28" spans="1:25" x14ac:dyDescent="0.4">
      <c r="A28" s="68" t="s">
        <v>48</v>
      </c>
      <c r="B28" s="67" t="s">
        <v>47</v>
      </c>
      <c r="C28" s="65" t="s">
        <v>208</v>
      </c>
      <c r="D28" s="65" t="s">
        <v>208</v>
      </c>
      <c r="E28" s="65" t="s">
        <v>208</v>
      </c>
      <c r="F28" s="65" t="s">
        <v>208</v>
      </c>
      <c r="G28" s="65">
        <v>355.06714663229587</v>
      </c>
      <c r="H28" s="65">
        <v>385.95242556440951</v>
      </c>
      <c r="I28" s="65">
        <v>368.10317892308922</v>
      </c>
      <c r="J28" s="65">
        <v>381.54805728110568</v>
      </c>
      <c r="K28" s="65">
        <v>367.03748929973239</v>
      </c>
      <c r="L28" s="65">
        <v>334.29645385552732</v>
      </c>
      <c r="M28" s="65">
        <v>332.20310167191769</v>
      </c>
      <c r="N28" s="65">
        <v>365.34349223423726</v>
      </c>
      <c r="O28" s="65">
        <v>364.9444217354399</v>
      </c>
      <c r="P28" s="65">
        <v>354.33276573158946</v>
      </c>
      <c r="Q28" s="65">
        <v>328.89277534179587</v>
      </c>
      <c r="R28" s="65">
        <v>286.20647580356183</v>
      </c>
      <c r="S28" s="65">
        <v>167.93256408856755</v>
      </c>
      <c r="T28" s="65">
        <v>58.753823403343063</v>
      </c>
      <c r="U28" s="65">
        <v>27.954745847716868</v>
      </c>
      <c r="V28" s="65">
        <v>15.05677928257561</v>
      </c>
      <c r="W28" s="89">
        <v>5.3101894714296938</v>
      </c>
      <c r="X28" s="89">
        <v>0.87437442424981338</v>
      </c>
      <c r="Y28" s="64" t="s">
        <v>208</v>
      </c>
    </row>
    <row r="29" spans="1:25" x14ac:dyDescent="0.4">
      <c r="A29" s="68" t="s">
        <v>46</v>
      </c>
      <c r="B29" s="67" t="s">
        <v>45</v>
      </c>
      <c r="C29" s="65" t="s">
        <v>208</v>
      </c>
      <c r="D29" s="65" t="s">
        <v>208</v>
      </c>
      <c r="E29" s="65" t="s">
        <v>208</v>
      </c>
      <c r="F29" s="65" t="s">
        <v>208</v>
      </c>
      <c r="G29" s="65">
        <v>537.11887742986312</v>
      </c>
      <c r="H29" s="65">
        <v>582.30220769141363</v>
      </c>
      <c r="I29" s="65">
        <v>570.11800229641221</v>
      </c>
      <c r="J29" s="65">
        <v>594.01297321371669</v>
      </c>
      <c r="K29" s="65">
        <v>572.86434984859841</v>
      </c>
      <c r="L29" s="65">
        <v>516.51445551847712</v>
      </c>
      <c r="M29" s="65">
        <v>501.37045454063917</v>
      </c>
      <c r="N29" s="65">
        <v>541.04848058489483</v>
      </c>
      <c r="O29" s="65">
        <v>536.44741208827338</v>
      </c>
      <c r="P29" s="65">
        <v>517.06157889143071</v>
      </c>
      <c r="Q29" s="65">
        <v>469.10336254350415</v>
      </c>
      <c r="R29" s="65">
        <v>399.77833065985573</v>
      </c>
      <c r="S29" s="65">
        <v>232.71308010228427</v>
      </c>
      <c r="T29" s="65">
        <v>90.710699245995613</v>
      </c>
      <c r="U29" s="65">
        <v>44.990152834471147</v>
      </c>
      <c r="V29" s="65">
        <v>29.775282411026161</v>
      </c>
      <c r="W29" s="89">
        <v>12.939970205109731</v>
      </c>
      <c r="X29" s="89">
        <v>2.1551556269271175</v>
      </c>
      <c r="Y29" s="64" t="s">
        <v>208</v>
      </c>
    </row>
    <row r="30" spans="1:25" x14ac:dyDescent="0.4">
      <c r="A30" s="68" t="s">
        <v>44</v>
      </c>
      <c r="B30" s="67" t="s">
        <v>43</v>
      </c>
      <c r="C30" s="65" t="s">
        <v>208</v>
      </c>
      <c r="D30" s="65" t="s">
        <v>208</v>
      </c>
      <c r="E30" s="65" t="s">
        <v>208</v>
      </c>
      <c r="F30" s="65" t="s">
        <v>208</v>
      </c>
      <c r="G30" s="65">
        <v>377.38754743181772</v>
      </c>
      <c r="H30" s="65">
        <v>401.36777345372963</v>
      </c>
      <c r="I30" s="65">
        <v>382.43843541093486</v>
      </c>
      <c r="J30" s="65">
        <v>401.22036242182145</v>
      </c>
      <c r="K30" s="65">
        <v>390.98766108884911</v>
      </c>
      <c r="L30" s="65">
        <v>356.55527986192385</v>
      </c>
      <c r="M30" s="65">
        <v>353.81780250574775</v>
      </c>
      <c r="N30" s="65">
        <v>389.84417066781106</v>
      </c>
      <c r="O30" s="65">
        <v>390.00700113897108</v>
      </c>
      <c r="P30" s="65">
        <v>379.77969882715252</v>
      </c>
      <c r="Q30" s="65">
        <v>349.9716417656295</v>
      </c>
      <c r="R30" s="65">
        <v>302.05786817108338</v>
      </c>
      <c r="S30" s="65">
        <v>196.82932927101527</v>
      </c>
      <c r="T30" s="65">
        <v>77.572066370373619</v>
      </c>
      <c r="U30" s="65">
        <v>35.891455646651181</v>
      </c>
      <c r="V30" s="65">
        <v>17.947563163263492</v>
      </c>
      <c r="W30" s="89">
        <v>6.6159458635428443</v>
      </c>
      <c r="X30" s="89">
        <v>1.2916684939365894</v>
      </c>
      <c r="Y30" s="64" t="s">
        <v>208</v>
      </c>
    </row>
    <row r="31" spans="1:25" x14ac:dyDescent="0.4">
      <c r="A31" s="68" t="s">
        <v>42</v>
      </c>
      <c r="B31" s="67" t="s">
        <v>41</v>
      </c>
      <c r="C31" s="65" t="s">
        <v>208</v>
      </c>
      <c r="D31" s="65" t="s">
        <v>208</v>
      </c>
      <c r="E31" s="65" t="s">
        <v>208</v>
      </c>
      <c r="F31" s="65" t="s">
        <v>208</v>
      </c>
      <c r="G31" s="65">
        <v>950.13356178963204</v>
      </c>
      <c r="H31" s="65">
        <v>1021.6540544988584</v>
      </c>
      <c r="I31" s="65">
        <v>1030.5941812016511</v>
      </c>
      <c r="J31" s="65">
        <v>1102.817549856454</v>
      </c>
      <c r="K31" s="65">
        <v>1087.7900040752204</v>
      </c>
      <c r="L31" s="65">
        <v>997.48330758417114</v>
      </c>
      <c r="M31" s="65">
        <v>977.96903283265988</v>
      </c>
      <c r="N31" s="65">
        <v>1055.4585398152642</v>
      </c>
      <c r="O31" s="65">
        <v>1034.00312693918</v>
      </c>
      <c r="P31" s="65">
        <v>1004.4860597984573</v>
      </c>
      <c r="Q31" s="65">
        <v>917.11510421234038</v>
      </c>
      <c r="R31" s="65">
        <v>802.09905447856795</v>
      </c>
      <c r="S31" s="65">
        <v>527.98418135281054</v>
      </c>
      <c r="T31" s="65">
        <v>240.97741837575882</v>
      </c>
      <c r="U31" s="65">
        <v>97.429158422678654</v>
      </c>
      <c r="V31" s="65">
        <v>35.167107982863499</v>
      </c>
      <c r="W31" s="89">
        <v>13.098688257089622</v>
      </c>
      <c r="X31" s="89">
        <v>3.4300423596743541</v>
      </c>
      <c r="Y31" s="64" t="s">
        <v>208</v>
      </c>
    </row>
    <row r="32" spans="1:25" x14ac:dyDescent="0.4">
      <c r="A32" s="68" t="s">
        <v>40</v>
      </c>
      <c r="B32" s="67" t="s">
        <v>39</v>
      </c>
      <c r="C32" s="65" t="s">
        <v>208</v>
      </c>
      <c r="D32" s="65" t="s">
        <v>208</v>
      </c>
      <c r="E32" s="65" t="s">
        <v>208</v>
      </c>
      <c r="F32" s="65" t="s">
        <v>208</v>
      </c>
      <c r="G32" s="65">
        <v>552.62043220497753</v>
      </c>
      <c r="H32" s="65">
        <v>578.84214606821797</v>
      </c>
      <c r="I32" s="65">
        <v>514.3795327510046</v>
      </c>
      <c r="J32" s="65">
        <v>534.04163193836439</v>
      </c>
      <c r="K32" s="65">
        <v>521.03461899054298</v>
      </c>
      <c r="L32" s="65">
        <v>481.39788072941775</v>
      </c>
      <c r="M32" s="65">
        <v>480.54076275084628</v>
      </c>
      <c r="N32" s="65">
        <v>527.37956303605768</v>
      </c>
      <c r="O32" s="65">
        <v>530.45198726781598</v>
      </c>
      <c r="P32" s="65">
        <v>517.59031385216304</v>
      </c>
      <c r="Q32" s="65">
        <v>480.88644318900231</v>
      </c>
      <c r="R32" s="65">
        <v>417.7344686905181</v>
      </c>
      <c r="S32" s="65">
        <v>254.12149903953102</v>
      </c>
      <c r="T32" s="65">
        <v>89.975814974112353</v>
      </c>
      <c r="U32" s="65">
        <v>37.943132380012479</v>
      </c>
      <c r="V32" s="65">
        <v>19.287356783536339</v>
      </c>
      <c r="W32" s="89">
        <v>7.7682169652738029</v>
      </c>
      <c r="X32" s="89">
        <v>1.3074422582285821</v>
      </c>
      <c r="Y32" s="64" t="s">
        <v>208</v>
      </c>
    </row>
    <row r="33" spans="1:25" x14ac:dyDescent="0.4">
      <c r="A33" s="68" t="s">
        <v>38</v>
      </c>
      <c r="B33" s="67" t="s">
        <v>37</v>
      </c>
      <c r="C33" s="65" t="s">
        <v>208</v>
      </c>
      <c r="D33" s="65" t="s">
        <v>208</v>
      </c>
      <c r="E33" s="65" t="s">
        <v>208</v>
      </c>
      <c r="F33" s="65" t="s">
        <v>208</v>
      </c>
      <c r="G33" s="65">
        <v>431.84381991502426</v>
      </c>
      <c r="H33" s="65">
        <v>457.58559709724216</v>
      </c>
      <c r="I33" s="65">
        <v>414.8162064930184</v>
      </c>
      <c r="J33" s="65">
        <v>429.40803168015537</v>
      </c>
      <c r="K33" s="65">
        <v>416.74877410978672</v>
      </c>
      <c r="L33" s="65">
        <v>385.95172530410736</v>
      </c>
      <c r="M33" s="65">
        <v>388.34758505305984</v>
      </c>
      <c r="N33" s="65">
        <v>426.43565823735668</v>
      </c>
      <c r="O33" s="65">
        <v>423.05465022175656</v>
      </c>
      <c r="P33" s="65">
        <v>413.58367873325994</v>
      </c>
      <c r="Q33" s="65">
        <v>383.08320904334261</v>
      </c>
      <c r="R33" s="65">
        <v>330.09931316694815</v>
      </c>
      <c r="S33" s="65">
        <v>203.75650251431202</v>
      </c>
      <c r="T33" s="65">
        <v>85.112538938626614</v>
      </c>
      <c r="U33" s="65">
        <v>44.768131763093741</v>
      </c>
      <c r="V33" s="65">
        <v>21.906500491213063</v>
      </c>
      <c r="W33" s="89">
        <v>7.2854088329916387</v>
      </c>
      <c r="X33" s="89">
        <v>1.1281621495068166</v>
      </c>
      <c r="Y33" s="64" t="s">
        <v>208</v>
      </c>
    </row>
    <row r="34" spans="1:25" x14ac:dyDescent="0.4">
      <c r="A34" s="63">
        <v>924</v>
      </c>
      <c r="B34" s="62" t="s">
        <v>36</v>
      </c>
      <c r="C34" s="60" t="s">
        <v>208</v>
      </c>
      <c r="D34" s="60" t="s">
        <v>208</v>
      </c>
      <c r="E34" s="60" t="s">
        <v>208</v>
      </c>
      <c r="F34" s="60" t="s">
        <v>208</v>
      </c>
      <c r="G34" s="60">
        <v>399.023880620836</v>
      </c>
      <c r="H34" s="60">
        <v>425.94787950666966</v>
      </c>
      <c r="I34" s="60">
        <v>420.57942678896359</v>
      </c>
      <c r="J34" s="60">
        <v>436.22415289914181</v>
      </c>
      <c r="K34" s="60">
        <v>420.72802328792636</v>
      </c>
      <c r="L34" s="60">
        <v>380.52044009561388</v>
      </c>
      <c r="M34" s="60">
        <v>370.6324010678797</v>
      </c>
      <c r="N34" s="60">
        <v>394.44285068320238</v>
      </c>
      <c r="O34" s="60">
        <v>382.07600054466741</v>
      </c>
      <c r="P34" s="60">
        <v>364.9777124592693</v>
      </c>
      <c r="Q34" s="60">
        <v>331.45935953930342</v>
      </c>
      <c r="R34" s="60">
        <v>284.54533424251207</v>
      </c>
      <c r="S34" s="60">
        <v>172.44457494322913</v>
      </c>
      <c r="T34" s="60">
        <v>78.569135682265582</v>
      </c>
      <c r="U34" s="60">
        <v>36.990431572080581</v>
      </c>
      <c r="V34" s="60">
        <v>19.560672306072675</v>
      </c>
      <c r="W34" s="88">
        <v>9.3531133899471897</v>
      </c>
      <c r="X34" s="88">
        <v>2.0974445678659639</v>
      </c>
      <c r="Y34" s="59" t="s">
        <v>208</v>
      </c>
    </row>
    <row r="35" spans="1:25" x14ac:dyDescent="0.4">
      <c r="A35" s="63">
        <v>923</v>
      </c>
      <c r="B35" s="62" t="s">
        <v>35</v>
      </c>
      <c r="C35" s="60" t="s">
        <v>208</v>
      </c>
      <c r="D35" s="60" t="s">
        <v>208</v>
      </c>
      <c r="E35" s="60" t="s">
        <v>208</v>
      </c>
      <c r="F35" s="60" t="s">
        <v>208</v>
      </c>
      <c r="G35" s="60">
        <v>671.69597878777904</v>
      </c>
      <c r="H35" s="60">
        <v>718.19402514949525</v>
      </c>
      <c r="I35" s="60">
        <v>713.67191320681127</v>
      </c>
      <c r="J35" s="60">
        <v>745.01819570308385</v>
      </c>
      <c r="K35" s="60">
        <v>728.53677553957596</v>
      </c>
      <c r="L35" s="60">
        <v>665.06872730786188</v>
      </c>
      <c r="M35" s="60">
        <v>649.99457003740076</v>
      </c>
      <c r="N35" s="60">
        <v>695.10480152622245</v>
      </c>
      <c r="O35" s="60">
        <v>673.35922275372673</v>
      </c>
      <c r="P35" s="60">
        <v>639.50244446161059</v>
      </c>
      <c r="Q35" s="60">
        <v>573.81489602148156</v>
      </c>
      <c r="R35" s="60">
        <v>494.07803922880629</v>
      </c>
      <c r="S35" s="60">
        <v>297.93607653147529</v>
      </c>
      <c r="T35" s="60">
        <v>108.36545641675659</v>
      </c>
      <c r="U35" s="60">
        <v>51.161456742750808</v>
      </c>
      <c r="V35" s="60">
        <v>30.669618007551659</v>
      </c>
      <c r="W35" s="88">
        <v>11.054864593407943</v>
      </c>
      <c r="X35" s="88">
        <v>3.357828167272559</v>
      </c>
      <c r="Y35" s="59" t="s">
        <v>208</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12" priority="1" stopIfTrue="1" operator="equal">
      <formula>FALSE</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146</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Y3" si="0">SUM(G6,G16:G17,G4)</f>
        <v>4481.2978391556726</v>
      </c>
      <c r="H3" s="60">
        <f t="shared" si="0"/>
        <v>4647.6406698571791</v>
      </c>
      <c r="I3" s="60">
        <f t="shared" si="0"/>
        <v>4788.8082001820831</v>
      </c>
      <c r="J3" s="60">
        <f t="shared" si="0"/>
        <v>5011.3967715952967</v>
      </c>
      <c r="K3" s="60">
        <f t="shared" si="0"/>
        <v>4587.9632156862672</v>
      </c>
      <c r="L3" s="60">
        <f t="shared" si="0"/>
        <v>3943.0085425279758</v>
      </c>
      <c r="M3" s="60">
        <f t="shared" si="0"/>
        <v>3604.4662883198712</v>
      </c>
      <c r="N3" s="60">
        <f t="shared" si="0"/>
        <v>3385.751883020183</v>
      </c>
      <c r="O3" s="60">
        <f t="shared" si="0"/>
        <v>3061.3235328641563</v>
      </c>
      <c r="P3" s="60">
        <f t="shared" si="0"/>
        <v>2842.3252079987501</v>
      </c>
      <c r="Q3" s="60">
        <f t="shared" si="0"/>
        <v>2586.2728269605468</v>
      </c>
      <c r="R3" s="60">
        <f t="shared" si="0"/>
        <v>2304.3874099657328</v>
      </c>
      <c r="S3" s="60">
        <f t="shared" si="0"/>
        <v>2110.4942592273342</v>
      </c>
      <c r="T3" s="60">
        <f t="shared" si="0"/>
        <v>1856.53073702336</v>
      </c>
      <c r="U3" s="60">
        <f t="shared" si="0"/>
        <v>1698.8486351058352</v>
      </c>
      <c r="V3" s="60">
        <f t="shared" si="0"/>
        <v>1558.7238331730634</v>
      </c>
      <c r="W3" s="88">
        <f t="shared" si="0"/>
        <v>1403.0915060471689</v>
      </c>
      <c r="X3" s="88">
        <f t="shared" si="0"/>
        <v>1350.2161462646229</v>
      </c>
      <c r="Y3" s="59">
        <f t="shared" si="0"/>
        <v>1117.5163373683274</v>
      </c>
    </row>
    <row r="4" spans="1:25" s="48" customFormat="1" x14ac:dyDescent="0.4">
      <c r="A4" s="68"/>
      <c r="B4" s="90" t="s">
        <v>57</v>
      </c>
      <c r="C4" s="65"/>
      <c r="D4" s="65"/>
      <c r="E4" s="65"/>
      <c r="F4" s="65"/>
      <c r="G4" s="65">
        <v>0.67755272013469658</v>
      </c>
      <c r="H4" s="65">
        <v>0.68411238514292216</v>
      </c>
      <c r="I4" s="65">
        <v>0.55248746414918004</v>
      </c>
      <c r="J4" s="65">
        <v>0.60533424940263836</v>
      </c>
      <c r="K4" s="65">
        <v>0.44850044352321378</v>
      </c>
      <c r="L4" s="65">
        <v>0.21548558529809003</v>
      </c>
      <c r="M4" s="65">
        <v>0.28468508755710759</v>
      </c>
      <c r="N4" s="65">
        <v>0.23656993769001664</v>
      </c>
      <c r="O4" s="65">
        <v>0.21747368257712155</v>
      </c>
      <c r="P4" s="65">
        <v>0.18511446195698592</v>
      </c>
      <c r="Q4" s="65">
        <v>0.13663088740726495</v>
      </c>
      <c r="R4" s="65">
        <v>0.12265440249706738</v>
      </c>
      <c r="S4" s="65">
        <v>9.064837573351317E-2</v>
      </c>
      <c r="T4" s="65">
        <v>6.3822939732951098E-2</v>
      </c>
      <c r="U4" s="65">
        <v>5.0483717658406778E-2</v>
      </c>
      <c r="V4" s="65">
        <v>3.5052006569604992E-2</v>
      </c>
      <c r="W4" s="89">
        <v>4.1311763941935017E-2</v>
      </c>
      <c r="X4" s="89">
        <v>3.8235041354401311E-2</v>
      </c>
      <c r="Y4" s="64">
        <v>0.15295800966456258</v>
      </c>
    </row>
    <row r="5" spans="1:25" s="48" customFormat="1" ht="25.5" customHeight="1" x14ac:dyDescent="0.4">
      <c r="A5" s="69">
        <v>941</v>
      </c>
      <c r="B5" s="51" t="s">
        <v>56</v>
      </c>
      <c r="C5" s="60"/>
      <c r="D5" s="60"/>
      <c r="E5" s="60"/>
      <c r="F5" s="60"/>
      <c r="G5" s="60">
        <f t="shared" ref="G5:Y5" si="1">SUM(G6,G16)</f>
        <v>4091.4803979787512</v>
      </c>
      <c r="H5" s="60">
        <f t="shared" si="1"/>
        <v>4244.516250544124</v>
      </c>
      <c r="I5" s="60">
        <f t="shared" si="1"/>
        <v>4375.5376313273073</v>
      </c>
      <c r="J5" s="60">
        <f t="shared" si="1"/>
        <v>4584.8303790065029</v>
      </c>
      <c r="K5" s="60">
        <f t="shared" si="1"/>
        <v>4202.3707841072164</v>
      </c>
      <c r="L5" s="60">
        <f t="shared" si="1"/>
        <v>3615.2804168956636</v>
      </c>
      <c r="M5" s="60">
        <f t="shared" si="1"/>
        <v>3307.8347876609905</v>
      </c>
      <c r="N5" s="60">
        <f t="shared" si="1"/>
        <v>3112.3172595382193</v>
      </c>
      <c r="O5" s="60">
        <f t="shared" si="1"/>
        <v>2816.9957096688763</v>
      </c>
      <c r="P5" s="60">
        <f t="shared" si="1"/>
        <v>2616.5653596025854</v>
      </c>
      <c r="Q5" s="60">
        <f t="shared" si="1"/>
        <v>2380.2337337338854</v>
      </c>
      <c r="R5" s="60">
        <f t="shared" si="1"/>
        <v>2121.1508769945431</v>
      </c>
      <c r="S5" s="60">
        <f t="shared" si="1"/>
        <v>1943.6075810418506</v>
      </c>
      <c r="T5" s="60">
        <f t="shared" si="1"/>
        <v>1709.2284983685074</v>
      </c>
      <c r="U5" s="60">
        <f t="shared" si="1"/>
        <v>1563.770398581262</v>
      </c>
      <c r="V5" s="60">
        <f t="shared" si="1"/>
        <v>1436.1744027739296</v>
      </c>
      <c r="W5" s="88">
        <f t="shared" si="1"/>
        <v>1291.7955692021237</v>
      </c>
      <c r="X5" s="88">
        <f t="shared" si="1"/>
        <v>1240.1761203604738</v>
      </c>
      <c r="Y5" s="59">
        <f t="shared" si="1"/>
        <v>1027.5544923349123</v>
      </c>
    </row>
    <row r="6" spans="1:25" s="48" customFormat="1" ht="25.5" customHeight="1" x14ac:dyDescent="0.4">
      <c r="A6" s="69">
        <v>921</v>
      </c>
      <c r="B6" s="52" t="s">
        <v>55</v>
      </c>
      <c r="C6" s="60"/>
      <c r="D6" s="60"/>
      <c r="E6" s="60"/>
      <c r="F6" s="60"/>
      <c r="G6" s="60">
        <f t="shared" ref="G6:Y6" si="2">SUM(G7:G15)</f>
        <v>3848.4499536755266</v>
      </c>
      <c r="H6" s="60">
        <f t="shared" si="2"/>
        <v>3993.1387449918748</v>
      </c>
      <c r="I6" s="60">
        <f t="shared" si="2"/>
        <v>4121.8577182172176</v>
      </c>
      <c r="J6" s="60">
        <f t="shared" si="2"/>
        <v>4321.3600394150862</v>
      </c>
      <c r="K6" s="60">
        <f t="shared" si="2"/>
        <v>3962.0079347249516</v>
      </c>
      <c r="L6" s="60">
        <f t="shared" si="2"/>
        <v>3408.6095231050399</v>
      </c>
      <c r="M6" s="60">
        <f t="shared" si="2"/>
        <v>3120.5315877739904</v>
      </c>
      <c r="N6" s="60">
        <f t="shared" si="2"/>
        <v>2940.262110981022</v>
      </c>
      <c r="O6" s="60">
        <f t="shared" si="2"/>
        <v>2661.1968602312832</v>
      </c>
      <c r="P6" s="60">
        <f t="shared" si="2"/>
        <v>2470.1766548503815</v>
      </c>
      <c r="Q6" s="60">
        <f t="shared" si="2"/>
        <v>2246.6630558250249</v>
      </c>
      <c r="R6" s="60">
        <f t="shared" si="2"/>
        <v>1999.824007303263</v>
      </c>
      <c r="S6" s="60">
        <f t="shared" si="2"/>
        <v>1831.1046610967605</v>
      </c>
      <c r="T6" s="60">
        <f t="shared" si="2"/>
        <v>1609.1491191220971</v>
      </c>
      <c r="U6" s="60">
        <f t="shared" si="2"/>
        <v>1469.9173872571446</v>
      </c>
      <c r="V6" s="60">
        <f t="shared" si="2"/>
        <v>1347.597769436831</v>
      </c>
      <c r="W6" s="88">
        <f t="shared" si="2"/>
        <v>1211.5248062355417</v>
      </c>
      <c r="X6" s="88">
        <f t="shared" si="2"/>
        <v>1162.319720706909</v>
      </c>
      <c r="Y6" s="59">
        <f t="shared" si="2"/>
        <v>963.43146810072858</v>
      </c>
    </row>
    <row r="7" spans="1:25" s="48" customFormat="1" x14ac:dyDescent="0.4">
      <c r="A7" s="68" t="s">
        <v>54</v>
      </c>
      <c r="B7" s="67" t="s">
        <v>53</v>
      </c>
      <c r="C7" s="65"/>
      <c r="D7" s="65"/>
      <c r="E7" s="65"/>
      <c r="F7" s="65"/>
      <c r="G7" s="65">
        <v>232.18067385467828</v>
      </c>
      <c r="H7" s="65">
        <v>237.94959612814171</v>
      </c>
      <c r="I7" s="65">
        <v>242.34513123890414</v>
      </c>
      <c r="J7" s="65">
        <v>252.24759257089357</v>
      </c>
      <c r="K7" s="65">
        <v>225.68290420614269</v>
      </c>
      <c r="L7" s="65">
        <v>190.4568792959835</v>
      </c>
      <c r="M7" s="65">
        <v>173.57576681506538</v>
      </c>
      <c r="N7" s="65">
        <v>164.47379692546355</v>
      </c>
      <c r="O7" s="65">
        <v>151.04003496927066</v>
      </c>
      <c r="P7" s="65">
        <v>141.63318122870189</v>
      </c>
      <c r="Q7" s="65">
        <v>129.81969807968142</v>
      </c>
      <c r="R7" s="65">
        <v>117.69431515223268</v>
      </c>
      <c r="S7" s="65">
        <v>109.18383804784034</v>
      </c>
      <c r="T7" s="65">
        <v>97.88586859613126</v>
      </c>
      <c r="U7" s="65">
        <v>92.671456450684985</v>
      </c>
      <c r="V7" s="65">
        <v>87.022812999922635</v>
      </c>
      <c r="W7" s="89">
        <v>80.831674175717453</v>
      </c>
      <c r="X7" s="89">
        <v>78.571730321991609</v>
      </c>
      <c r="Y7" s="64">
        <v>65.290165603003288</v>
      </c>
    </row>
    <row r="8" spans="1:25" s="48" customFormat="1" x14ac:dyDescent="0.4">
      <c r="A8" s="68" t="s">
        <v>52</v>
      </c>
      <c r="B8" s="67" t="s">
        <v>51</v>
      </c>
      <c r="C8" s="65"/>
      <c r="D8" s="65"/>
      <c r="E8" s="65"/>
      <c r="F8" s="65"/>
      <c r="G8" s="65">
        <v>620.84565127096357</v>
      </c>
      <c r="H8" s="65">
        <v>636.9958691141353</v>
      </c>
      <c r="I8" s="65">
        <v>651.78460200052189</v>
      </c>
      <c r="J8" s="65">
        <v>676.92925661918582</v>
      </c>
      <c r="K8" s="65">
        <v>614.76252068937345</v>
      </c>
      <c r="L8" s="65">
        <v>525.16859357644182</v>
      </c>
      <c r="M8" s="65">
        <v>478.07700325645419</v>
      </c>
      <c r="N8" s="65">
        <v>449.28516227696065</v>
      </c>
      <c r="O8" s="65">
        <v>408.44084561357533</v>
      </c>
      <c r="P8" s="65">
        <v>377.74132644464197</v>
      </c>
      <c r="Q8" s="65">
        <v>341.14401265870185</v>
      </c>
      <c r="R8" s="65">
        <v>304.71380713723454</v>
      </c>
      <c r="S8" s="65">
        <v>281.45883921139864</v>
      </c>
      <c r="T8" s="65">
        <v>248.31209964311512</v>
      </c>
      <c r="U8" s="65">
        <v>226.57097579698271</v>
      </c>
      <c r="V8" s="65">
        <v>199.56725524361198</v>
      </c>
      <c r="W8" s="89">
        <v>166.03452700457188</v>
      </c>
      <c r="X8" s="89">
        <v>153.36208729297746</v>
      </c>
      <c r="Y8" s="64">
        <v>126.94567419139773</v>
      </c>
    </row>
    <row r="9" spans="1:25" s="48" customFormat="1" x14ac:dyDescent="0.4">
      <c r="A9" s="68" t="s">
        <v>50</v>
      </c>
      <c r="B9" s="67" t="s">
        <v>49</v>
      </c>
      <c r="C9" s="65"/>
      <c r="D9" s="65"/>
      <c r="E9" s="65"/>
      <c r="F9" s="65"/>
      <c r="G9" s="65">
        <v>397.70318442944097</v>
      </c>
      <c r="H9" s="65">
        <v>410.73434046722554</v>
      </c>
      <c r="I9" s="65">
        <v>416.88114005398052</v>
      </c>
      <c r="J9" s="65">
        <v>434.22108631511048</v>
      </c>
      <c r="K9" s="65">
        <v>389.77785646507471</v>
      </c>
      <c r="L9" s="65">
        <v>330.24611767416286</v>
      </c>
      <c r="M9" s="65">
        <v>300.45928201067306</v>
      </c>
      <c r="N9" s="65">
        <v>282.68583768162233</v>
      </c>
      <c r="O9" s="65">
        <v>257.13719459077174</v>
      </c>
      <c r="P9" s="65">
        <v>237.80755524478144</v>
      </c>
      <c r="Q9" s="65">
        <v>216.99479106130156</v>
      </c>
      <c r="R9" s="65">
        <v>195.18545080113319</v>
      </c>
      <c r="S9" s="65">
        <v>182.17813130392705</v>
      </c>
      <c r="T9" s="65">
        <v>166.44967047204034</v>
      </c>
      <c r="U9" s="65">
        <v>156.80100947308426</v>
      </c>
      <c r="V9" s="65">
        <v>147.74018850556467</v>
      </c>
      <c r="W9" s="89">
        <v>137.886213324512</v>
      </c>
      <c r="X9" s="89">
        <v>135.82613639773334</v>
      </c>
      <c r="Y9" s="64">
        <v>113.15744021272</v>
      </c>
    </row>
    <row r="10" spans="1:25" s="48" customFormat="1" x14ac:dyDescent="0.4">
      <c r="A10" s="68" t="s">
        <v>48</v>
      </c>
      <c r="B10" s="67" t="s">
        <v>47</v>
      </c>
      <c r="C10" s="65"/>
      <c r="D10" s="65"/>
      <c r="E10" s="65"/>
      <c r="F10" s="65"/>
      <c r="G10" s="65">
        <v>278.30825613745446</v>
      </c>
      <c r="H10" s="65">
        <v>288.36390127016534</v>
      </c>
      <c r="I10" s="65">
        <v>295.16597131951153</v>
      </c>
      <c r="J10" s="65">
        <v>308.72550707803521</v>
      </c>
      <c r="K10" s="65">
        <v>276.20607027656206</v>
      </c>
      <c r="L10" s="65">
        <v>234.66438572144762</v>
      </c>
      <c r="M10" s="65">
        <v>214.50749528116495</v>
      </c>
      <c r="N10" s="65">
        <v>203.49993777839919</v>
      </c>
      <c r="O10" s="65">
        <v>188.19015723191791</v>
      </c>
      <c r="P10" s="65">
        <v>177.74776389347579</v>
      </c>
      <c r="Q10" s="65">
        <v>164.33188781743092</v>
      </c>
      <c r="R10" s="65">
        <v>150.10712786074984</v>
      </c>
      <c r="S10" s="65">
        <v>140.99377326637878</v>
      </c>
      <c r="T10" s="65">
        <v>127.06298187108575</v>
      </c>
      <c r="U10" s="65">
        <v>118.64200814009946</v>
      </c>
      <c r="V10" s="65">
        <v>109.66734629402515</v>
      </c>
      <c r="W10" s="89">
        <v>99.0418250762513</v>
      </c>
      <c r="X10" s="89">
        <v>96.279299019757616</v>
      </c>
      <c r="Y10" s="64">
        <v>81.868033094602566</v>
      </c>
    </row>
    <row r="11" spans="1:25" s="48" customFormat="1" x14ac:dyDescent="0.4">
      <c r="A11" s="68" t="s">
        <v>46</v>
      </c>
      <c r="B11" s="67" t="s">
        <v>45</v>
      </c>
      <c r="C11" s="65"/>
      <c r="D11" s="65"/>
      <c r="E11" s="65"/>
      <c r="F11" s="65"/>
      <c r="G11" s="65">
        <v>412.8075566512897</v>
      </c>
      <c r="H11" s="65">
        <v>433.88019365388436</v>
      </c>
      <c r="I11" s="65">
        <v>451.01861457667877</v>
      </c>
      <c r="J11" s="65">
        <v>476.84520809870901</v>
      </c>
      <c r="K11" s="65">
        <v>439.21864279654329</v>
      </c>
      <c r="L11" s="65">
        <v>380.79013819624527</v>
      </c>
      <c r="M11" s="65">
        <v>351.34671225178511</v>
      </c>
      <c r="N11" s="65">
        <v>332.47366668879505</v>
      </c>
      <c r="O11" s="65">
        <v>304.82105138239433</v>
      </c>
      <c r="P11" s="65">
        <v>286.53433916524563</v>
      </c>
      <c r="Q11" s="65">
        <v>263.24905383438556</v>
      </c>
      <c r="R11" s="65">
        <v>234.81052366559763</v>
      </c>
      <c r="S11" s="65">
        <v>216.09162058537049</v>
      </c>
      <c r="T11" s="65">
        <v>193.35748150020223</v>
      </c>
      <c r="U11" s="65">
        <v>178.13997650968631</v>
      </c>
      <c r="V11" s="65">
        <v>165.18332490109577</v>
      </c>
      <c r="W11" s="89">
        <v>152.22510319212486</v>
      </c>
      <c r="X11" s="89">
        <v>148.7872220255453</v>
      </c>
      <c r="Y11" s="64">
        <v>122.56638125523617</v>
      </c>
    </row>
    <row r="12" spans="1:25" s="48" customFormat="1" x14ac:dyDescent="0.4">
      <c r="A12" s="68" t="s">
        <v>44</v>
      </c>
      <c r="B12" s="67" t="s">
        <v>43</v>
      </c>
      <c r="C12" s="65"/>
      <c r="D12" s="65"/>
      <c r="E12" s="65"/>
      <c r="F12" s="65"/>
      <c r="G12" s="65">
        <v>321.09647782310583</v>
      </c>
      <c r="H12" s="65">
        <v>330.20951686145764</v>
      </c>
      <c r="I12" s="65">
        <v>341.94847950649063</v>
      </c>
      <c r="J12" s="65">
        <v>362.42178282313233</v>
      </c>
      <c r="K12" s="65">
        <v>331.26009302162248</v>
      </c>
      <c r="L12" s="65">
        <v>281.72483791937674</v>
      </c>
      <c r="M12" s="65">
        <v>258.6556677464647</v>
      </c>
      <c r="N12" s="65">
        <v>244.25447898118372</v>
      </c>
      <c r="O12" s="65">
        <v>220.80509637121116</v>
      </c>
      <c r="P12" s="65">
        <v>207.30680973040035</v>
      </c>
      <c r="Q12" s="65">
        <v>194.17467845368475</v>
      </c>
      <c r="R12" s="65">
        <v>175.97354722881096</v>
      </c>
      <c r="S12" s="65">
        <v>164.17510012921079</v>
      </c>
      <c r="T12" s="65">
        <v>146.98175824880275</v>
      </c>
      <c r="U12" s="65">
        <v>135.42733543781446</v>
      </c>
      <c r="V12" s="65">
        <v>125.15003071141179</v>
      </c>
      <c r="W12" s="89">
        <v>114.40475354267898</v>
      </c>
      <c r="X12" s="89">
        <v>111.20152235372461</v>
      </c>
      <c r="Y12" s="64">
        <v>92.425362938077527</v>
      </c>
    </row>
    <row r="13" spans="1:25" s="48" customFormat="1" x14ac:dyDescent="0.4">
      <c r="A13" s="68" t="s">
        <v>42</v>
      </c>
      <c r="B13" s="67" t="s">
        <v>41</v>
      </c>
      <c r="C13" s="65"/>
      <c r="D13" s="65"/>
      <c r="E13" s="65"/>
      <c r="F13" s="65"/>
      <c r="G13" s="65">
        <v>857.41743080943047</v>
      </c>
      <c r="H13" s="65">
        <v>903.76101081034608</v>
      </c>
      <c r="I13" s="65">
        <v>955.35394110858988</v>
      </c>
      <c r="J13" s="65">
        <v>1007.6876694865542</v>
      </c>
      <c r="K13" s="65">
        <v>958.13165104405402</v>
      </c>
      <c r="L13" s="65">
        <v>844.90348783479055</v>
      </c>
      <c r="M13" s="65">
        <v>776.7812085738891</v>
      </c>
      <c r="N13" s="65">
        <v>728.18907636479912</v>
      </c>
      <c r="O13" s="65">
        <v>642.78751631464706</v>
      </c>
      <c r="P13" s="65">
        <v>572.06653126308061</v>
      </c>
      <c r="Q13" s="65">
        <v>497.7208754750169</v>
      </c>
      <c r="R13" s="65">
        <v>426.49085412785337</v>
      </c>
      <c r="S13" s="65">
        <v>372.98367697739093</v>
      </c>
      <c r="T13" s="65">
        <v>304.30906748544908</v>
      </c>
      <c r="U13" s="65">
        <v>261.92650498400678</v>
      </c>
      <c r="V13" s="65">
        <v>236.04087957137205</v>
      </c>
      <c r="W13" s="89">
        <v>208.49721760037005</v>
      </c>
      <c r="X13" s="89">
        <v>195.78192812399499</v>
      </c>
      <c r="Y13" s="64">
        <v>162.93525482893074</v>
      </c>
    </row>
    <row r="14" spans="1:25" s="48" customFormat="1" x14ac:dyDescent="0.4">
      <c r="A14" s="68" t="s">
        <v>40</v>
      </c>
      <c r="B14" s="67" t="s">
        <v>39</v>
      </c>
      <c r="C14" s="65"/>
      <c r="D14" s="65"/>
      <c r="E14" s="65"/>
      <c r="F14" s="65"/>
      <c r="G14" s="65">
        <v>445.87998489112255</v>
      </c>
      <c r="H14" s="65">
        <v>462.66635368060224</v>
      </c>
      <c r="I14" s="65">
        <v>475.80003332444073</v>
      </c>
      <c r="J14" s="65">
        <v>499.652924359228</v>
      </c>
      <c r="K14" s="65">
        <v>455.27384391423095</v>
      </c>
      <c r="L14" s="65">
        <v>389.04421973571436</v>
      </c>
      <c r="M14" s="65">
        <v>354.686456229187</v>
      </c>
      <c r="N14" s="65">
        <v>334.69148324772908</v>
      </c>
      <c r="O14" s="65">
        <v>305.53939063167115</v>
      </c>
      <c r="P14" s="65">
        <v>294.02530237651735</v>
      </c>
      <c r="Q14" s="65">
        <v>276.18420833347852</v>
      </c>
      <c r="R14" s="65">
        <v>248.14929374613303</v>
      </c>
      <c r="S14" s="65">
        <v>227.26761616655114</v>
      </c>
      <c r="T14" s="65">
        <v>202.27999766382516</v>
      </c>
      <c r="U14" s="65">
        <v>186.54883017739022</v>
      </c>
      <c r="V14" s="65">
        <v>172.28523802495039</v>
      </c>
      <c r="W14" s="89">
        <v>157.19649307248847</v>
      </c>
      <c r="X14" s="89">
        <v>153.29049978893016</v>
      </c>
      <c r="Y14" s="64">
        <v>129.26722434067108</v>
      </c>
    </row>
    <row r="15" spans="1:25" s="48" customFormat="1" x14ac:dyDescent="0.4">
      <c r="A15" s="68" t="s">
        <v>38</v>
      </c>
      <c r="B15" s="67" t="s">
        <v>37</v>
      </c>
      <c r="C15" s="65"/>
      <c r="D15" s="65"/>
      <c r="E15" s="65"/>
      <c r="F15" s="65"/>
      <c r="G15" s="65">
        <v>282.21073780804022</v>
      </c>
      <c r="H15" s="65">
        <v>288.57796300591633</v>
      </c>
      <c r="I15" s="65">
        <v>291.55980508809967</v>
      </c>
      <c r="J15" s="65">
        <v>302.62901206423811</v>
      </c>
      <c r="K15" s="65">
        <v>271.69435231134764</v>
      </c>
      <c r="L15" s="65">
        <v>231.61086315087726</v>
      </c>
      <c r="M15" s="65">
        <v>212.44199560930653</v>
      </c>
      <c r="N15" s="65">
        <v>200.70867103606923</v>
      </c>
      <c r="O15" s="65">
        <v>182.43557312582317</v>
      </c>
      <c r="P15" s="65">
        <v>175.31384550353661</v>
      </c>
      <c r="Q15" s="65">
        <v>163.04385011134323</v>
      </c>
      <c r="R15" s="65">
        <v>146.69908758351758</v>
      </c>
      <c r="S15" s="65">
        <v>136.77206540869213</v>
      </c>
      <c r="T15" s="65">
        <v>122.5101936414452</v>
      </c>
      <c r="U15" s="65">
        <v>113.18929028739512</v>
      </c>
      <c r="V15" s="65">
        <v>104.94069318487669</v>
      </c>
      <c r="W15" s="89">
        <v>95.406999246826757</v>
      </c>
      <c r="X15" s="89">
        <v>89.219295382253833</v>
      </c>
      <c r="Y15" s="64">
        <v>68.97593163608957</v>
      </c>
    </row>
    <row r="16" spans="1:25" s="48" customFormat="1" x14ac:dyDescent="0.4">
      <c r="A16" s="63">
        <v>924</v>
      </c>
      <c r="B16" s="62" t="s">
        <v>36</v>
      </c>
      <c r="C16" s="60"/>
      <c r="D16" s="60"/>
      <c r="E16" s="60"/>
      <c r="F16" s="60"/>
      <c r="G16" s="60">
        <v>243.03044430322484</v>
      </c>
      <c r="H16" s="60">
        <v>251.37750555224929</v>
      </c>
      <c r="I16" s="60">
        <v>253.67991311008947</v>
      </c>
      <c r="J16" s="60">
        <v>263.47033959141686</v>
      </c>
      <c r="K16" s="60">
        <v>240.36284938226441</v>
      </c>
      <c r="L16" s="60">
        <v>206.67089379062378</v>
      </c>
      <c r="M16" s="60">
        <v>187.30319988700023</v>
      </c>
      <c r="N16" s="60">
        <v>172.05514855719753</v>
      </c>
      <c r="O16" s="60">
        <v>155.79884943759333</v>
      </c>
      <c r="P16" s="60">
        <v>146.38870475220401</v>
      </c>
      <c r="Q16" s="60">
        <v>133.57067790886043</v>
      </c>
      <c r="R16" s="60">
        <v>121.32686969128019</v>
      </c>
      <c r="S16" s="60">
        <v>112.50291994508996</v>
      </c>
      <c r="T16" s="60">
        <v>100.0793792464103</v>
      </c>
      <c r="U16" s="60">
        <v>93.853011324117489</v>
      </c>
      <c r="V16" s="60">
        <v>88.576633337098727</v>
      </c>
      <c r="W16" s="88">
        <v>80.270762966582041</v>
      </c>
      <c r="X16" s="88">
        <v>77.856399653564694</v>
      </c>
      <c r="Y16" s="59">
        <v>64.12302423418376</v>
      </c>
    </row>
    <row r="17" spans="1:25" s="48" customFormat="1" x14ac:dyDescent="0.4">
      <c r="A17" s="63">
        <v>923</v>
      </c>
      <c r="B17" s="97" t="s">
        <v>35</v>
      </c>
      <c r="C17" s="88"/>
      <c r="D17" s="88"/>
      <c r="E17" s="88"/>
      <c r="F17" s="88"/>
      <c r="G17" s="88">
        <v>389.13988845678671</v>
      </c>
      <c r="H17" s="88">
        <v>402.44030692791245</v>
      </c>
      <c r="I17" s="88">
        <v>412.71808139062722</v>
      </c>
      <c r="J17" s="88">
        <v>425.96105833939151</v>
      </c>
      <c r="K17" s="88">
        <v>385.14393113552796</v>
      </c>
      <c r="L17" s="88">
        <v>327.51264004701409</v>
      </c>
      <c r="M17" s="88">
        <v>296.34681557132365</v>
      </c>
      <c r="N17" s="88">
        <v>273.19805354427342</v>
      </c>
      <c r="O17" s="88">
        <v>244.11034951270261</v>
      </c>
      <c r="P17" s="88">
        <v>225.57473393420807</v>
      </c>
      <c r="Q17" s="88">
        <v>205.90246233925416</v>
      </c>
      <c r="R17" s="88">
        <v>183.11387856869283</v>
      </c>
      <c r="S17" s="88">
        <v>166.79602980974994</v>
      </c>
      <c r="T17" s="88">
        <v>147.2384157151196</v>
      </c>
      <c r="U17" s="88">
        <v>135.02775280691478</v>
      </c>
      <c r="V17" s="88">
        <v>122.51437839256414</v>
      </c>
      <c r="W17" s="88">
        <v>111.25462508110338</v>
      </c>
      <c r="X17" s="88">
        <v>110.00179086279462</v>
      </c>
      <c r="Y17" s="59">
        <v>89.808887023750486</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145</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6498.4996154484606</v>
      </c>
      <c r="H21" s="60">
        <v>6672.9022849771382</v>
      </c>
      <c r="I21" s="60">
        <v>6709.1814765146792</v>
      </c>
      <c r="J21" s="60">
        <v>6878.2452113898526</v>
      </c>
      <c r="K21" s="60">
        <v>6131.8838960632584</v>
      </c>
      <c r="L21" s="60">
        <v>5135.2702416144966</v>
      </c>
      <c r="M21" s="60">
        <v>4558.8708591375998</v>
      </c>
      <c r="N21" s="60">
        <v>4178.7119665268929</v>
      </c>
      <c r="O21" s="60">
        <v>3678.4390916698121</v>
      </c>
      <c r="P21" s="60">
        <v>3367.5997909099856</v>
      </c>
      <c r="Q21" s="60">
        <v>3008.2502502659381</v>
      </c>
      <c r="R21" s="60">
        <v>2645.5905488481317</v>
      </c>
      <c r="S21" s="60">
        <v>2375.1707651527222</v>
      </c>
      <c r="T21" s="60">
        <v>2051.7186901616055</v>
      </c>
      <c r="U21" s="60">
        <v>1853.6398242939154</v>
      </c>
      <c r="V21" s="60">
        <v>1687.2608464115385</v>
      </c>
      <c r="W21" s="88">
        <v>1484.9656778365122</v>
      </c>
      <c r="X21" s="88">
        <v>1401.6873261330697</v>
      </c>
      <c r="Y21" s="59">
        <v>1139.8586826485489</v>
      </c>
    </row>
    <row r="22" spans="1:25" x14ac:dyDescent="0.4">
      <c r="A22" s="68"/>
      <c r="B22" s="90" t="s">
        <v>57</v>
      </c>
      <c r="C22" s="65" t="s">
        <v>208</v>
      </c>
      <c r="D22" s="65" t="s">
        <v>208</v>
      </c>
      <c r="E22" s="65" t="s">
        <v>208</v>
      </c>
      <c r="F22" s="65" t="s">
        <v>208</v>
      </c>
      <c r="G22" s="65">
        <v>0.98254484510473272</v>
      </c>
      <c r="H22" s="65">
        <v>0.98222203958415033</v>
      </c>
      <c r="I22" s="65">
        <v>0.77404199657344941</v>
      </c>
      <c r="J22" s="65">
        <v>0.8308337160297411</v>
      </c>
      <c r="K22" s="65">
        <v>0.59942778913624217</v>
      </c>
      <c r="L22" s="65">
        <v>0.28064273808768014</v>
      </c>
      <c r="M22" s="65">
        <v>0.36006510975029532</v>
      </c>
      <c r="N22" s="65">
        <v>0.29197580440063836</v>
      </c>
      <c r="O22" s="65">
        <v>0.26131301929157247</v>
      </c>
      <c r="P22" s="65">
        <v>0.21932445366435857</v>
      </c>
      <c r="Q22" s="65">
        <v>0.15892364368998263</v>
      </c>
      <c r="R22" s="65">
        <v>0.14081544041489166</v>
      </c>
      <c r="S22" s="65">
        <v>0.10201656366013744</v>
      </c>
      <c r="T22" s="65">
        <v>7.0533019303038805E-2</v>
      </c>
      <c r="U22" s="65">
        <v>5.5083559297914142E-2</v>
      </c>
      <c r="V22" s="65">
        <v>3.7942499507857379E-2</v>
      </c>
      <c r="W22" s="89">
        <v>4.3722416734946139E-2</v>
      </c>
      <c r="X22" s="89">
        <v>3.9692587760044862E-2</v>
      </c>
      <c r="Y22" s="64">
        <v>0.15601607740910128</v>
      </c>
    </row>
    <row r="23" spans="1:25" ht="25.5" customHeight="1" x14ac:dyDescent="0.4">
      <c r="A23" s="69">
        <v>941</v>
      </c>
      <c r="B23" s="51" t="s">
        <v>56</v>
      </c>
      <c r="C23" s="60" t="s">
        <v>208</v>
      </c>
      <c r="D23" s="60" t="s">
        <v>208</v>
      </c>
      <c r="E23" s="60" t="s">
        <v>208</v>
      </c>
      <c r="F23" s="60" t="s">
        <v>208</v>
      </c>
      <c r="G23" s="60">
        <v>5933.2105892540721</v>
      </c>
      <c r="H23" s="60">
        <v>6094.1118728416768</v>
      </c>
      <c r="I23" s="60">
        <v>6130.1841290653238</v>
      </c>
      <c r="J23" s="60">
        <v>6292.7740581589114</v>
      </c>
      <c r="K23" s="60">
        <v>5616.5336392086401</v>
      </c>
      <c r="L23" s="60">
        <v>4708.4457818783003</v>
      </c>
      <c r="M23" s="60">
        <v>4183.6961186668359</v>
      </c>
      <c r="N23" s="60">
        <v>3841.2375819043491</v>
      </c>
      <c r="O23" s="60">
        <v>3384.8585516269741</v>
      </c>
      <c r="P23" s="60">
        <v>3100.1184991439068</v>
      </c>
      <c r="Q23" s="60">
        <v>2768.593727062972</v>
      </c>
      <c r="R23" s="60">
        <v>2435.2227792032318</v>
      </c>
      <c r="S23" s="60">
        <v>2187.3548744500722</v>
      </c>
      <c r="T23" s="60">
        <v>1888.9297041654077</v>
      </c>
      <c r="U23" s="60">
        <v>1706.2538868753395</v>
      </c>
      <c r="V23" s="60">
        <v>1554.6056247090698</v>
      </c>
      <c r="W23" s="88">
        <v>1367.1753230483505</v>
      </c>
      <c r="X23" s="88">
        <v>1287.4524978028719</v>
      </c>
      <c r="Y23" s="59">
        <v>1048.098243235283</v>
      </c>
    </row>
    <row r="24" spans="1:25" ht="25.5" customHeight="1" x14ac:dyDescent="0.4">
      <c r="A24" s="69">
        <v>921</v>
      </c>
      <c r="B24" s="52" t="s">
        <v>55</v>
      </c>
      <c r="C24" s="60" t="s">
        <v>208</v>
      </c>
      <c r="D24" s="60" t="s">
        <v>208</v>
      </c>
      <c r="E24" s="60" t="s">
        <v>208</v>
      </c>
      <c r="F24" s="60" t="s">
        <v>208</v>
      </c>
      <c r="G24" s="60">
        <v>5580.7829431718965</v>
      </c>
      <c r="H24" s="60">
        <v>5733.1937962634802</v>
      </c>
      <c r="I24" s="60">
        <v>5774.7753294526456</v>
      </c>
      <c r="J24" s="60">
        <v>5931.15559443846</v>
      </c>
      <c r="K24" s="60">
        <v>5295.2849682733995</v>
      </c>
      <c r="L24" s="60">
        <v>4439.2830653272422</v>
      </c>
      <c r="M24" s="60">
        <v>3946.7980506907056</v>
      </c>
      <c r="N24" s="60">
        <v>3628.8862540400096</v>
      </c>
      <c r="O24" s="60">
        <v>3197.6530596049543</v>
      </c>
      <c r="P24" s="60">
        <v>2926.676498162532</v>
      </c>
      <c r="Q24" s="60">
        <v>2613.2295980125414</v>
      </c>
      <c r="R24" s="60">
        <v>2295.9314350531818</v>
      </c>
      <c r="S24" s="60">
        <v>2060.7429941857195</v>
      </c>
      <c r="T24" s="60">
        <v>1778.3283934492426</v>
      </c>
      <c r="U24" s="60">
        <v>1603.8494255093897</v>
      </c>
      <c r="V24" s="60">
        <v>1458.7246981741869</v>
      </c>
      <c r="W24" s="88">
        <v>1282.2205446711823</v>
      </c>
      <c r="X24" s="88">
        <v>1206.6281579705701</v>
      </c>
      <c r="Y24" s="59">
        <v>982.69321649254891</v>
      </c>
    </row>
    <row r="25" spans="1:25" x14ac:dyDescent="0.4">
      <c r="A25" s="68" t="s">
        <v>54</v>
      </c>
      <c r="B25" s="67" t="s">
        <v>53</v>
      </c>
      <c r="C25" s="65" t="s">
        <v>208</v>
      </c>
      <c r="D25" s="65" t="s">
        <v>208</v>
      </c>
      <c r="E25" s="65" t="s">
        <v>208</v>
      </c>
      <c r="F25" s="65" t="s">
        <v>208</v>
      </c>
      <c r="G25" s="65">
        <v>336.69398328665233</v>
      </c>
      <c r="H25" s="65">
        <v>341.63880482646204</v>
      </c>
      <c r="I25" s="65">
        <v>339.52862538319079</v>
      </c>
      <c r="J25" s="65">
        <v>346.21501245311526</v>
      </c>
      <c r="K25" s="65">
        <v>301.62869684460526</v>
      </c>
      <c r="L25" s="65">
        <v>248.0460120769543</v>
      </c>
      <c r="M25" s="65">
        <v>219.53583190661865</v>
      </c>
      <c r="N25" s="65">
        <v>202.99438563096021</v>
      </c>
      <c r="O25" s="65">
        <v>181.48737403077826</v>
      </c>
      <c r="P25" s="65">
        <v>167.80763515358524</v>
      </c>
      <c r="Q25" s="65">
        <v>151.00113768608514</v>
      </c>
      <c r="R25" s="65">
        <v>135.12092909088167</v>
      </c>
      <c r="S25" s="65">
        <v>122.87655321713235</v>
      </c>
      <c r="T25" s="65">
        <v>108.1771834402214</v>
      </c>
      <c r="U25" s="65">
        <v>101.1152487058433</v>
      </c>
      <c r="V25" s="65">
        <v>94.198973541363756</v>
      </c>
      <c r="W25" s="89">
        <v>85.548420267444158</v>
      </c>
      <c r="X25" s="89">
        <v>81.566939404009005</v>
      </c>
      <c r="Y25" s="64">
        <v>66.595502603033523</v>
      </c>
    </row>
    <row r="26" spans="1:25" x14ac:dyDescent="0.4">
      <c r="A26" s="68" t="s">
        <v>52</v>
      </c>
      <c r="B26" s="67" t="s">
        <v>51</v>
      </c>
      <c r="C26" s="65" t="s">
        <v>208</v>
      </c>
      <c r="D26" s="65" t="s">
        <v>208</v>
      </c>
      <c r="E26" s="65" t="s">
        <v>208</v>
      </c>
      <c r="F26" s="65" t="s">
        <v>208</v>
      </c>
      <c r="G26" s="65">
        <v>900.31177816053469</v>
      </c>
      <c r="H26" s="65">
        <v>914.57397257506398</v>
      </c>
      <c r="I26" s="65">
        <v>913.15855545292527</v>
      </c>
      <c r="J26" s="65">
        <v>929.09933697156021</v>
      </c>
      <c r="K26" s="65">
        <v>821.63963033312166</v>
      </c>
      <c r="L26" s="65">
        <v>683.96571332168389</v>
      </c>
      <c r="M26" s="65">
        <v>604.66408733859851</v>
      </c>
      <c r="N26" s="65">
        <v>554.51000216678335</v>
      </c>
      <c r="O26" s="65">
        <v>490.77621395148333</v>
      </c>
      <c r="P26" s="65">
        <v>447.54963590133855</v>
      </c>
      <c r="Q26" s="65">
        <v>396.80522130503033</v>
      </c>
      <c r="R26" s="65">
        <v>349.83178817045689</v>
      </c>
      <c r="S26" s="65">
        <v>316.75651500396958</v>
      </c>
      <c r="T26" s="65">
        <v>274.4186054510983</v>
      </c>
      <c r="U26" s="65">
        <v>247.21506971705924</v>
      </c>
      <c r="V26" s="65">
        <v>216.02416594407612</v>
      </c>
      <c r="W26" s="89">
        <v>175.72308924612656</v>
      </c>
      <c r="X26" s="89">
        <v>159.20835687129298</v>
      </c>
      <c r="Y26" s="64">
        <v>129.48368101042459</v>
      </c>
    </row>
    <row r="27" spans="1:25" x14ac:dyDescent="0.4">
      <c r="A27" s="68" t="s">
        <v>50</v>
      </c>
      <c r="B27" s="67" t="s">
        <v>49</v>
      </c>
      <c r="C27" s="65" t="s">
        <v>208</v>
      </c>
      <c r="D27" s="65" t="s">
        <v>208</v>
      </c>
      <c r="E27" s="65" t="s">
        <v>208</v>
      </c>
      <c r="F27" s="65" t="s">
        <v>208</v>
      </c>
      <c r="G27" s="65">
        <v>576.72444096335596</v>
      </c>
      <c r="H27" s="65">
        <v>589.71644189234428</v>
      </c>
      <c r="I27" s="65">
        <v>584.05580383280767</v>
      </c>
      <c r="J27" s="65">
        <v>595.97737791586746</v>
      </c>
      <c r="K27" s="65">
        <v>520.94414203858014</v>
      </c>
      <c r="L27" s="65">
        <v>430.10382610369794</v>
      </c>
      <c r="M27" s="65">
        <v>380.01605662244646</v>
      </c>
      <c r="N27" s="65">
        <v>348.89227961800782</v>
      </c>
      <c r="O27" s="65">
        <v>308.97208294088989</v>
      </c>
      <c r="P27" s="65">
        <v>281.75546945347747</v>
      </c>
      <c r="Q27" s="65">
        <v>252.39975756298017</v>
      </c>
      <c r="R27" s="65">
        <v>224.08592482277916</v>
      </c>
      <c r="S27" s="65">
        <v>205.02504076066873</v>
      </c>
      <c r="T27" s="65">
        <v>183.94949949833682</v>
      </c>
      <c r="U27" s="65">
        <v>171.08798844264859</v>
      </c>
      <c r="V27" s="65">
        <v>159.92328480629732</v>
      </c>
      <c r="W27" s="89">
        <v>145.93224558146559</v>
      </c>
      <c r="X27" s="89">
        <v>141.00392331481689</v>
      </c>
      <c r="Y27" s="64">
        <v>115.41978082978191</v>
      </c>
    </row>
    <row r="28" spans="1:25" x14ac:dyDescent="0.4">
      <c r="A28" s="68" t="s">
        <v>48</v>
      </c>
      <c r="B28" s="67" t="s">
        <v>47</v>
      </c>
      <c r="C28" s="65" t="s">
        <v>208</v>
      </c>
      <c r="D28" s="65" t="s">
        <v>208</v>
      </c>
      <c r="E28" s="65" t="s">
        <v>208</v>
      </c>
      <c r="F28" s="65" t="s">
        <v>208</v>
      </c>
      <c r="G28" s="65">
        <v>403.58533630206949</v>
      </c>
      <c r="H28" s="65">
        <v>414.02170958920954</v>
      </c>
      <c r="I28" s="65">
        <v>413.53129724406853</v>
      </c>
      <c r="J28" s="65">
        <v>423.73211251788814</v>
      </c>
      <c r="K28" s="65">
        <v>369.15369079968298</v>
      </c>
      <c r="L28" s="65">
        <v>305.6207014934576</v>
      </c>
      <c r="M28" s="65">
        <v>271.30562227001087</v>
      </c>
      <c r="N28" s="65">
        <v>251.1606445371076</v>
      </c>
      <c r="O28" s="65">
        <v>226.12638736086609</v>
      </c>
      <c r="P28" s="65">
        <v>210.59635640491769</v>
      </c>
      <c r="Q28" s="65">
        <v>191.14435163224252</v>
      </c>
      <c r="R28" s="65">
        <v>172.33300141534934</v>
      </c>
      <c r="S28" s="65">
        <v>158.67576368271082</v>
      </c>
      <c r="T28" s="65">
        <v>140.42185757212789</v>
      </c>
      <c r="U28" s="65">
        <v>129.45211632052826</v>
      </c>
      <c r="V28" s="65">
        <v>118.71084254552466</v>
      </c>
      <c r="W28" s="89">
        <v>104.82118256339618</v>
      </c>
      <c r="X28" s="89">
        <v>99.949532953164223</v>
      </c>
      <c r="Y28" s="64">
        <v>83.504809042880581</v>
      </c>
    </row>
    <row r="29" spans="1:25" x14ac:dyDescent="0.4">
      <c r="A29" s="68" t="s">
        <v>46</v>
      </c>
      <c r="B29" s="67" t="s">
        <v>45</v>
      </c>
      <c r="C29" s="65" t="s">
        <v>208</v>
      </c>
      <c r="D29" s="65" t="s">
        <v>208</v>
      </c>
      <c r="E29" s="65" t="s">
        <v>208</v>
      </c>
      <c r="F29" s="65" t="s">
        <v>208</v>
      </c>
      <c r="G29" s="65">
        <v>598.62786282869843</v>
      </c>
      <c r="H29" s="65">
        <v>622.94836053414133</v>
      </c>
      <c r="I29" s="65">
        <v>631.88284182400776</v>
      </c>
      <c r="J29" s="65">
        <v>654.47986233487825</v>
      </c>
      <c r="K29" s="65">
        <v>587.02251870867065</v>
      </c>
      <c r="L29" s="65">
        <v>495.9310242137463</v>
      </c>
      <c r="M29" s="65">
        <v>444.37765810956677</v>
      </c>
      <c r="N29" s="65">
        <v>410.34066805516704</v>
      </c>
      <c r="O29" s="65">
        <v>366.26826904500427</v>
      </c>
      <c r="P29" s="65">
        <v>339.48718392460472</v>
      </c>
      <c r="Q29" s="65">
        <v>306.20088639691005</v>
      </c>
      <c r="R29" s="65">
        <v>269.57815317565172</v>
      </c>
      <c r="S29" s="65">
        <v>243.1916114269612</v>
      </c>
      <c r="T29" s="65">
        <v>213.68628634320856</v>
      </c>
      <c r="U29" s="65">
        <v>194.3712629445447</v>
      </c>
      <c r="V29" s="65">
        <v>178.80483422027103</v>
      </c>
      <c r="W29" s="89">
        <v>161.10784832719773</v>
      </c>
      <c r="X29" s="89">
        <v>154.45909455365123</v>
      </c>
      <c r="Y29" s="64">
        <v>125.01683349309835</v>
      </c>
    </row>
    <row r="30" spans="1:25" x14ac:dyDescent="0.4">
      <c r="A30" s="68" t="s">
        <v>44</v>
      </c>
      <c r="B30" s="67" t="s">
        <v>43</v>
      </c>
      <c r="C30" s="65" t="s">
        <v>208</v>
      </c>
      <c r="D30" s="65" t="s">
        <v>208</v>
      </c>
      <c r="E30" s="65" t="s">
        <v>208</v>
      </c>
      <c r="F30" s="65" t="s">
        <v>208</v>
      </c>
      <c r="G30" s="65">
        <v>465.63415611948164</v>
      </c>
      <c r="H30" s="65">
        <v>474.10202210269608</v>
      </c>
      <c r="I30" s="65">
        <v>479.07418896836901</v>
      </c>
      <c r="J30" s="65">
        <v>497.43135613128322</v>
      </c>
      <c r="K30" s="65">
        <v>442.73424487425183</v>
      </c>
      <c r="L30" s="65">
        <v>366.91099217439194</v>
      </c>
      <c r="M30" s="65">
        <v>327.14351915600201</v>
      </c>
      <c r="N30" s="65">
        <v>301.46010382958104</v>
      </c>
      <c r="O30" s="65">
        <v>265.31599467106207</v>
      </c>
      <c r="P30" s="65">
        <v>245.61804790587473</v>
      </c>
      <c r="Q30" s="65">
        <v>225.85630524529188</v>
      </c>
      <c r="R30" s="65">
        <v>202.02937725768325</v>
      </c>
      <c r="S30" s="65">
        <v>184.76425438640302</v>
      </c>
      <c r="T30" s="65">
        <v>162.43481160747885</v>
      </c>
      <c r="U30" s="65">
        <v>147.7668446017291</v>
      </c>
      <c r="V30" s="65">
        <v>135.47027526788432</v>
      </c>
      <c r="W30" s="89">
        <v>121.08057932075612</v>
      </c>
      <c r="X30" s="89">
        <v>115.44060183336809</v>
      </c>
      <c r="Y30" s="64">
        <v>94.273210081212142</v>
      </c>
    </row>
    <row r="31" spans="1:25" x14ac:dyDescent="0.4">
      <c r="A31" s="68" t="s">
        <v>42</v>
      </c>
      <c r="B31" s="67" t="s">
        <v>41</v>
      </c>
      <c r="C31" s="65" t="s">
        <v>208</v>
      </c>
      <c r="D31" s="65" t="s">
        <v>208</v>
      </c>
      <c r="E31" s="65" t="s">
        <v>208</v>
      </c>
      <c r="F31" s="65" t="s">
        <v>208</v>
      </c>
      <c r="G31" s="65">
        <v>1243.3734700043292</v>
      </c>
      <c r="H31" s="65">
        <v>1297.5850205508527</v>
      </c>
      <c r="I31" s="65">
        <v>1338.4630783411487</v>
      </c>
      <c r="J31" s="65">
        <v>1383.0720661569333</v>
      </c>
      <c r="K31" s="65">
        <v>1280.5577911475759</v>
      </c>
      <c r="L31" s="65">
        <v>1100.3799995149293</v>
      </c>
      <c r="M31" s="65">
        <v>982.46035125046183</v>
      </c>
      <c r="N31" s="65">
        <v>898.73461270452242</v>
      </c>
      <c r="O31" s="65">
        <v>772.36355526165994</v>
      </c>
      <c r="P31" s="65">
        <v>677.78701946093361</v>
      </c>
      <c r="Q31" s="65">
        <v>578.92923461208454</v>
      </c>
      <c r="R31" s="65">
        <v>489.63996590642483</v>
      </c>
      <c r="S31" s="65">
        <v>419.75945755957622</v>
      </c>
      <c r="T31" s="65">
        <v>336.30286258906636</v>
      </c>
      <c r="U31" s="65">
        <v>285.79203034543855</v>
      </c>
      <c r="V31" s="65">
        <v>255.50551404772071</v>
      </c>
      <c r="W31" s="89">
        <v>220.66359230782189</v>
      </c>
      <c r="X31" s="89">
        <v>203.24527157855215</v>
      </c>
      <c r="Y31" s="64">
        <v>166.19279621779458</v>
      </c>
    </row>
    <row r="32" spans="1:25" x14ac:dyDescent="0.4">
      <c r="A32" s="68" t="s">
        <v>40</v>
      </c>
      <c r="B32" s="67" t="s">
        <v>39</v>
      </c>
      <c r="C32" s="65" t="s">
        <v>208</v>
      </c>
      <c r="D32" s="65" t="s">
        <v>208</v>
      </c>
      <c r="E32" s="65" t="s">
        <v>208</v>
      </c>
      <c r="F32" s="65" t="s">
        <v>208</v>
      </c>
      <c r="G32" s="65">
        <v>646.58744282371924</v>
      </c>
      <c r="H32" s="65">
        <v>664.27841306247205</v>
      </c>
      <c r="I32" s="65">
        <v>666.60192612935043</v>
      </c>
      <c r="J32" s="65">
        <v>685.78392232087572</v>
      </c>
      <c r="K32" s="65">
        <v>608.48054366515009</v>
      </c>
      <c r="L32" s="65">
        <v>506.68092212655171</v>
      </c>
      <c r="M32" s="65">
        <v>448.60171245705652</v>
      </c>
      <c r="N32" s="65">
        <v>413.07790838304129</v>
      </c>
      <c r="O32" s="65">
        <v>367.13141439610945</v>
      </c>
      <c r="P32" s="65">
        <v>348.36251109441679</v>
      </c>
      <c r="Q32" s="65">
        <v>321.24654645005131</v>
      </c>
      <c r="R32" s="65">
        <v>284.89195150040797</v>
      </c>
      <c r="S32" s="65">
        <v>255.76918554725972</v>
      </c>
      <c r="T32" s="65">
        <v>223.5468789049701</v>
      </c>
      <c r="U32" s="65">
        <v>203.54629226323669</v>
      </c>
      <c r="V32" s="65">
        <v>186.49239226838469</v>
      </c>
      <c r="W32" s="89">
        <v>166.36933220880246</v>
      </c>
      <c r="X32" s="89">
        <v>159.1340404017335</v>
      </c>
      <c r="Y32" s="64">
        <v>131.85164558182848</v>
      </c>
    </row>
    <row r="33" spans="1:25" x14ac:dyDescent="0.4">
      <c r="A33" s="68" t="s">
        <v>38</v>
      </c>
      <c r="B33" s="67" t="s">
        <v>37</v>
      </c>
      <c r="C33" s="65" t="s">
        <v>208</v>
      </c>
      <c r="D33" s="65" t="s">
        <v>208</v>
      </c>
      <c r="E33" s="65" t="s">
        <v>208</v>
      </c>
      <c r="F33" s="65" t="s">
        <v>208</v>
      </c>
      <c r="G33" s="65">
        <v>409.24447268305465</v>
      </c>
      <c r="H33" s="65">
        <v>414.32905113023764</v>
      </c>
      <c r="I33" s="65">
        <v>408.47901227677721</v>
      </c>
      <c r="J33" s="65">
        <v>415.36454763605917</v>
      </c>
      <c r="K33" s="65">
        <v>363.12370986176052</v>
      </c>
      <c r="L33" s="65">
        <v>301.64387430182927</v>
      </c>
      <c r="M33" s="65">
        <v>268.69321157994369</v>
      </c>
      <c r="N33" s="65">
        <v>247.71564911483873</v>
      </c>
      <c r="O33" s="65">
        <v>219.21176794710024</v>
      </c>
      <c r="P33" s="65">
        <v>207.71263886338338</v>
      </c>
      <c r="Q33" s="65">
        <v>189.64615712186523</v>
      </c>
      <c r="R33" s="65">
        <v>168.42034371354671</v>
      </c>
      <c r="S33" s="65">
        <v>153.92461260103772</v>
      </c>
      <c r="T33" s="65">
        <v>135.39040804273409</v>
      </c>
      <c r="U33" s="65">
        <v>123.50257216836106</v>
      </c>
      <c r="V33" s="65">
        <v>113.59441553266451</v>
      </c>
      <c r="W33" s="89">
        <v>100.97425484817157</v>
      </c>
      <c r="X33" s="89">
        <v>92.620397059981855</v>
      </c>
      <c r="Y33" s="64">
        <v>70.354957632494788</v>
      </c>
    </row>
    <row r="34" spans="1:25" x14ac:dyDescent="0.4">
      <c r="A34" s="63">
        <v>924</v>
      </c>
      <c r="B34" s="62" t="s">
        <v>36</v>
      </c>
      <c r="C34" s="60" t="s">
        <v>208</v>
      </c>
      <c r="D34" s="60" t="s">
        <v>208</v>
      </c>
      <c r="E34" s="60" t="s">
        <v>208</v>
      </c>
      <c r="F34" s="60" t="s">
        <v>208</v>
      </c>
      <c r="G34" s="60">
        <v>352.4276460821759</v>
      </c>
      <c r="H34" s="60">
        <v>360.91807657819726</v>
      </c>
      <c r="I34" s="60">
        <v>355.40879961267854</v>
      </c>
      <c r="J34" s="60">
        <v>361.61846372045147</v>
      </c>
      <c r="K34" s="60">
        <v>321.24867093524051</v>
      </c>
      <c r="L34" s="60">
        <v>269.16271655105868</v>
      </c>
      <c r="M34" s="60">
        <v>236.89806797613016</v>
      </c>
      <c r="N34" s="60">
        <v>212.35132786433948</v>
      </c>
      <c r="O34" s="60">
        <v>187.20549202201991</v>
      </c>
      <c r="P34" s="60">
        <v>173.44200098137489</v>
      </c>
      <c r="Q34" s="60">
        <v>155.36412905043062</v>
      </c>
      <c r="R34" s="60">
        <v>139.29134415005021</v>
      </c>
      <c r="S34" s="60">
        <v>126.61188026435261</v>
      </c>
      <c r="T34" s="60">
        <v>110.60131071616502</v>
      </c>
      <c r="U34" s="60">
        <v>102.40446136594977</v>
      </c>
      <c r="V34" s="60">
        <v>95.880926534882988</v>
      </c>
      <c r="W34" s="88">
        <v>84.954778377168282</v>
      </c>
      <c r="X34" s="88">
        <v>80.82433983230176</v>
      </c>
      <c r="Y34" s="59">
        <v>65.405026742734066</v>
      </c>
    </row>
    <row r="35" spans="1:25" x14ac:dyDescent="0.4">
      <c r="A35" s="63">
        <v>923</v>
      </c>
      <c r="B35" s="62" t="s">
        <v>35</v>
      </c>
      <c r="C35" s="60" t="s">
        <v>208</v>
      </c>
      <c r="D35" s="60" t="s">
        <v>208</v>
      </c>
      <c r="E35" s="60" t="s">
        <v>208</v>
      </c>
      <c r="F35" s="60" t="s">
        <v>208</v>
      </c>
      <c r="G35" s="60">
        <v>564.30648134928356</v>
      </c>
      <c r="H35" s="60">
        <v>577.80819009587731</v>
      </c>
      <c r="I35" s="60">
        <v>578.22330545278237</v>
      </c>
      <c r="J35" s="60">
        <v>584.64031951491211</v>
      </c>
      <c r="K35" s="60">
        <v>514.75082906548187</v>
      </c>
      <c r="L35" s="60">
        <v>426.54381699810858</v>
      </c>
      <c r="M35" s="60">
        <v>374.81467536101417</v>
      </c>
      <c r="N35" s="60">
        <v>337.18240881814341</v>
      </c>
      <c r="O35" s="60">
        <v>293.31922702354626</v>
      </c>
      <c r="P35" s="60">
        <v>267.26196731241487</v>
      </c>
      <c r="Q35" s="60">
        <v>239.49759955927618</v>
      </c>
      <c r="R35" s="60">
        <v>210.22695420448514</v>
      </c>
      <c r="S35" s="60">
        <v>187.71387413898967</v>
      </c>
      <c r="T35" s="60">
        <v>162.71845297689464</v>
      </c>
      <c r="U35" s="60">
        <v>147.33085385927802</v>
      </c>
      <c r="V35" s="60">
        <v>132.6172792029607</v>
      </c>
      <c r="W35" s="88">
        <v>117.74663237142691</v>
      </c>
      <c r="X35" s="88">
        <v>114.1951357424377</v>
      </c>
      <c r="Y35" s="59">
        <v>91.60442333585695</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11"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148</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Y3" si="0">SUM(G6,G16:G17,G4)</f>
        <v>210.12097544210181</v>
      </c>
      <c r="H3" s="60">
        <f t="shared" si="0"/>
        <v>270.55906472417536</v>
      </c>
      <c r="I3" s="60">
        <f t="shared" si="0"/>
        <v>292.00557556425974</v>
      </c>
      <c r="J3" s="60">
        <f t="shared" si="0"/>
        <v>317.28259298054263</v>
      </c>
      <c r="K3" s="60">
        <f t="shared" si="0"/>
        <v>312.66128505767614</v>
      </c>
      <c r="L3" s="60">
        <f t="shared" si="0"/>
        <v>296.30574154435203</v>
      </c>
      <c r="M3" s="60">
        <f t="shared" si="0"/>
        <v>290.48548701729459</v>
      </c>
      <c r="N3" s="60">
        <f t="shared" si="0"/>
        <v>283.72187865289754</v>
      </c>
      <c r="O3" s="60">
        <f t="shared" si="0"/>
        <v>276.94990169243863</v>
      </c>
      <c r="P3" s="60">
        <f t="shared" si="0"/>
        <v>304.28514955817315</v>
      </c>
      <c r="Q3" s="60">
        <f t="shared" si="0"/>
        <v>388.24454173128265</v>
      </c>
      <c r="R3" s="60">
        <f t="shared" si="0"/>
        <v>430.68552026831765</v>
      </c>
      <c r="S3" s="60">
        <f t="shared" si="0"/>
        <v>508.21788711256062</v>
      </c>
      <c r="T3" s="60">
        <f t="shared" si="0"/>
        <v>557.83154347728646</v>
      </c>
      <c r="U3" s="60">
        <f t="shared" si="0"/>
        <v>585.49981248498966</v>
      </c>
      <c r="V3" s="60">
        <f t="shared" si="0"/>
        <v>622.29518182127924</v>
      </c>
      <c r="W3" s="88">
        <f t="shared" si="0"/>
        <v>628.88356754816027</v>
      </c>
      <c r="X3" s="88">
        <f t="shared" si="0"/>
        <v>677.44579633632486</v>
      </c>
      <c r="Y3" s="59">
        <f t="shared" si="0"/>
        <v>650.61469901292162</v>
      </c>
    </row>
    <row r="4" spans="1:25" s="48" customFormat="1" x14ac:dyDescent="0.4">
      <c r="A4" s="68"/>
      <c r="B4" s="90" t="s">
        <v>57</v>
      </c>
      <c r="C4" s="65"/>
      <c r="D4" s="65"/>
      <c r="E4" s="65"/>
      <c r="F4" s="65"/>
      <c r="G4" s="89">
        <v>1.7758296722277078E-2</v>
      </c>
      <c r="H4" s="89">
        <v>1.0019513495952483E-2</v>
      </c>
      <c r="I4" s="106">
        <v>0</v>
      </c>
      <c r="J4" s="106">
        <v>0</v>
      </c>
      <c r="K4" s="106">
        <v>0</v>
      </c>
      <c r="L4" s="106">
        <v>0</v>
      </c>
      <c r="M4" s="106">
        <v>0</v>
      </c>
      <c r="N4" s="106">
        <v>0</v>
      </c>
      <c r="O4" s="106">
        <v>0</v>
      </c>
      <c r="P4" s="106">
        <v>0</v>
      </c>
      <c r="Q4" s="106">
        <v>0</v>
      </c>
      <c r="R4" s="106">
        <v>0</v>
      </c>
      <c r="S4" s="106">
        <v>0</v>
      </c>
      <c r="T4" s="106">
        <v>0</v>
      </c>
      <c r="U4" s="106">
        <v>0</v>
      </c>
      <c r="V4" s="106">
        <v>0</v>
      </c>
      <c r="W4" s="106">
        <v>0</v>
      </c>
      <c r="X4" s="106">
        <v>0</v>
      </c>
      <c r="Y4" s="105">
        <v>4.944776724845857E-2</v>
      </c>
    </row>
    <row r="5" spans="1:25" s="48" customFormat="1" ht="25.5" customHeight="1" x14ac:dyDescent="0.4">
      <c r="A5" s="69">
        <v>941</v>
      </c>
      <c r="B5" s="51" t="s">
        <v>56</v>
      </c>
      <c r="C5" s="60"/>
      <c r="D5" s="60"/>
      <c r="E5" s="60"/>
      <c r="F5" s="60"/>
      <c r="G5" s="60">
        <f t="shared" ref="G5:Y5" si="1">SUM(G6,G16)</f>
        <v>189.76379167226028</v>
      </c>
      <c r="H5" s="60">
        <f t="shared" si="1"/>
        <v>243.51521121497754</v>
      </c>
      <c r="I5" s="60">
        <f t="shared" si="1"/>
        <v>262.53960898902744</v>
      </c>
      <c r="J5" s="60">
        <f t="shared" si="1"/>
        <v>285.0837190916746</v>
      </c>
      <c r="K5" s="60">
        <f t="shared" si="1"/>
        <v>280.45061274002973</v>
      </c>
      <c r="L5" s="60">
        <f t="shared" si="1"/>
        <v>265.60311243019407</v>
      </c>
      <c r="M5" s="60">
        <f t="shared" si="1"/>
        <v>260.70108514150007</v>
      </c>
      <c r="N5" s="60">
        <f t="shared" si="1"/>
        <v>255.07988443145905</v>
      </c>
      <c r="O5" s="60">
        <f t="shared" si="1"/>
        <v>249.56803821716068</v>
      </c>
      <c r="P5" s="60">
        <f t="shared" si="1"/>
        <v>274.6510251875311</v>
      </c>
      <c r="Q5" s="60">
        <f t="shared" si="1"/>
        <v>350.31947105412496</v>
      </c>
      <c r="R5" s="60">
        <f t="shared" si="1"/>
        <v>388.94673724707252</v>
      </c>
      <c r="S5" s="60">
        <f t="shared" si="1"/>
        <v>459.16497385207009</v>
      </c>
      <c r="T5" s="60">
        <f t="shared" si="1"/>
        <v>503.37841684419817</v>
      </c>
      <c r="U5" s="60">
        <f t="shared" si="1"/>
        <v>527.88792138086455</v>
      </c>
      <c r="V5" s="60">
        <f t="shared" si="1"/>
        <v>561.12600916513895</v>
      </c>
      <c r="W5" s="88">
        <f t="shared" si="1"/>
        <v>566.87187225116895</v>
      </c>
      <c r="X5" s="88">
        <f t="shared" si="1"/>
        <v>609.57821215761919</v>
      </c>
      <c r="Y5" s="59">
        <f t="shared" si="1"/>
        <v>584.75904346860239</v>
      </c>
    </row>
    <row r="6" spans="1:25" s="48" customFormat="1" ht="25.5" customHeight="1" x14ac:dyDescent="0.4">
      <c r="A6" s="69">
        <v>921</v>
      </c>
      <c r="B6" s="52" t="s">
        <v>55</v>
      </c>
      <c r="C6" s="60"/>
      <c r="D6" s="60"/>
      <c r="E6" s="60"/>
      <c r="F6" s="60"/>
      <c r="G6" s="60">
        <f t="shared" ref="G6:Y6" si="2">SUM(G7:G15)</f>
        <v>175.279966815324</v>
      </c>
      <c r="H6" s="60">
        <f t="shared" si="2"/>
        <v>225.00934180215881</v>
      </c>
      <c r="I6" s="60">
        <f t="shared" si="2"/>
        <v>242.59171234201025</v>
      </c>
      <c r="J6" s="60">
        <f t="shared" si="2"/>
        <v>263.35905158315484</v>
      </c>
      <c r="K6" s="60">
        <f t="shared" si="2"/>
        <v>259.04297416663934</v>
      </c>
      <c r="L6" s="60">
        <f t="shared" si="2"/>
        <v>245.24611234498434</v>
      </c>
      <c r="M6" s="60">
        <f t="shared" si="2"/>
        <v>240.8828572442288</v>
      </c>
      <c r="N6" s="60">
        <f t="shared" si="2"/>
        <v>235.76240556805013</v>
      </c>
      <c r="O6" s="60">
        <f t="shared" si="2"/>
        <v>230.85210101956906</v>
      </c>
      <c r="P6" s="60">
        <f t="shared" si="2"/>
        <v>254.15088922767151</v>
      </c>
      <c r="Q6" s="60">
        <f t="shared" si="2"/>
        <v>324.24644245665206</v>
      </c>
      <c r="R6" s="60">
        <f t="shared" si="2"/>
        <v>360.3047140695441</v>
      </c>
      <c r="S6" s="60">
        <f t="shared" si="2"/>
        <v>425.36865524945068</v>
      </c>
      <c r="T6" s="60">
        <f t="shared" si="2"/>
        <v>466.89604040169922</v>
      </c>
      <c r="U6" s="60">
        <f t="shared" si="2"/>
        <v>489.10623932363711</v>
      </c>
      <c r="V6" s="60">
        <f t="shared" si="2"/>
        <v>518.92959242477525</v>
      </c>
      <c r="W6" s="88">
        <f t="shared" si="2"/>
        <v>524.93730342319748</v>
      </c>
      <c r="X6" s="88">
        <f t="shared" si="2"/>
        <v>564.56872213589611</v>
      </c>
      <c r="Y6" s="59">
        <f t="shared" si="2"/>
        <v>541.0286048591355</v>
      </c>
    </row>
    <row r="7" spans="1:25" s="48" customFormat="1" x14ac:dyDescent="0.4">
      <c r="A7" s="68" t="s">
        <v>54</v>
      </c>
      <c r="B7" s="67" t="s">
        <v>53</v>
      </c>
      <c r="C7" s="65"/>
      <c r="D7" s="65"/>
      <c r="E7" s="65"/>
      <c r="F7" s="65"/>
      <c r="G7" s="65">
        <v>14.576418972122482</v>
      </c>
      <c r="H7" s="65">
        <v>19.079773056309993</v>
      </c>
      <c r="I7" s="65">
        <v>20.607515023043149</v>
      </c>
      <c r="J7" s="65">
        <v>22.336886012049245</v>
      </c>
      <c r="K7" s="65">
        <v>21.198530211722638</v>
      </c>
      <c r="L7" s="65">
        <v>19.731018697009347</v>
      </c>
      <c r="M7" s="65">
        <v>19.20354447340933</v>
      </c>
      <c r="N7" s="65">
        <v>18.463418137613147</v>
      </c>
      <c r="O7" s="65">
        <v>18.076191887599233</v>
      </c>
      <c r="P7" s="65">
        <v>19.730555937457567</v>
      </c>
      <c r="Q7" s="65">
        <v>25.338921749687302</v>
      </c>
      <c r="R7" s="65">
        <v>28.164401101586968</v>
      </c>
      <c r="S7" s="65">
        <v>33.758031111893658</v>
      </c>
      <c r="T7" s="65">
        <v>37.313748964577329</v>
      </c>
      <c r="U7" s="65">
        <v>40.733161592551113</v>
      </c>
      <c r="V7" s="65">
        <v>45.018799530142665</v>
      </c>
      <c r="W7" s="89">
        <v>47.515106002413042</v>
      </c>
      <c r="X7" s="89">
        <v>51.559165423806405</v>
      </c>
      <c r="Y7" s="64">
        <v>49.247211443414727</v>
      </c>
    </row>
    <row r="8" spans="1:25" s="48" customFormat="1" x14ac:dyDescent="0.4">
      <c r="A8" s="68" t="s">
        <v>52</v>
      </c>
      <c r="B8" s="67" t="s">
        <v>51</v>
      </c>
      <c r="C8" s="65"/>
      <c r="D8" s="65"/>
      <c r="E8" s="65"/>
      <c r="F8" s="65"/>
      <c r="G8" s="65">
        <v>32.772752868473212</v>
      </c>
      <c r="H8" s="65">
        <v>41.770528504132422</v>
      </c>
      <c r="I8" s="65">
        <v>44.584445866724153</v>
      </c>
      <c r="J8" s="65">
        <v>47.638210820648354</v>
      </c>
      <c r="K8" s="65">
        <v>46.449387114281052</v>
      </c>
      <c r="L8" s="65">
        <v>43.893185858946225</v>
      </c>
      <c r="M8" s="65">
        <v>42.647330849771194</v>
      </c>
      <c r="N8" s="65">
        <v>41.03642754969421</v>
      </c>
      <c r="O8" s="65">
        <v>40.09245247793077</v>
      </c>
      <c r="P8" s="65">
        <v>44.673816242919926</v>
      </c>
      <c r="Q8" s="65">
        <v>57.11368611333242</v>
      </c>
      <c r="R8" s="65">
        <v>63.669529943123479</v>
      </c>
      <c r="S8" s="65">
        <v>75.977417225896076</v>
      </c>
      <c r="T8" s="65">
        <v>84.835232296004591</v>
      </c>
      <c r="U8" s="65">
        <v>88.586415833412033</v>
      </c>
      <c r="V8" s="65">
        <v>91.764561457955381</v>
      </c>
      <c r="W8" s="89">
        <v>90.409805836754728</v>
      </c>
      <c r="X8" s="89">
        <v>95.780834828553907</v>
      </c>
      <c r="Y8" s="64">
        <v>90.713979419630988</v>
      </c>
    </row>
    <row r="9" spans="1:25" s="48" customFormat="1" x14ac:dyDescent="0.4">
      <c r="A9" s="68" t="s">
        <v>50</v>
      </c>
      <c r="B9" s="67" t="s">
        <v>49</v>
      </c>
      <c r="C9" s="65"/>
      <c r="D9" s="65"/>
      <c r="E9" s="65"/>
      <c r="F9" s="65"/>
      <c r="G9" s="65">
        <v>23.859587691916481</v>
      </c>
      <c r="H9" s="65">
        <v>30.760806947548321</v>
      </c>
      <c r="I9" s="65">
        <v>33.086341638368324</v>
      </c>
      <c r="J9" s="65">
        <v>35.910532356860863</v>
      </c>
      <c r="K9" s="65">
        <v>34.774771770380084</v>
      </c>
      <c r="L9" s="65">
        <v>32.542128829422929</v>
      </c>
      <c r="M9" s="65">
        <v>31.833334088772411</v>
      </c>
      <c r="N9" s="65">
        <v>30.718183824451415</v>
      </c>
      <c r="O9" s="65">
        <v>29.501456856402967</v>
      </c>
      <c r="P9" s="65">
        <v>32.221118244480145</v>
      </c>
      <c r="Q9" s="65">
        <v>40.149301873784403</v>
      </c>
      <c r="R9" s="65">
        <v>43.99008768129675</v>
      </c>
      <c r="S9" s="65">
        <v>50.925158964545801</v>
      </c>
      <c r="T9" s="65">
        <v>55.447706970292003</v>
      </c>
      <c r="U9" s="65">
        <v>58.90032300171503</v>
      </c>
      <c r="V9" s="65">
        <v>64.035643632012295</v>
      </c>
      <c r="W9" s="89">
        <v>66.168015488433895</v>
      </c>
      <c r="X9" s="89">
        <v>72.779650782229382</v>
      </c>
      <c r="Y9" s="64">
        <v>70.441969027619194</v>
      </c>
    </row>
    <row r="10" spans="1:25" s="48" customFormat="1" x14ac:dyDescent="0.4">
      <c r="A10" s="68" t="s">
        <v>48</v>
      </c>
      <c r="B10" s="67" t="s">
        <v>47</v>
      </c>
      <c r="C10" s="65"/>
      <c r="D10" s="65"/>
      <c r="E10" s="65"/>
      <c r="F10" s="65"/>
      <c r="G10" s="65">
        <v>15.494269733938708</v>
      </c>
      <c r="H10" s="65">
        <v>19.829601036040671</v>
      </c>
      <c r="I10" s="65">
        <v>21.283491057889165</v>
      </c>
      <c r="J10" s="65">
        <v>23.063270582825936</v>
      </c>
      <c r="K10" s="65">
        <v>22.287005081064077</v>
      </c>
      <c r="L10" s="65">
        <v>21.08618938260549</v>
      </c>
      <c r="M10" s="65">
        <v>20.785175257705546</v>
      </c>
      <c r="N10" s="65">
        <v>20.397798016071611</v>
      </c>
      <c r="O10" s="65">
        <v>20.111912640018193</v>
      </c>
      <c r="P10" s="65">
        <v>21.969738080319129</v>
      </c>
      <c r="Q10" s="65">
        <v>27.678464095526625</v>
      </c>
      <c r="R10" s="65">
        <v>30.48216931020557</v>
      </c>
      <c r="S10" s="65">
        <v>36.306268538839923</v>
      </c>
      <c r="T10" s="65">
        <v>39.715482483672446</v>
      </c>
      <c r="U10" s="65">
        <v>42.170865174816711</v>
      </c>
      <c r="V10" s="65">
        <v>45.145425535516104</v>
      </c>
      <c r="W10" s="89">
        <v>45.191653841953979</v>
      </c>
      <c r="X10" s="89">
        <v>49.319145933670285</v>
      </c>
      <c r="Y10" s="64">
        <v>48.380248423101868</v>
      </c>
    </row>
    <row r="11" spans="1:25" s="48" customFormat="1" x14ac:dyDescent="0.4">
      <c r="A11" s="68" t="s">
        <v>46</v>
      </c>
      <c r="B11" s="67" t="s">
        <v>45</v>
      </c>
      <c r="C11" s="65"/>
      <c r="D11" s="65"/>
      <c r="E11" s="65"/>
      <c r="F11" s="65"/>
      <c r="G11" s="65">
        <v>23.541190147577964</v>
      </c>
      <c r="H11" s="65">
        <v>30.176080743421359</v>
      </c>
      <c r="I11" s="65">
        <v>32.642256241244816</v>
      </c>
      <c r="J11" s="65">
        <v>35.434590077458914</v>
      </c>
      <c r="K11" s="65">
        <v>35.096835866548901</v>
      </c>
      <c r="L11" s="65">
        <v>33.280939496476464</v>
      </c>
      <c r="M11" s="65">
        <v>32.818394471192207</v>
      </c>
      <c r="N11" s="65">
        <v>31.724566482125116</v>
      </c>
      <c r="O11" s="65">
        <v>30.836404862988282</v>
      </c>
      <c r="P11" s="65">
        <v>33.994603218931999</v>
      </c>
      <c r="Q11" s="65">
        <v>43.425971901813746</v>
      </c>
      <c r="R11" s="65">
        <v>47.476989993669413</v>
      </c>
      <c r="S11" s="65">
        <v>56.438639414966914</v>
      </c>
      <c r="T11" s="65">
        <v>62.833343687663394</v>
      </c>
      <c r="U11" s="65">
        <v>65.608417292851442</v>
      </c>
      <c r="V11" s="65">
        <v>69.477753359307968</v>
      </c>
      <c r="W11" s="89">
        <v>70.218264758469886</v>
      </c>
      <c r="X11" s="89">
        <v>74.604674119107088</v>
      </c>
      <c r="Y11" s="64">
        <v>70.968803371770363</v>
      </c>
    </row>
    <row r="12" spans="1:25" s="48" customFormat="1" x14ac:dyDescent="0.4">
      <c r="A12" s="68" t="s">
        <v>44</v>
      </c>
      <c r="B12" s="67" t="s">
        <v>43</v>
      </c>
      <c r="C12" s="65"/>
      <c r="D12" s="65"/>
      <c r="E12" s="65"/>
      <c r="F12" s="65"/>
      <c r="G12" s="65">
        <v>13.869346039668441</v>
      </c>
      <c r="H12" s="65">
        <v>17.669845470219993</v>
      </c>
      <c r="I12" s="65">
        <v>19.215412336247429</v>
      </c>
      <c r="J12" s="65">
        <v>21.036821905348361</v>
      </c>
      <c r="K12" s="65">
        <v>20.861308693424931</v>
      </c>
      <c r="L12" s="65">
        <v>19.673943101284983</v>
      </c>
      <c r="M12" s="65">
        <v>19.274448707618291</v>
      </c>
      <c r="N12" s="65">
        <v>19.053673086304268</v>
      </c>
      <c r="O12" s="65">
        <v>18.673802234281023</v>
      </c>
      <c r="P12" s="65">
        <v>20.161539365994653</v>
      </c>
      <c r="Q12" s="65">
        <v>25.588646701608042</v>
      </c>
      <c r="R12" s="65">
        <v>28.864144385254072</v>
      </c>
      <c r="S12" s="65">
        <v>34.465959584499657</v>
      </c>
      <c r="T12" s="65">
        <v>38.039580286583643</v>
      </c>
      <c r="U12" s="65">
        <v>39.912904088884645</v>
      </c>
      <c r="V12" s="65">
        <v>42.351548551975235</v>
      </c>
      <c r="W12" s="89">
        <v>42.681214485256596</v>
      </c>
      <c r="X12" s="89">
        <v>45.886123762803173</v>
      </c>
      <c r="Y12" s="64">
        <v>43.819029218686467</v>
      </c>
    </row>
    <row r="13" spans="1:25" s="48" customFormat="1" x14ac:dyDescent="0.4">
      <c r="A13" s="68" t="s">
        <v>42</v>
      </c>
      <c r="B13" s="67" t="s">
        <v>41</v>
      </c>
      <c r="C13" s="65"/>
      <c r="D13" s="65"/>
      <c r="E13" s="65"/>
      <c r="F13" s="65"/>
      <c r="G13" s="65">
        <v>22.11590721768863</v>
      </c>
      <c r="H13" s="65">
        <v>28.858990287967259</v>
      </c>
      <c r="I13" s="65">
        <v>31.70921047638609</v>
      </c>
      <c r="J13" s="65">
        <v>35.074012837916953</v>
      </c>
      <c r="K13" s="65">
        <v>35.406657828486303</v>
      </c>
      <c r="L13" s="65">
        <v>34.296201706176674</v>
      </c>
      <c r="M13" s="65">
        <v>34.372193968039568</v>
      </c>
      <c r="N13" s="65">
        <v>34.491230435179325</v>
      </c>
      <c r="O13" s="65">
        <v>34.16936971219998</v>
      </c>
      <c r="P13" s="65">
        <v>37.679167899842142</v>
      </c>
      <c r="Q13" s="65">
        <v>48.221210013652552</v>
      </c>
      <c r="R13" s="65">
        <v>53.642510608520467</v>
      </c>
      <c r="S13" s="65">
        <v>61.034385861769515</v>
      </c>
      <c r="T13" s="65">
        <v>64.635667110903782</v>
      </c>
      <c r="U13" s="65">
        <v>65.738735662355325</v>
      </c>
      <c r="V13" s="65">
        <v>68.664035019668916</v>
      </c>
      <c r="W13" s="89">
        <v>68.786561827044721</v>
      </c>
      <c r="X13" s="89">
        <v>73.284151483353355</v>
      </c>
      <c r="Y13" s="64">
        <v>71.217312134619362</v>
      </c>
    </row>
    <row r="14" spans="1:25" s="48" customFormat="1" x14ac:dyDescent="0.4">
      <c r="A14" s="68" t="s">
        <v>40</v>
      </c>
      <c r="B14" s="67" t="s">
        <v>39</v>
      </c>
      <c r="C14" s="65"/>
      <c r="D14" s="65"/>
      <c r="E14" s="65"/>
      <c r="F14" s="65"/>
      <c r="G14" s="65">
        <v>15.856423109736376</v>
      </c>
      <c r="H14" s="65">
        <v>20.067157667888122</v>
      </c>
      <c r="I14" s="65">
        <v>21.71708016284888</v>
      </c>
      <c r="J14" s="65">
        <v>23.774664060584033</v>
      </c>
      <c r="K14" s="65">
        <v>24.111603112881685</v>
      </c>
      <c r="L14" s="65">
        <v>23.007164302415106</v>
      </c>
      <c r="M14" s="65">
        <v>22.797104366538605</v>
      </c>
      <c r="N14" s="65">
        <v>23.074176866382103</v>
      </c>
      <c r="O14" s="65">
        <v>23.069233998711432</v>
      </c>
      <c r="P14" s="65">
        <v>25.53624044976323</v>
      </c>
      <c r="Q14" s="65">
        <v>33.610615784394291</v>
      </c>
      <c r="R14" s="65">
        <v>38.002029222911091</v>
      </c>
      <c r="S14" s="65">
        <v>44.852763973992381</v>
      </c>
      <c r="T14" s="65">
        <v>48.918404319529522</v>
      </c>
      <c r="U14" s="65">
        <v>51.219904029238059</v>
      </c>
      <c r="V14" s="65">
        <v>54.525532803431553</v>
      </c>
      <c r="W14" s="89">
        <v>55.729380435653454</v>
      </c>
      <c r="X14" s="89">
        <v>60.526478824416856</v>
      </c>
      <c r="Y14" s="64">
        <v>57.977652611241353</v>
      </c>
    </row>
    <row r="15" spans="1:25" s="48" customFormat="1" x14ac:dyDescent="0.4">
      <c r="A15" s="68" t="s">
        <v>38</v>
      </c>
      <c r="B15" s="67" t="s">
        <v>37</v>
      </c>
      <c r="C15" s="65"/>
      <c r="D15" s="65"/>
      <c r="E15" s="65"/>
      <c r="F15" s="65"/>
      <c r="G15" s="65">
        <v>13.194071034201736</v>
      </c>
      <c r="H15" s="65">
        <v>16.796558088630672</v>
      </c>
      <c r="I15" s="65">
        <v>17.745959539258241</v>
      </c>
      <c r="J15" s="65">
        <v>19.090062929462185</v>
      </c>
      <c r="K15" s="65">
        <v>18.856874487849673</v>
      </c>
      <c r="L15" s="65">
        <v>17.735340970647144</v>
      </c>
      <c r="M15" s="65">
        <v>17.151331061181644</v>
      </c>
      <c r="N15" s="65">
        <v>16.802931170228966</v>
      </c>
      <c r="O15" s="65">
        <v>16.321276349437209</v>
      </c>
      <c r="P15" s="65">
        <v>18.184109787962736</v>
      </c>
      <c r="Q15" s="65">
        <v>23.119624222852657</v>
      </c>
      <c r="R15" s="65">
        <v>26.012851822976291</v>
      </c>
      <c r="S15" s="65">
        <v>31.610030573046711</v>
      </c>
      <c r="T15" s="65">
        <v>35.156874282472458</v>
      </c>
      <c r="U15" s="65">
        <v>36.235512647812733</v>
      </c>
      <c r="V15" s="65">
        <v>37.946292534765149</v>
      </c>
      <c r="W15" s="89">
        <v>38.23730074721712</v>
      </c>
      <c r="X15" s="89">
        <v>40.828496977955673</v>
      </c>
      <c r="Y15" s="64">
        <v>38.262399209051161</v>
      </c>
    </row>
    <row r="16" spans="1:25" s="48" customFormat="1" x14ac:dyDescent="0.4">
      <c r="A16" s="63">
        <v>924</v>
      </c>
      <c r="B16" s="62" t="s">
        <v>36</v>
      </c>
      <c r="C16" s="60"/>
      <c r="D16" s="60"/>
      <c r="E16" s="60"/>
      <c r="F16" s="60"/>
      <c r="G16" s="60">
        <v>14.483824856936291</v>
      </c>
      <c r="H16" s="60">
        <v>18.505869412818733</v>
      </c>
      <c r="I16" s="60">
        <v>19.94789664701716</v>
      </c>
      <c r="J16" s="60">
        <v>21.724667508519772</v>
      </c>
      <c r="K16" s="60">
        <v>21.407638573390393</v>
      </c>
      <c r="L16" s="60">
        <v>20.357000085209719</v>
      </c>
      <c r="M16" s="60">
        <v>19.818227897271278</v>
      </c>
      <c r="N16" s="60">
        <v>19.317478863408937</v>
      </c>
      <c r="O16" s="60">
        <v>18.7159371975916</v>
      </c>
      <c r="P16" s="60">
        <v>20.50013595985958</v>
      </c>
      <c r="Q16" s="60">
        <v>26.073028597472902</v>
      </c>
      <c r="R16" s="60">
        <v>28.642023177528433</v>
      </c>
      <c r="S16" s="60">
        <v>33.796318602619415</v>
      </c>
      <c r="T16" s="60">
        <v>36.482376442498946</v>
      </c>
      <c r="U16" s="60">
        <v>38.781682057227421</v>
      </c>
      <c r="V16" s="60">
        <v>42.196416740363709</v>
      </c>
      <c r="W16" s="88">
        <v>41.934568827971518</v>
      </c>
      <c r="X16" s="88">
        <v>45.009490021723053</v>
      </c>
      <c r="Y16" s="59">
        <v>43.730438609466844</v>
      </c>
    </row>
    <row r="17" spans="1:25" s="48" customFormat="1" x14ac:dyDescent="0.4">
      <c r="A17" s="63">
        <v>923</v>
      </c>
      <c r="B17" s="97" t="s">
        <v>35</v>
      </c>
      <c r="C17" s="88"/>
      <c r="D17" s="88"/>
      <c r="E17" s="88"/>
      <c r="F17" s="88"/>
      <c r="G17" s="88">
        <v>20.339425473119267</v>
      </c>
      <c r="H17" s="88">
        <v>27.033833995701908</v>
      </c>
      <c r="I17" s="88">
        <v>29.465966575232304</v>
      </c>
      <c r="J17" s="88">
        <v>32.198873888868029</v>
      </c>
      <c r="K17" s="88">
        <v>32.210672317646399</v>
      </c>
      <c r="L17" s="88">
        <v>30.702629114157961</v>
      </c>
      <c r="M17" s="88">
        <v>29.784401875794522</v>
      </c>
      <c r="N17" s="88">
        <v>28.641994221438491</v>
      </c>
      <c r="O17" s="88">
        <v>27.381863475277974</v>
      </c>
      <c r="P17" s="88">
        <v>29.634124370642063</v>
      </c>
      <c r="Q17" s="88">
        <v>37.92507067715772</v>
      </c>
      <c r="R17" s="88">
        <v>41.738783021245112</v>
      </c>
      <c r="S17" s="88">
        <v>49.052913260490534</v>
      </c>
      <c r="T17" s="88">
        <v>54.453126633088232</v>
      </c>
      <c r="U17" s="88">
        <v>57.611891104125156</v>
      </c>
      <c r="V17" s="88">
        <v>61.169172656140312</v>
      </c>
      <c r="W17" s="88">
        <v>62.01169529699137</v>
      </c>
      <c r="X17" s="88">
        <v>67.86758417870567</v>
      </c>
      <c r="Y17" s="59">
        <v>65.806207777070796</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147</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304.70437965029885</v>
      </c>
      <c r="H21" s="60">
        <v>388.45821556912813</v>
      </c>
      <c r="I21" s="60">
        <v>409.10354240962249</v>
      </c>
      <c r="J21" s="60">
        <v>435.47688903727698</v>
      </c>
      <c r="K21" s="60">
        <v>417.87664997240677</v>
      </c>
      <c r="L21" s="60">
        <v>385.90077616131146</v>
      </c>
      <c r="M21" s="60">
        <v>367.40136148778345</v>
      </c>
      <c r="N21" s="60">
        <v>350.17096658446621</v>
      </c>
      <c r="O21" s="60">
        <v>332.77872589521678</v>
      </c>
      <c r="P21" s="60">
        <v>360.51842454389833</v>
      </c>
      <c r="Q21" s="60">
        <v>451.5906936238062</v>
      </c>
      <c r="R21" s="60">
        <v>494.45572260115119</v>
      </c>
      <c r="S21" s="60">
        <v>571.9533528792299</v>
      </c>
      <c r="T21" s="60">
        <v>616.4796417801748</v>
      </c>
      <c r="U21" s="60">
        <v>638.84783323923625</v>
      </c>
      <c r="V21" s="88">
        <v>673.61149733637023</v>
      </c>
      <c r="W21" s="99">
        <v>665.58061903982696</v>
      </c>
      <c r="X21" s="99">
        <v>703.2705019072182</v>
      </c>
      <c r="Y21" s="98">
        <v>663.62234620666732</v>
      </c>
    </row>
    <row r="22" spans="1:25" x14ac:dyDescent="0.4">
      <c r="A22" s="68"/>
      <c r="B22" s="90" t="s">
        <v>57</v>
      </c>
      <c r="C22" s="65" t="s">
        <v>208</v>
      </c>
      <c r="D22" s="65" t="s">
        <v>208</v>
      </c>
      <c r="E22" s="65" t="s">
        <v>208</v>
      </c>
      <c r="F22" s="65" t="s">
        <v>208</v>
      </c>
      <c r="G22" s="65">
        <v>2.5751978235501603E-2</v>
      </c>
      <c r="H22" s="65">
        <v>1.4385629021435335E-2</v>
      </c>
      <c r="I22" s="125" t="s">
        <v>142</v>
      </c>
      <c r="J22" s="125" t="s">
        <v>142</v>
      </c>
      <c r="K22" s="125" t="s">
        <v>142</v>
      </c>
      <c r="L22" s="125" t="s">
        <v>142</v>
      </c>
      <c r="M22" s="125" t="s">
        <v>142</v>
      </c>
      <c r="N22" s="125" t="s">
        <v>142</v>
      </c>
      <c r="O22" s="125" t="s">
        <v>142</v>
      </c>
      <c r="P22" s="125" t="s">
        <v>142</v>
      </c>
      <c r="Q22" s="125" t="s">
        <v>142</v>
      </c>
      <c r="R22" s="125" t="s">
        <v>142</v>
      </c>
      <c r="S22" s="125" t="s">
        <v>142</v>
      </c>
      <c r="T22" s="125" t="s">
        <v>142</v>
      </c>
      <c r="U22" s="125" t="s">
        <v>142</v>
      </c>
      <c r="V22" s="125" t="s">
        <v>142</v>
      </c>
      <c r="W22" s="125" t="s">
        <v>142</v>
      </c>
      <c r="X22" s="106" t="s">
        <v>142</v>
      </c>
      <c r="Y22" s="105">
        <v>5.0436369430152637E-2</v>
      </c>
    </row>
    <row r="23" spans="1:25" ht="25.5" customHeight="1" x14ac:dyDescent="0.4">
      <c r="A23" s="69">
        <v>941</v>
      </c>
      <c r="B23" s="51" t="s">
        <v>56</v>
      </c>
      <c r="C23" s="60" t="s">
        <v>208</v>
      </c>
      <c r="D23" s="60" t="s">
        <v>208</v>
      </c>
      <c r="E23" s="60" t="s">
        <v>208</v>
      </c>
      <c r="F23" s="60" t="s">
        <v>208</v>
      </c>
      <c r="G23" s="60">
        <v>275.18365693822534</v>
      </c>
      <c r="H23" s="60">
        <v>349.62969918951336</v>
      </c>
      <c r="I23" s="60">
        <v>367.82134674210079</v>
      </c>
      <c r="J23" s="60">
        <v>391.28327192167382</v>
      </c>
      <c r="K23" s="60">
        <v>374.82658754151112</v>
      </c>
      <c r="L23" s="60">
        <v>345.91448246482918</v>
      </c>
      <c r="M23" s="60">
        <v>329.73053010606043</v>
      </c>
      <c r="N23" s="60">
        <v>314.82087356714936</v>
      </c>
      <c r="O23" s="60">
        <v>299.87710150663315</v>
      </c>
      <c r="P23" s="60">
        <v>325.40777965585619</v>
      </c>
      <c r="Q23" s="60">
        <v>407.47775156811747</v>
      </c>
      <c r="R23" s="60">
        <v>446.53681391249842</v>
      </c>
      <c r="S23" s="60">
        <v>516.74872722696966</v>
      </c>
      <c r="T23" s="60">
        <v>556.3015389225983</v>
      </c>
      <c r="U23" s="60">
        <v>575.98661447218717</v>
      </c>
      <c r="V23" s="88">
        <v>607.39813238127522</v>
      </c>
      <c r="W23" s="88">
        <v>599.95037415301044</v>
      </c>
      <c r="X23" s="88">
        <v>632.8157581524971</v>
      </c>
      <c r="Y23" s="59">
        <v>596.4500479023045</v>
      </c>
    </row>
    <row r="24" spans="1:25" ht="25.5" customHeight="1" x14ac:dyDescent="0.4">
      <c r="A24" s="69">
        <v>921</v>
      </c>
      <c r="B24" s="52" t="s">
        <v>55</v>
      </c>
      <c r="C24" s="60" t="s">
        <v>208</v>
      </c>
      <c r="D24" s="60" t="s">
        <v>208</v>
      </c>
      <c r="E24" s="60" t="s">
        <v>208</v>
      </c>
      <c r="F24" s="60" t="s">
        <v>208</v>
      </c>
      <c r="G24" s="60">
        <v>254.18011429470465</v>
      </c>
      <c r="H24" s="60">
        <v>323.05968935824961</v>
      </c>
      <c r="I24" s="60">
        <v>339.87408865928421</v>
      </c>
      <c r="J24" s="60">
        <v>361.46571863863073</v>
      </c>
      <c r="K24" s="60">
        <v>346.21494702702199</v>
      </c>
      <c r="L24" s="60">
        <v>319.4020629205645</v>
      </c>
      <c r="M24" s="60">
        <v>304.66475492225874</v>
      </c>
      <c r="N24" s="60">
        <v>290.9791442028432</v>
      </c>
      <c r="O24" s="60">
        <v>277.38832033542297</v>
      </c>
      <c r="P24" s="60">
        <v>301.11912564196274</v>
      </c>
      <c r="Q24" s="60">
        <v>377.15063604267743</v>
      </c>
      <c r="R24" s="60">
        <v>413.6538596441946</v>
      </c>
      <c r="S24" s="60">
        <v>478.71402158218064</v>
      </c>
      <c r="T24" s="60">
        <v>515.98355650739813</v>
      </c>
      <c r="U24" s="60">
        <v>533.67132585325544</v>
      </c>
      <c r="V24" s="88">
        <v>561.72207334524501</v>
      </c>
      <c r="W24" s="88">
        <v>555.56881018798902</v>
      </c>
      <c r="X24" s="88">
        <v>586.09047502379315</v>
      </c>
      <c r="Y24" s="59">
        <v>551.84531284991567</v>
      </c>
    </row>
    <row r="25" spans="1:25" x14ac:dyDescent="0.4">
      <c r="A25" s="68" t="s">
        <v>54</v>
      </c>
      <c r="B25" s="67" t="s">
        <v>53</v>
      </c>
      <c r="C25" s="65" t="s">
        <v>208</v>
      </c>
      <c r="D25" s="65" t="s">
        <v>208</v>
      </c>
      <c r="E25" s="65" t="s">
        <v>208</v>
      </c>
      <c r="F25" s="65" t="s">
        <v>208</v>
      </c>
      <c r="G25" s="65">
        <v>21.137816874675938</v>
      </c>
      <c r="H25" s="65">
        <v>27.393998432372058</v>
      </c>
      <c r="I25" s="65">
        <v>28.871391855773652</v>
      </c>
      <c r="J25" s="65">
        <v>30.657835779550609</v>
      </c>
      <c r="K25" s="65">
        <v>28.332163950453349</v>
      </c>
      <c r="L25" s="65">
        <v>25.697157908394882</v>
      </c>
      <c r="M25" s="65">
        <v>24.288333497713538</v>
      </c>
      <c r="N25" s="65">
        <v>22.787643330145883</v>
      </c>
      <c r="O25" s="65">
        <v>21.720073084095123</v>
      </c>
      <c r="P25" s="65">
        <v>23.376852114787667</v>
      </c>
      <c r="Q25" s="65">
        <v>29.473231478269195</v>
      </c>
      <c r="R25" s="65">
        <v>32.334612247093645</v>
      </c>
      <c r="S25" s="65">
        <v>37.991616530357533</v>
      </c>
      <c r="T25" s="65">
        <v>41.236762001241388</v>
      </c>
      <c r="U25" s="65">
        <v>44.444577896516549</v>
      </c>
      <c r="V25" s="89">
        <v>48.731183923089667</v>
      </c>
      <c r="W25" s="89">
        <v>50.287740527434273</v>
      </c>
      <c r="X25" s="89">
        <v>53.524636718707981</v>
      </c>
      <c r="Y25" s="64">
        <v>50.231803941407172</v>
      </c>
    </row>
    <row r="26" spans="1:25" x14ac:dyDescent="0.4">
      <c r="A26" s="68" t="s">
        <v>52</v>
      </c>
      <c r="B26" s="67" t="s">
        <v>51</v>
      </c>
      <c r="C26" s="65" t="s">
        <v>208</v>
      </c>
      <c r="D26" s="65" t="s">
        <v>208</v>
      </c>
      <c r="E26" s="65" t="s">
        <v>208</v>
      </c>
      <c r="F26" s="65" t="s">
        <v>208</v>
      </c>
      <c r="G26" s="65">
        <v>47.525009396181368</v>
      </c>
      <c r="H26" s="65">
        <v>59.972505384865144</v>
      </c>
      <c r="I26" s="65">
        <v>62.463378328312167</v>
      </c>
      <c r="J26" s="65">
        <v>65.384424820147942</v>
      </c>
      <c r="K26" s="65">
        <v>62.080325285577622</v>
      </c>
      <c r="L26" s="65">
        <v>57.16532660783642</v>
      </c>
      <c r="M26" s="65">
        <v>53.939656603543227</v>
      </c>
      <c r="N26" s="65">
        <v>50.647364836568229</v>
      </c>
      <c r="O26" s="65">
        <v>48.174471888554542</v>
      </c>
      <c r="P26" s="65">
        <v>52.929739994366756</v>
      </c>
      <c r="Q26" s="65">
        <v>66.432380510280737</v>
      </c>
      <c r="R26" s="65">
        <v>73.096869883365414</v>
      </c>
      <c r="S26" s="65">
        <v>85.505724271823681</v>
      </c>
      <c r="T26" s="65">
        <v>93.754457286814073</v>
      </c>
      <c r="U26" s="65">
        <v>96.65799818006964</v>
      </c>
      <c r="V26" s="89">
        <v>99.3317407105706</v>
      </c>
      <c r="W26" s="89">
        <v>95.685461731339544</v>
      </c>
      <c r="X26" s="89">
        <v>99.432066959830976</v>
      </c>
      <c r="Y26" s="64">
        <v>92.527611115351149</v>
      </c>
    </row>
    <row r="27" spans="1:25" x14ac:dyDescent="0.4">
      <c r="A27" s="68" t="s">
        <v>50</v>
      </c>
      <c r="B27" s="67" t="s">
        <v>49</v>
      </c>
      <c r="C27" s="65" t="s">
        <v>208</v>
      </c>
      <c r="D27" s="65" t="s">
        <v>208</v>
      </c>
      <c r="E27" s="65" t="s">
        <v>208</v>
      </c>
      <c r="F27" s="65" t="s">
        <v>208</v>
      </c>
      <c r="G27" s="65">
        <v>34.599691206842778</v>
      </c>
      <c r="H27" s="65">
        <v>44.165174020293513</v>
      </c>
      <c r="I27" s="65">
        <v>46.354387389609123</v>
      </c>
      <c r="J27" s="65">
        <v>49.287944754653637</v>
      </c>
      <c r="K27" s="65">
        <v>46.477021062204216</v>
      </c>
      <c r="L27" s="65">
        <v>42.382009568100017</v>
      </c>
      <c r="M27" s="65">
        <v>40.262287816857892</v>
      </c>
      <c r="N27" s="65">
        <v>37.912536645392095</v>
      </c>
      <c r="O27" s="65">
        <v>35.448495069801737</v>
      </c>
      <c r="P27" s="65">
        <v>38.175726956802535</v>
      </c>
      <c r="Q27" s="65">
        <v>46.70007980239167</v>
      </c>
      <c r="R27" s="65">
        <v>50.503556697686491</v>
      </c>
      <c r="S27" s="65">
        <v>57.311669176312776</v>
      </c>
      <c r="T27" s="65">
        <v>61.277249252523738</v>
      </c>
      <c r="U27" s="65">
        <v>64.267046588851741</v>
      </c>
      <c r="V27" s="89">
        <v>69.316213671482757</v>
      </c>
      <c r="W27" s="89">
        <v>70.029097565911627</v>
      </c>
      <c r="X27" s="89">
        <v>75.554061758233743</v>
      </c>
      <c r="Y27" s="64">
        <v>71.850305301198887</v>
      </c>
    </row>
    <row r="28" spans="1:25" x14ac:dyDescent="0.4">
      <c r="A28" s="68" t="s">
        <v>48</v>
      </c>
      <c r="B28" s="67" t="s">
        <v>47</v>
      </c>
      <c r="C28" s="65" t="s">
        <v>208</v>
      </c>
      <c r="D28" s="65" t="s">
        <v>208</v>
      </c>
      <c r="E28" s="65" t="s">
        <v>208</v>
      </c>
      <c r="F28" s="65" t="s">
        <v>208</v>
      </c>
      <c r="G28" s="65">
        <v>22.468827005398609</v>
      </c>
      <c r="H28" s="65">
        <v>28.470572374874887</v>
      </c>
      <c r="I28" s="65">
        <v>29.818442917744413</v>
      </c>
      <c r="J28" s="65">
        <v>31.65481355307098</v>
      </c>
      <c r="K28" s="65">
        <v>29.786927471608998</v>
      </c>
      <c r="L28" s="65">
        <v>27.462096436676248</v>
      </c>
      <c r="M28" s="65">
        <v>26.288754618534711</v>
      </c>
      <c r="N28" s="65">
        <v>25.175064684457524</v>
      </c>
      <c r="O28" s="65">
        <v>24.166163709614668</v>
      </c>
      <c r="P28" s="65">
        <v>26.029845268030421</v>
      </c>
      <c r="Q28" s="65">
        <v>32.194494592513045</v>
      </c>
      <c r="R28" s="65">
        <v>34.9955648458727</v>
      </c>
      <c r="S28" s="65">
        <v>40.859427713775119</v>
      </c>
      <c r="T28" s="65">
        <v>43.891003836103643</v>
      </c>
      <c r="U28" s="65">
        <v>46.013278344894935</v>
      </c>
      <c r="V28" s="89">
        <v>48.868251886289514</v>
      </c>
      <c r="W28" s="89">
        <v>47.828708669920623</v>
      </c>
      <c r="X28" s="89">
        <v>51.199226125521733</v>
      </c>
      <c r="Y28" s="64">
        <v>49.347507852666311</v>
      </c>
    </row>
    <row r="29" spans="1:25" x14ac:dyDescent="0.4">
      <c r="A29" s="68" t="s">
        <v>46</v>
      </c>
      <c r="B29" s="67" t="s">
        <v>45</v>
      </c>
      <c r="C29" s="65" t="s">
        <v>208</v>
      </c>
      <c r="D29" s="65" t="s">
        <v>208</v>
      </c>
      <c r="E29" s="65" t="s">
        <v>208</v>
      </c>
      <c r="F29" s="65" t="s">
        <v>208</v>
      </c>
      <c r="G29" s="65">
        <v>34.137970876324992</v>
      </c>
      <c r="H29" s="65">
        <v>43.32564680621465</v>
      </c>
      <c r="I29" s="65">
        <v>45.732218074024836</v>
      </c>
      <c r="J29" s="65">
        <v>48.634704180538748</v>
      </c>
      <c r="K29" s="65">
        <v>46.907464714857248</v>
      </c>
      <c r="L29" s="65">
        <v>43.344217078377163</v>
      </c>
      <c r="M29" s="65">
        <v>41.508176309824712</v>
      </c>
      <c r="N29" s="65">
        <v>39.154619172353556</v>
      </c>
      <c r="O29" s="65">
        <v>37.052547983534723</v>
      </c>
      <c r="P29" s="65">
        <v>40.276959993873319</v>
      </c>
      <c r="Q29" s="65">
        <v>50.511372767736866</v>
      </c>
      <c r="R29" s="65">
        <v>54.506753279335491</v>
      </c>
      <c r="S29" s="65">
        <v>63.516593697109919</v>
      </c>
      <c r="T29" s="65">
        <v>69.439381227817833</v>
      </c>
      <c r="U29" s="65">
        <v>71.586351243909775</v>
      </c>
      <c r="V29" s="89">
        <v>75.20709598772298</v>
      </c>
      <c r="W29" s="89">
        <v>74.315689799393255</v>
      </c>
      <c r="X29" s="89">
        <v>77.448656255770729</v>
      </c>
      <c r="Y29" s="64">
        <v>72.38767256950419</v>
      </c>
    </row>
    <row r="30" spans="1:25" x14ac:dyDescent="0.4">
      <c r="A30" s="68" t="s">
        <v>44</v>
      </c>
      <c r="B30" s="67" t="s">
        <v>43</v>
      </c>
      <c r="C30" s="65" t="s">
        <v>208</v>
      </c>
      <c r="D30" s="65" t="s">
        <v>208</v>
      </c>
      <c r="E30" s="65" t="s">
        <v>208</v>
      </c>
      <c r="F30" s="65" t="s">
        <v>208</v>
      </c>
      <c r="G30" s="65">
        <v>20.112463652335258</v>
      </c>
      <c r="H30" s="65">
        <v>25.369679067088303</v>
      </c>
      <c r="I30" s="65">
        <v>26.921038204253207</v>
      </c>
      <c r="J30" s="65">
        <v>28.873471035753127</v>
      </c>
      <c r="K30" s="65">
        <v>27.881462168367158</v>
      </c>
      <c r="L30" s="65">
        <v>25.62282415915633</v>
      </c>
      <c r="M30" s="65">
        <v>24.378012030197571</v>
      </c>
      <c r="N30" s="65">
        <v>23.516138950208013</v>
      </c>
      <c r="O30" s="65">
        <v>22.438152449840551</v>
      </c>
      <c r="P30" s="65">
        <v>23.887483234598569</v>
      </c>
      <c r="Q30" s="65">
        <v>29.763701664276635</v>
      </c>
      <c r="R30" s="65">
        <v>33.137964239854782</v>
      </c>
      <c r="S30" s="65">
        <v>38.788326118455906</v>
      </c>
      <c r="T30" s="65">
        <v>42.038904222518454</v>
      </c>
      <c r="U30" s="65">
        <v>43.54958234273235</v>
      </c>
      <c r="V30" s="89">
        <v>45.843983479215325</v>
      </c>
      <c r="W30" s="89">
        <v>45.171778409193735</v>
      </c>
      <c r="X30" s="89">
        <v>47.635334758535237</v>
      </c>
      <c r="Y30" s="64">
        <v>44.695096841065514</v>
      </c>
    </row>
    <row r="31" spans="1:25" x14ac:dyDescent="0.4">
      <c r="A31" s="68" t="s">
        <v>42</v>
      </c>
      <c r="B31" s="67" t="s">
        <v>41</v>
      </c>
      <c r="C31" s="65" t="s">
        <v>208</v>
      </c>
      <c r="D31" s="65" t="s">
        <v>208</v>
      </c>
      <c r="E31" s="65" t="s">
        <v>208</v>
      </c>
      <c r="F31" s="65" t="s">
        <v>208</v>
      </c>
      <c r="G31" s="65">
        <v>32.071114152172022</v>
      </c>
      <c r="H31" s="65">
        <v>41.434619393806855</v>
      </c>
      <c r="I31" s="65">
        <v>44.425009035648102</v>
      </c>
      <c r="J31" s="65">
        <v>48.139804498024453</v>
      </c>
      <c r="K31" s="65">
        <v>47.321546565504015</v>
      </c>
      <c r="L31" s="65">
        <v>44.666467780265485</v>
      </c>
      <c r="M31" s="65">
        <v>43.473396866908054</v>
      </c>
      <c r="N31" s="65">
        <v>42.56924970862115</v>
      </c>
      <c r="O31" s="65">
        <v>41.057387086911426</v>
      </c>
      <c r="P31" s="65">
        <v>44.642448930223338</v>
      </c>
      <c r="Q31" s="65">
        <v>56.089004060015029</v>
      </c>
      <c r="R31" s="65">
        <v>61.585182451807327</v>
      </c>
      <c r="S31" s="65">
        <v>68.688691444723005</v>
      </c>
      <c r="T31" s="65">
        <v>71.431193471717052</v>
      </c>
      <c r="U31" s="65">
        <v>71.728543617354745</v>
      </c>
      <c r="V31" s="89">
        <v>74.326276008416514</v>
      </c>
      <c r="W31" s="89">
        <v>72.800443142378128</v>
      </c>
      <c r="X31" s="89">
        <v>76.077794377449607</v>
      </c>
      <c r="Y31" s="64">
        <v>72.64114973272379</v>
      </c>
    </row>
    <row r="32" spans="1:25" x14ac:dyDescent="0.4">
      <c r="A32" s="68" t="s">
        <v>40</v>
      </c>
      <c r="B32" s="67" t="s">
        <v>39</v>
      </c>
      <c r="C32" s="65" t="s">
        <v>208</v>
      </c>
      <c r="D32" s="65" t="s">
        <v>208</v>
      </c>
      <c r="E32" s="65" t="s">
        <v>208</v>
      </c>
      <c r="F32" s="65" t="s">
        <v>208</v>
      </c>
      <c r="G32" s="65">
        <v>22.993999323290769</v>
      </c>
      <c r="H32" s="65">
        <v>28.811646976822338</v>
      </c>
      <c r="I32" s="65">
        <v>30.425906793892906</v>
      </c>
      <c r="J32" s="65">
        <v>32.631215742883214</v>
      </c>
      <c r="K32" s="65">
        <v>32.225531000477432</v>
      </c>
      <c r="L32" s="65">
        <v>29.963923463980013</v>
      </c>
      <c r="M32" s="65">
        <v>28.833410124020116</v>
      </c>
      <c r="N32" s="65">
        <v>28.478264893793497</v>
      </c>
      <c r="O32" s="65">
        <v>27.719635394546181</v>
      </c>
      <c r="P32" s="65">
        <v>30.255453442570175</v>
      </c>
      <c r="Q32" s="65">
        <v>39.094538786080989</v>
      </c>
      <c r="R32" s="65">
        <v>43.628865925230485</v>
      </c>
      <c r="S32" s="65">
        <v>50.477736796272723</v>
      </c>
      <c r="T32" s="65">
        <v>54.061482761218649</v>
      </c>
      <c r="U32" s="65">
        <v>55.886823548110428</v>
      </c>
      <c r="V32" s="89">
        <v>59.021870758002002</v>
      </c>
      <c r="W32" s="89">
        <v>58.981340017645934</v>
      </c>
      <c r="X32" s="89">
        <v>62.833790351533438</v>
      </c>
      <c r="Y32" s="64">
        <v>59.13679157848685</v>
      </c>
    </row>
    <row r="33" spans="1:25" x14ac:dyDescent="0.4">
      <c r="A33" s="68" t="s">
        <v>38</v>
      </c>
      <c r="B33" s="67" t="s">
        <v>37</v>
      </c>
      <c r="C33" s="65" t="s">
        <v>208</v>
      </c>
      <c r="D33" s="65" t="s">
        <v>208</v>
      </c>
      <c r="E33" s="65" t="s">
        <v>208</v>
      </c>
      <c r="F33" s="65" t="s">
        <v>208</v>
      </c>
      <c r="G33" s="65">
        <v>19.133221807482975</v>
      </c>
      <c r="H33" s="65">
        <v>24.115846901911866</v>
      </c>
      <c r="I33" s="65">
        <v>24.862316060025822</v>
      </c>
      <c r="J33" s="65">
        <v>26.20150427400803</v>
      </c>
      <c r="K33" s="65">
        <v>25.20250480797193</v>
      </c>
      <c r="L33" s="65">
        <v>23.09803991777795</v>
      </c>
      <c r="M33" s="65">
        <v>21.692727054658942</v>
      </c>
      <c r="N33" s="65">
        <v>20.7382619813033</v>
      </c>
      <c r="O33" s="65">
        <v>19.611393668524052</v>
      </c>
      <c r="P33" s="65">
        <v>21.544615706709962</v>
      </c>
      <c r="Q33" s="65">
        <v>26.891832381113257</v>
      </c>
      <c r="R33" s="65">
        <v>29.864490073948261</v>
      </c>
      <c r="S33" s="65">
        <v>35.57423583334991</v>
      </c>
      <c r="T33" s="65">
        <v>38.853122447443226</v>
      </c>
      <c r="U33" s="65">
        <v>39.537124090815261</v>
      </c>
      <c r="V33" s="89">
        <v>41.075456920455665</v>
      </c>
      <c r="W33" s="89">
        <v>40.468550324771897</v>
      </c>
      <c r="X33" s="89">
        <v>42.384907718209725</v>
      </c>
      <c r="Y33" s="64">
        <v>39.027373917511767</v>
      </c>
    </row>
    <row r="34" spans="1:25" x14ac:dyDescent="0.4">
      <c r="A34" s="63">
        <v>924</v>
      </c>
      <c r="B34" s="62" t="s">
        <v>36</v>
      </c>
      <c r="C34" s="60" t="s">
        <v>208</v>
      </c>
      <c r="D34" s="60" t="s">
        <v>208</v>
      </c>
      <c r="E34" s="60" t="s">
        <v>208</v>
      </c>
      <c r="F34" s="60" t="s">
        <v>208</v>
      </c>
      <c r="G34" s="60">
        <v>21.003542643520699</v>
      </c>
      <c r="H34" s="60">
        <v>26.570009831263786</v>
      </c>
      <c r="I34" s="60">
        <v>27.947258082816532</v>
      </c>
      <c r="J34" s="60">
        <v>29.817553283043083</v>
      </c>
      <c r="K34" s="60">
        <v>28.61164051448916</v>
      </c>
      <c r="L34" s="60">
        <v>26.51241954426467</v>
      </c>
      <c r="M34" s="60">
        <v>25.065775183801648</v>
      </c>
      <c r="N34" s="60">
        <v>23.841729364306186</v>
      </c>
      <c r="O34" s="60">
        <v>22.488781171210189</v>
      </c>
      <c r="P34" s="60">
        <v>24.288654013893456</v>
      </c>
      <c r="Q34" s="60">
        <v>30.327115525440011</v>
      </c>
      <c r="R34" s="60">
        <v>32.882954268303855</v>
      </c>
      <c r="S34" s="60">
        <v>38.034705644789035</v>
      </c>
      <c r="T34" s="60">
        <v>40.317982415200227</v>
      </c>
      <c r="U34" s="60">
        <v>42.31528861893166</v>
      </c>
      <c r="V34" s="88">
        <v>45.676059036030168</v>
      </c>
      <c r="W34" s="88">
        <v>44.381563965021371</v>
      </c>
      <c r="X34" s="88">
        <v>46.725283128703964</v>
      </c>
      <c r="Y34" s="59">
        <v>44.604735052388747</v>
      </c>
    </row>
    <row r="35" spans="1:25" x14ac:dyDescent="0.4">
      <c r="A35" s="63">
        <v>923</v>
      </c>
      <c r="B35" s="62" t="s">
        <v>35</v>
      </c>
      <c r="C35" s="60" t="s">
        <v>208</v>
      </c>
      <c r="D35" s="60" t="s">
        <v>208</v>
      </c>
      <c r="E35" s="60" t="s">
        <v>208</v>
      </c>
      <c r="F35" s="60" t="s">
        <v>208</v>
      </c>
      <c r="G35" s="60">
        <v>29.494970733838031</v>
      </c>
      <c r="H35" s="60">
        <v>38.814130750593371</v>
      </c>
      <c r="I35" s="60">
        <v>41.282195667521712</v>
      </c>
      <c r="J35" s="60">
        <v>44.193617115603153</v>
      </c>
      <c r="K35" s="60">
        <v>43.050062430895643</v>
      </c>
      <c r="L35" s="60">
        <v>39.986293696482292</v>
      </c>
      <c r="M35" s="60">
        <v>37.670831381723026</v>
      </c>
      <c r="N35" s="60">
        <v>35.350093017316851</v>
      </c>
      <c r="O35" s="60">
        <v>32.901624388583627</v>
      </c>
      <c r="P35" s="60">
        <v>35.110644888042174</v>
      </c>
      <c r="Q35" s="60">
        <v>44.112942055688812</v>
      </c>
      <c r="R35" s="60">
        <v>47.918908688652742</v>
      </c>
      <c r="S35" s="60">
        <v>55.204625652260312</v>
      </c>
      <c r="T35" s="60">
        <v>60.17810285757637</v>
      </c>
      <c r="U35" s="60">
        <v>62.861218767049138</v>
      </c>
      <c r="V35" s="88">
        <v>66.213364955095116</v>
      </c>
      <c r="W35" s="88">
        <v>65.630244886816627</v>
      </c>
      <c r="X35" s="88">
        <v>70.454743754721051</v>
      </c>
      <c r="Y35" s="59">
        <v>67.121861934932767</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10"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150</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Y3" si="0">SUM(G6,G16:G17,G4)</f>
        <v>388.32349953275497</v>
      </c>
      <c r="H3" s="60">
        <f t="shared" si="0"/>
        <v>346.02508659733024</v>
      </c>
      <c r="I3" s="60">
        <f t="shared" si="0"/>
        <v>309.21994696306729</v>
      </c>
      <c r="J3" s="60">
        <f t="shared" si="0"/>
        <v>299.71359340725877</v>
      </c>
      <c r="K3" s="60">
        <f t="shared" si="0"/>
        <v>281.47447403988542</v>
      </c>
      <c r="L3" s="60">
        <f t="shared" si="0"/>
        <v>378.49167616759217</v>
      </c>
      <c r="M3" s="60">
        <f t="shared" si="0"/>
        <v>369.56801050281302</v>
      </c>
      <c r="N3" s="60">
        <f t="shared" si="0"/>
        <v>301.6537026104661</v>
      </c>
      <c r="O3" s="60">
        <f t="shared" si="0"/>
        <v>247.70829535123679</v>
      </c>
      <c r="P3" s="60">
        <f t="shared" si="0"/>
        <v>242.22955762775749</v>
      </c>
      <c r="Q3" s="60">
        <f t="shared" si="0"/>
        <v>246.86677997705539</v>
      </c>
      <c r="R3" s="60">
        <f t="shared" si="0"/>
        <v>219.85627468124144</v>
      </c>
      <c r="S3" s="60">
        <f t="shared" si="0"/>
        <v>200.79481552544752</v>
      </c>
      <c r="T3" s="60">
        <f t="shared" si="0"/>
        <v>176.81397513004154</v>
      </c>
      <c r="U3" s="60">
        <f t="shared" si="0"/>
        <v>149.28467269357446</v>
      </c>
      <c r="V3" s="60">
        <f t="shared" si="0"/>
        <v>125.51641998039672</v>
      </c>
      <c r="W3" s="88">
        <f t="shared" si="0"/>
        <v>108.89251531331817</v>
      </c>
      <c r="X3" s="88">
        <f t="shared" si="0"/>
        <v>91.300156817299253</v>
      </c>
      <c r="Y3" s="59">
        <f t="shared" si="0"/>
        <v>67.28481103631789</v>
      </c>
    </row>
    <row r="4" spans="1:25" s="48" customFormat="1" x14ac:dyDescent="0.4">
      <c r="A4" s="68"/>
      <c r="B4" s="90" t="s">
        <v>57</v>
      </c>
      <c r="C4" s="65"/>
      <c r="D4" s="65"/>
      <c r="E4" s="65"/>
      <c r="F4" s="65"/>
      <c r="G4" s="126">
        <v>0.13779415170145798</v>
      </c>
      <c r="H4" s="126">
        <v>0.15407657401382285</v>
      </c>
      <c r="I4" s="126">
        <v>0.11476806311283926</v>
      </c>
      <c r="J4" s="126">
        <v>9.6050299432473993E-2</v>
      </c>
      <c r="K4" s="126">
        <v>0.16714533418259334</v>
      </c>
      <c r="L4" s="126">
        <v>0.14162836014182636</v>
      </c>
      <c r="M4" s="126">
        <v>0.90047888955264244</v>
      </c>
      <c r="N4" s="126">
        <v>0.30021206849830462</v>
      </c>
      <c r="O4" s="126">
        <v>3.450725034061581E-2</v>
      </c>
      <c r="P4" s="126">
        <v>3.2935475097173608E-2</v>
      </c>
      <c r="Q4" s="126">
        <v>2.929733061469814E-2</v>
      </c>
      <c r="R4" s="126">
        <v>4.1480476832688129E-2</v>
      </c>
      <c r="S4" s="126">
        <v>3.1159027563544522E-2</v>
      </c>
      <c r="T4" s="126">
        <v>0</v>
      </c>
      <c r="U4" s="126">
        <v>1.7816404786449667E-2</v>
      </c>
      <c r="V4" s="126">
        <v>1.4271032572224462E-2</v>
      </c>
      <c r="W4" s="179">
        <v>0</v>
      </c>
      <c r="X4" s="179">
        <v>0</v>
      </c>
      <c r="Y4" s="180">
        <v>5.6323218377085666E-3</v>
      </c>
    </row>
    <row r="5" spans="1:25" s="48" customFormat="1" ht="25.5" customHeight="1" x14ac:dyDescent="0.4">
      <c r="A5" s="69">
        <v>941</v>
      </c>
      <c r="B5" s="51" t="s">
        <v>56</v>
      </c>
      <c r="C5" s="60"/>
      <c r="D5" s="60"/>
      <c r="E5" s="60"/>
      <c r="F5" s="60"/>
      <c r="G5" s="60">
        <f t="shared" ref="G5:Y5" si="1">SUM(G6,G16)</f>
        <v>357.75118472049076</v>
      </c>
      <c r="H5" s="60">
        <f t="shared" si="1"/>
        <v>314.111150000973</v>
      </c>
      <c r="I5" s="60">
        <f t="shared" si="1"/>
        <v>277.92745819321851</v>
      </c>
      <c r="J5" s="60">
        <f t="shared" si="1"/>
        <v>269.02427195041452</v>
      </c>
      <c r="K5" s="60">
        <f t="shared" si="1"/>
        <v>252.76867417607772</v>
      </c>
      <c r="L5" s="60">
        <f t="shared" si="1"/>
        <v>343.42523814184921</v>
      </c>
      <c r="M5" s="60">
        <f t="shared" si="1"/>
        <v>336.85480207912815</v>
      </c>
      <c r="N5" s="60">
        <f t="shared" si="1"/>
        <v>272.51694511214487</v>
      </c>
      <c r="O5" s="60">
        <f t="shared" si="1"/>
        <v>223.75249790083649</v>
      </c>
      <c r="P5" s="60">
        <f t="shared" si="1"/>
        <v>219.82741542275627</v>
      </c>
      <c r="Q5" s="60">
        <f t="shared" si="1"/>
        <v>222.59532375549713</v>
      </c>
      <c r="R5" s="60">
        <f t="shared" si="1"/>
        <v>200.91577307601176</v>
      </c>
      <c r="S5" s="60">
        <f t="shared" si="1"/>
        <v>184.8304218697495</v>
      </c>
      <c r="T5" s="60">
        <f t="shared" si="1"/>
        <v>163.22467035333432</v>
      </c>
      <c r="U5" s="60">
        <f t="shared" si="1"/>
        <v>137.90018119817461</v>
      </c>
      <c r="V5" s="60">
        <f t="shared" si="1"/>
        <v>115.80199935771692</v>
      </c>
      <c r="W5" s="88">
        <f t="shared" si="1"/>
        <v>100.2087354598191</v>
      </c>
      <c r="X5" s="88">
        <f t="shared" si="1"/>
        <v>83.646811448262099</v>
      </c>
      <c r="Y5" s="59">
        <f t="shared" si="1"/>
        <v>61.556987782993261</v>
      </c>
    </row>
    <row r="6" spans="1:25" s="48" customFormat="1" ht="25.5" customHeight="1" x14ac:dyDescent="0.4">
      <c r="A6" s="69">
        <v>921</v>
      </c>
      <c r="B6" s="52" t="s">
        <v>55</v>
      </c>
      <c r="C6" s="60"/>
      <c r="D6" s="60"/>
      <c r="E6" s="60"/>
      <c r="F6" s="60"/>
      <c r="G6" s="60">
        <f t="shared" ref="G6:Y6" si="2">SUM(G7:G15)</f>
        <v>343.10995821611141</v>
      </c>
      <c r="H6" s="60">
        <f t="shared" si="2"/>
        <v>298.98518882842183</v>
      </c>
      <c r="I6" s="60">
        <f t="shared" si="2"/>
        <v>263.89298935164044</v>
      </c>
      <c r="J6" s="60">
        <f t="shared" si="2"/>
        <v>254.70192230393559</v>
      </c>
      <c r="K6" s="60">
        <f t="shared" si="2"/>
        <v>238.40461756188648</v>
      </c>
      <c r="L6" s="60">
        <f t="shared" si="2"/>
        <v>324.93764774960522</v>
      </c>
      <c r="M6" s="60">
        <f t="shared" si="2"/>
        <v>317.30022043978789</v>
      </c>
      <c r="N6" s="60">
        <f t="shared" si="2"/>
        <v>257.38681641621099</v>
      </c>
      <c r="O6" s="60">
        <f t="shared" si="2"/>
        <v>211.35078509890928</v>
      </c>
      <c r="P6" s="60">
        <f t="shared" si="2"/>
        <v>207.8151164860742</v>
      </c>
      <c r="Q6" s="60">
        <f t="shared" si="2"/>
        <v>209.70713250593246</v>
      </c>
      <c r="R6" s="60">
        <f t="shared" si="2"/>
        <v>188.96696306438545</v>
      </c>
      <c r="S6" s="60">
        <f t="shared" si="2"/>
        <v>174.16608320692052</v>
      </c>
      <c r="T6" s="60">
        <f t="shared" si="2"/>
        <v>153.46073912852236</v>
      </c>
      <c r="U6" s="60">
        <f t="shared" si="2"/>
        <v>129.52674240020417</v>
      </c>
      <c r="V6" s="60">
        <f t="shared" si="2"/>
        <v>108.5536300612675</v>
      </c>
      <c r="W6" s="88">
        <f t="shared" si="2"/>
        <v>93.891640856572067</v>
      </c>
      <c r="X6" s="88">
        <f t="shared" si="2"/>
        <v>78.450899555271036</v>
      </c>
      <c r="Y6" s="59">
        <f t="shared" si="2"/>
        <v>57.800841960550414</v>
      </c>
    </row>
    <row r="7" spans="1:25" s="48" customFormat="1" x14ac:dyDescent="0.4">
      <c r="A7" s="68" t="s">
        <v>54</v>
      </c>
      <c r="B7" s="67" t="s">
        <v>53</v>
      </c>
      <c r="C7" s="65"/>
      <c r="D7" s="65"/>
      <c r="E7" s="65"/>
      <c r="F7" s="65"/>
      <c r="G7" s="65">
        <v>15.935916394960071</v>
      </c>
      <c r="H7" s="65">
        <v>14.946707270253103</v>
      </c>
      <c r="I7" s="65">
        <v>14.555154431234399</v>
      </c>
      <c r="J7" s="65">
        <v>15.011159412528254</v>
      </c>
      <c r="K7" s="65">
        <v>13.745160964834591</v>
      </c>
      <c r="L7" s="65">
        <v>16.434058947275361</v>
      </c>
      <c r="M7" s="65">
        <v>17.717329496842304</v>
      </c>
      <c r="N7" s="65">
        <v>14.25382750111047</v>
      </c>
      <c r="O7" s="65">
        <v>14.221572241104322</v>
      </c>
      <c r="P7" s="65">
        <v>14.736231918350155</v>
      </c>
      <c r="Q7" s="65">
        <v>16.319145409350039</v>
      </c>
      <c r="R7" s="65">
        <v>13.751856045005781</v>
      </c>
      <c r="S7" s="65">
        <v>11.067995338812626</v>
      </c>
      <c r="T7" s="65">
        <v>9.7740501344563988</v>
      </c>
      <c r="U7" s="65">
        <v>8.6627450962946071</v>
      </c>
      <c r="V7" s="65">
        <v>7.2758747981252592</v>
      </c>
      <c r="W7" s="89">
        <v>6.5636405170681966</v>
      </c>
      <c r="X7" s="89">
        <v>5.0813765049365891</v>
      </c>
      <c r="Y7" s="64">
        <v>3.6227356707273826</v>
      </c>
    </row>
    <row r="8" spans="1:25" s="48" customFormat="1" x14ac:dyDescent="0.4">
      <c r="A8" s="68" t="s">
        <v>52</v>
      </c>
      <c r="B8" s="67" t="s">
        <v>51</v>
      </c>
      <c r="C8" s="65"/>
      <c r="D8" s="65"/>
      <c r="E8" s="65"/>
      <c r="F8" s="65"/>
      <c r="G8" s="65">
        <v>46.535688502289148</v>
      </c>
      <c r="H8" s="65">
        <v>44.402130307397705</v>
      </c>
      <c r="I8" s="65">
        <v>39.42419601135245</v>
      </c>
      <c r="J8" s="65">
        <v>38.858404605131767</v>
      </c>
      <c r="K8" s="65">
        <v>35.665134152645734</v>
      </c>
      <c r="L8" s="65">
        <v>46.922824236122324</v>
      </c>
      <c r="M8" s="65">
        <v>46.751934471575019</v>
      </c>
      <c r="N8" s="65">
        <v>37.759839486547875</v>
      </c>
      <c r="O8" s="65">
        <v>31.549348022161489</v>
      </c>
      <c r="P8" s="65">
        <v>30.989783059616872</v>
      </c>
      <c r="Q8" s="65">
        <v>32.26211402151295</v>
      </c>
      <c r="R8" s="65">
        <v>29.521334994098829</v>
      </c>
      <c r="S8" s="65">
        <v>26.903399404866384</v>
      </c>
      <c r="T8" s="65">
        <v>21.732025166090814</v>
      </c>
      <c r="U8" s="65">
        <v>18.287860246927838</v>
      </c>
      <c r="V8" s="65">
        <v>15.550976603581974</v>
      </c>
      <c r="W8" s="89">
        <v>13.726990223527716</v>
      </c>
      <c r="X8" s="89">
        <v>11.316520115222648</v>
      </c>
      <c r="Y8" s="64">
        <v>7.9503724701020797</v>
      </c>
    </row>
    <row r="9" spans="1:25" s="48" customFormat="1" x14ac:dyDescent="0.4">
      <c r="A9" s="68" t="s">
        <v>50</v>
      </c>
      <c r="B9" s="67" t="s">
        <v>49</v>
      </c>
      <c r="C9" s="65"/>
      <c r="D9" s="65"/>
      <c r="E9" s="65"/>
      <c r="F9" s="65"/>
      <c r="G9" s="65">
        <v>27.245971853972421</v>
      </c>
      <c r="H9" s="65">
        <v>26.808840738948827</v>
      </c>
      <c r="I9" s="65">
        <v>25.488692027669778</v>
      </c>
      <c r="J9" s="65">
        <v>25.515715279057673</v>
      </c>
      <c r="K9" s="65">
        <v>22.630363228512529</v>
      </c>
      <c r="L9" s="65">
        <v>31.331470852161154</v>
      </c>
      <c r="M9" s="65">
        <v>34.080864381572546</v>
      </c>
      <c r="N9" s="65">
        <v>26.0204735927698</v>
      </c>
      <c r="O9" s="65">
        <v>21.077561697470397</v>
      </c>
      <c r="P9" s="65">
        <v>21.237776009931267</v>
      </c>
      <c r="Q9" s="65">
        <v>22.026628327284108</v>
      </c>
      <c r="R9" s="65">
        <v>21.363136759949263</v>
      </c>
      <c r="S9" s="65">
        <v>21.590742574771696</v>
      </c>
      <c r="T9" s="65">
        <v>20.050286635542946</v>
      </c>
      <c r="U9" s="65">
        <v>17.558727067094743</v>
      </c>
      <c r="V9" s="65">
        <v>14.924566923797384</v>
      </c>
      <c r="W9" s="89">
        <v>12.333078186488814</v>
      </c>
      <c r="X9" s="89">
        <v>9.9908650505779413</v>
      </c>
      <c r="Y9" s="64">
        <v>7.2150188656120253</v>
      </c>
    </row>
    <row r="10" spans="1:25" s="48" customFormat="1" x14ac:dyDescent="0.4">
      <c r="A10" s="68" t="s">
        <v>48</v>
      </c>
      <c r="B10" s="67" t="s">
        <v>47</v>
      </c>
      <c r="C10" s="65"/>
      <c r="D10" s="65"/>
      <c r="E10" s="65"/>
      <c r="F10" s="65"/>
      <c r="G10" s="65">
        <v>18.781956318752016</v>
      </c>
      <c r="H10" s="65">
        <v>17.594624461905095</v>
      </c>
      <c r="I10" s="65">
        <v>16.775147052278495</v>
      </c>
      <c r="J10" s="65">
        <v>16.471203720504548</v>
      </c>
      <c r="K10" s="65">
        <v>15.364756418562475</v>
      </c>
      <c r="L10" s="65">
        <v>20.277138492412984</v>
      </c>
      <c r="M10" s="65">
        <v>18.658217152271543</v>
      </c>
      <c r="N10" s="65">
        <v>15.401205594824678</v>
      </c>
      <c r="O10" s="65">
        <v>12.559965016864977</v>
      </c>
      <c r="P10" s="65">
        <v>13.263415343741515</v>
      </c>
      <c r="Q10" s="65">
        <v>13.351633702314782</v>
      </c>
      <c r="R10" s="65">
        <v>13.126298481953029</v>
      </c>
      <c r="S10" s="65">
        <v>12.710768514246169</v>
      </c>
      <c r="T10" s="65">
        <v>11.261275718431325</v>
      </c>
      <c r="U10" s="65">
        <v>9.3312222113343495</v>
      </c>
      <c r="V10" s="65">
        <v>7.8674952893790966</v>
      </c>
      <c r="W10" s="89">
        <v>7.0673629763991981</v>
      </c>
      <c r="X10" s="89">
        <v>6.084153764339316</v>
      </c>
      <c r="Y10" s="64">
        <v>4.6456149275802536</v>
      </c>
    </row>
    <row r="11" spans="1:25" s="48" customFormat="1" x14ac:dyDescent="0.4">
      <c r="A11" s="68" t="s">
        <v>46</v>
      </c>
      <c r="B11" s="67" t="s">
        <v>45</v>
      </c>
      <c r="C11" s="65"/>
      <c r="D11" s="65"/>
      <c r="E11" s="65"/>
      <c r="F11" s="65"/>
      <c r="G11" s="65">
        <v>27.886219149564337</v>
      </c>
      <c r="H11" s="65">
        <v>27.928144124194677</v>
      </c>
      <c r="I11" s="65">
        <v>26.965655499151541</v>
      </c>
      <c r="J11" s="65">
        <v>26.399257087146168</v>
      </c>
      <c r="K11" s="65">
        <v>24.875238656472188</v>
      </c>
      <c r="L11" s="65">
        <v>34.089416681614779</v>
      </c>
      <c r="M11" s="65">
        <v>32.257502157089654</v>
      </c>
      <c r="N11" s="65">
        <v>27.600991233209573</v>
      </c>
      <c r="O11" s="65">
        <v>22.636460788671737</v>
      </c>
      <c r="P11" s="65">
        <v>22.943407951816933</v>
      </c>
      <c r="Q11" s="65">
        <v>24.031512720546267</v>
      </c>
      <c r="R11" s="65">
        <v>21.500032501858044</v>
      </c>
      <c r="S11" s="65">
        <v>19.442388340446701</v>
      </c>
      <c r="T11" s="65">
        <v>17.380924979437932</v>
      </c>
      <c r="U11" s="65">
        <v>14.817381348303464</v>
      </c>
      <c r="V11" s="65">
        <v>12.658584957271787</v>
      </c>
      <c r="W11" s="89">
        <v>11.48109936797707</v>
      </c>
      <c r="X11" s="89">
        <v>10.018851327196339</v>
      </c>
      <c r="Y11" s="64">
        <v>7.1105728559894414</v>
      </c>
    </row>
    <row r="12" spans="1:25" s="48" customFormat="1" x14ac:dyDescent="0.4">
      <c r="A12" s="68" t="s">
        <v>44</v>
      </c>
      <c r="B12" s="67" t="s">
        <v>43</v>
      </c>
      <c r="C12" s="65"/>
      <c r="D12" s="65"/>
      <c r="E12" s="65"/>
      <c r="F12" s="65"/>
      <c r="G12" s="65">
        <v>21.415282703693933</v>
      </c>
      <c r="H12" s="65">
        <v>20.645692744568038</v>
      </c>
      <c r="I12" s="65">
        <v>19.230809282834347</v>
      </c>
      <c r="J12" s="65">
        <v>20.285105430714307</v>
      </c>
      <c r="K12" s="65">
        <v>18.214747313850921</v>
      </c>
      <c r="L12" s="65">
        <v>22.364706879962856</v>
      </c>
      <c r="M12" s="65">
        <v>23.108592980852894</v>
      </c>
      <c r="N12" s="65">
        <v>19.93821103199836</v>
      </c>
      <c r="O12" s="65">
        <v>15.411718325072975</v>
      </c>
      <c r="P12" s="65">
        <v>16.188079553885309</v>
      </c>
      <c r="Q12" s="65">
        <v>16.244705471214484</v>
      </c>
      <c r="R12" s="65">
        <v>14.824767428364966</v>
      </c>
      <c r="S12" s="65">
        <v>14.27376450281459</v>
      </c>
      <c r="T12" s="65">
        <v>13.53227045324979</v>
      </c>
      <c r="U12" s="65">
        <v>11.390836837276229</v>
      </c>
      <c r="V12" s="65">
        <v>9.4137390331608071</v>
      </c>
      <c r="W12" s="89">
        <v>8.0726538481610319</v>
      </c>
      <c r="X12" s="89">
        <v>6.6486824921139807</v>
      </c>
      <c r="Y12" s="64">
        <v>4.9078972722248428</v>
      </c>
    </row>
    <row r="13" spans="1:25" s="48" customFormat="1" x14ac:dyDescent="0.4">
      <c r="A13" s="68" t="s">
        <v>42</v>
      </c>
      <c r="B13" s="67" t="s">
        <v>41</v>
      </c>
      <c r="C13" s="65"/>
      <c r="D13" s="65"/>
      <c r="E13" s="65"/>
      <c r="F13" s="65"/>
      <c r="G13" s="65">
        <v>135.57403412142588</v>
      </c>
      <c r="H13" s="65">
        <v>99.197400353920642</v>
      </c>
      <c r="I13" s="65">
        <v>79.406522393680689</v>
      </c>
      <c r="J13" s="65">
        <v>71.142515739551271</v>
      </c>
      <c r="K13" s="65">
        <v>70.289699863984197</v>
      </c>
      <c r="L13" s="65">
        <v>101.2403155399648</v>
      </c>
      <c r="M13" s="65">
        <v>91.884017256343</v>
      </c>
      <c r="N13" s="65">
        <v>71.058452998504379</v>
      </c>
      <c r="O13" s="65">
        <v>56.618176046816998</v>
      </c>
      <c r="P13" s="65">
        <v>50.536615070159968</v>
      </c>
      <c r="Q13" s="65">
        <v>48.310615142013773</v>
      </c>
      <c r="R13" s="65">
        <v>39.985321044793508</v>
      </c>
      <c r="S13" s="65">
        <v>33.121034794302297</v>
      </c>
      <c r="T13" s="65">
        <v>29.979896300506041</v>
      </c>
      <c r="U13" s="65">
        <v>24.576671359103486</v>
      </c>
      <c r="V13" s="65">
        <v>19.773796200839357</v>
      </c>
      <c r="W13" s="89">
        <v>16.417571142235605</v>
      </c>
      <c r="X13" s="89">
        <v>14.096711713533391</v>
      </c>
      <c r="Y13" s="64">
        <v>11.211997516892646</v>
      </c>
    </row>
    <row r="14" spans="1:25" s="48" customFormat="1" x14ac:dyDescent="0.4">
      <c r="A14" s="68" t="s">
        <v>40</v>
      </c>
      <c r="B14" s="67" t="s">
        <v>39</v>
      </c>
      <c r="C14" s="65"/>
      <c r="D14" s="65"/>
      <c r="E14" s="65"/>
      <c r="F14" s="65"/>
      <c r="G14" s="65">
        <v>31.433529285303166</v>
      </c>
      <c r="H14" s="65">
        <v>29.353079606636673</v>
      </c>
      <c r="I14" s="65">
        <v>26.295636646676485</v>
      </c>
      <c r="J14" s="65">
        <v>25.146901333787355</v>
      </c>
      <c r="K14" s="65">
        <v>23.107580814029422</v>
      </c>
      <c r="L14" s="65">
        <v>32.340297302750763</v>
      </c>
      <c r="M14" s="65">
        <v>32.399946199750993</v>
      </c>
      <c r="N14" s="65">
        <v>27.590093456750168</v>
      </c>
      <c r="O14" s="65">
        <v>21.527534647502144</v>
      </c>
      <c r="P14" s="65">
        <v>21.966369221351208</v>
      </c>
      <c r="Q14" s="65">
        <v>21.543681814290188</v>
      </c>
      <c r="R14" s="65">
        <v>20.682044500727983</v>
      </c>
      <c r="S14" s="65">
        <v>19.991726388626386</v>
      </c>
      <c r="T14" s="65">
        <v>16.501846639105512</v>
      </c>
      <c r="U14" s="65">
        <v>13.844070390167152</v>
      </c>
      <c r="V14" s="65">
        <v>11.553942471644397</v>
      </c>
      <c r="W14" s="89">
        <v>10.476331394467865</v>
      </c>
      <c r="X14" s="89">
        <v>9.0650744769732245</v>
      </c>
      <c r="Y14" s="64">
        <v>6.9443464042402807</v>
      </c>
    </row>
    <row r="15" spans="1:25" s="48" customFormat="1" x14ac:dyDescent="0.4">
      <c r="A15" s="68" t="s">
        <v>38</v>
      </c>
      <c r="B15" s="67" t="s">
        <v>37</v>
      </c>
      <c r="C15" s="65"/>
      <c r="D15" s="65"/>
      <c r="E15" s="65"/>
      <c r="F15" s="65"/>
      <c r="G15" s="65">
        <v>18.301359886150404</v>
      </c>
      <c r="H15" s="65">
        <v>18.10856922059704</v>
      </c>
      <c r="I15" s="65">
        <v>15.751176006762265</v>
      </c>
      <c r="J15" s="65">
        <v>15.871659695514239</v>
      </c>
      <c r="K15" s="65">
        <v>14.511936148994403</v>
      </c>
      <c r="L15" s="65">
        <v>19.937418817340252</v>
      </c>
      <c r="M15" s="65">
        <v>20.441816343489894</v>
      </c>
      <c r="N15" s="65">
        <v>17.76372152049569</v>
      </c>
      <c r="O15" s="65">
        <v>15.748448313244241</v>
      </c>
      <c r="P15" s="65">
        <v>15.953438357220975</v>
      </c>
      <c r="Q15" s="65">
        <v>15.617095897405896</v>
      </c>
      <c r="R15" s="65">
        <v>14.21217130763403</v>
      </c>
      <c r="S15" s="65">
        <v>15.064263348033666</v>
      </c>
      <c r="T15" s="65">
        <v>13.248163101701596</v>
      </c>
      <c r="U15" s="65">
        <v>11.057227843702316</v>
      </c>
      <c r="V15" s="65">
        <v>9.5346537834674532</v>
      </c>
      <c r="W15" s="89">
        <v>7.7529132002465664</v>
      </c>
      <c r="X15" s="89">
        <v>6.148664110377613</v>
      </c>
      <c r="Y15" s="64">
        <v>4.1922859771814727</v>
      </c>
    </row>
    <row r="16" spans="1:25" s="48" customFormat="1" x14ac:dyDescent="0.4">
      <c r="A16" s="63">
        <v>924</v>
      </c>
      <c r="B16" s="62" t="s">
        <v>36</v>
      </c>
      <c r="C16" s="60"/>
      <c r="D16" s="60"/>
      <c r="E16" s="60"/>
      <c r="F16" s="60"/>
      <c r="G16" s="60">
        <v>14.641226504379347</v>
      </c>
      <c r="H16" s="60">
        <v>15.125961172551172</v>
      </c>
      <c r="I16" s="60">
        <v>14.034468841578102</v>
      </c>
      <c r="J16" s="60">
        <v>14.322349646478953</v>
      </c>
      <c r="K16" s="60">
        <v>14.364056614191238</v>
      </c>
      <c r="L16" s="60">
        <v>18.487590392244005</v>
      </c>
      <c r="M16" s="60">
        <v>19.554581639340284</v>
      </c>
      <c r="N16" s="60">
        <v>15.130128695933873</v>
      </c>
      <c r="O16" s="60">
        <v>12.401712801927204</v>
      </c>
      <c r="P16" s="60">
        <v>12.012298936682066</v>
      </c>
      <c r="Q16" s="60">
        <v>12.888191249564684</v>
      </c>
      <c r="R16" s="60">
        <v>11.948810011626319</v>
      </c>
      <c r="S16" s="60">
        <v>10.664338662828978</v>
      </c>
      <c r="T16" s="60">
        <v>9.7639312248119534</v>
      </c>
      <c r="U16" s="60">
        <v>8.3734387979704348</v>
      </c>
      <c r="V16" s="60">
        <v>7.2483692964494288</v>
      </c>
      <c r="W16" s="88">
        <v>6.3170946032470345</v>
      </c>
      <c r="X16" s="88">
        <v>5.1959118929910684</v>
      </c>
      <c r="Y16" s="59">
        <v>3.7561458224428472</v>
      </c>
    </row>
    <row r="17" spans="1:25" s="48" customFormat="1" x14ac:dyDescent="0.4">
      <c r="A17" s="63">
        <v>923</v>
      </c>
      <c r="B17" s="97" t="s">
        <v>35</v>
      </c>
      <c r="C17" s="88"/>
      <c r="D17" s="88"/>
      <c r="E17" s="88"/>
      <c r="F17" s="88"/>
      <c r="G17" s="88">
        <v>30.434520660562733</v>
      </c>
      <c r="H17" s="88">
        <v>31.759860022343432</v>
      </c>
      <c r="I17" s="88">
        <v>31.177720706735965</v>
      </c>
      <c r="J17" s="88">
        <v>30.593271157411788</v>
      </c>
      <c r="K17" s="88">
        <v>28.538654529625127</v>
      </c>
      <c r="L17" s="88">
        <v>34.924809665601124</v>
      </c>
      <c r="M17" s="88">
        <v>31.812729534132217</v>
      </c>
      <c r="N17" s="88">
        <v>28.836545429822948</v>
      </c>
      <c r="O17" s="88">
        <v>23.92129020005968</v>
      </c>
      <c r="P17" s="88">
        <v>22.369206729904064</v>
      </c>
      <c r="Q17" s="88">
        <v>24.242158890943568</v>
      </c>
      <c r="R17" s="88">
        <v>18.899021128397003</v>
      </c>
      <c r="S17" s="88">
        <v>15.933234628134485</v>
      </c>
      <c r="T17" s="88">
        <v>13.589304776707225</v>
      </c>
      <c r="U17" s="88">
        <v>11.366675090613402</v>
      </c>
      <c r="V17" s="88">
        <v>9.7001495901075678</v>
      </c>
      <c r="W17" s="88">
        <v>8.6837798534990824</v>
      </c>
      <c r="X17" s="88">
        <v>7.6533453690371607</v>
      </c>
      <c r="Y17" s="59">
        <v>5.722190931486927</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149</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563.12260486990272</v>
      </c>
      <c r="H21" s="60">
        <v>496.80940396058884</v>
      </c>
      <c r="I21" s="60">
        <v>433.22109669261346</v>
      </c>
      <c r="J21" s="60">
        <v>411.36307552548402</v>
      </c>
      <c r="K21" s="60">
        <v>376.19499402631516</v>
      </c>
      <c r="L21" s="60">
        <v>492.93756794046732</v>
      </c>
      <c r="M21" s="60">
        <v>467.42366241856706</v>
      </c>
      <c r="N21" s="60">
        <v>372.30251370962179</v>
      </c>
      <c r="O21" s="60">
        <v>297.6424631925089</v>
      </c>
      <c r="P21" s="60">
        <v>286.99467792209549</v>
      </c>
      <c r="Q21" s="60">
        <v>287.14567345978304</v>
      </c>
      <c r="R21" s="60">
        <v>252.40967724706522</v>
      </c>
      <c r="S21" s="60">
        <v>225.97643824195058</v>
      </c>
      <c r="T21" s="60">
        <v>195.40346422581791</v>
      </c>
      <c r="U21" s="60">
        <v>162.88679800143166</v>
      </c>
      <c r="V21" s="88">
        <v>135.86687808805496</v>
      </c>
      <c r="W21" s="99">
        <v>115.24668713098762</v>
      </c>
      <c r="X21" s="99">
        <v>94.780582382169968</v>
      </c>
      <c r="Y21" s="98">
        <v>68.630026698961402</v>
      </c>
    </row>
    <row r="22" spans="1:25" x14ac:dyDescent="0.4">
      <c r="A22" s="68"/>
      <c r="B22" s="90" t="s">
        <v>57</v>
      </c>
      <c r="C22" s="65" t="s">
        <v>208</v>
      </c>
      <c r="D22" s="65" t="s">
        <v>208</v>
      </c>
      <c r="E22" s="65" t="s">
        <v>208</v>
      </c>
      <c r="F22" s="65" t="s">
        <v>208</v>
      </c>
      <c r="G22" s="65">
        <v>0.19982051494521627</v>
      </c>
      <c r="H22" s="65">
        <v>0.22121717142773048</v>
      </c>
      <c r="I22" s="65">
        <v>0.16079152284755346</v>
      </c>
      <c r="J22" s="65">
        <v>0.13183101283630075</v>
      </c>
      <c r="K22" s="65">
        <v>0.22339232787921315</v>
      </c>
      <c r="L22" s="65">
        <v>0.18445303766415094</v>
      </c>
      <c r="M22" s="65">
        <v>1.1389111842029862</v>
      </c>
      <c r="N22" s="65">
        <v>0.3705232416530797</v>
      </c>
      <c r="O22" s="65">
        <v>4.1463379233295225E-2</v>
      </c>
      <c r="P22" s="65">
        <v>3.9022100194106873E-2</v>
      </c>
      <c r="Q22" s="65">
        <v>3.40774960920757E-2</v>
      </c>
      <c r="R22" s="65">
        <v>4.762235594400574E-2</v>
      </c>
      <c r="S22" s="65">
        <v>3.5066672660182277E-2</v>
      </c>
      <c r="T22" s="65" t="s">
        <v>208</v>
      </c>
      <c r="U22" s="65">
        <v>1.9439752756929062E-2</v>
      </c>
      <c r="V22" s="65">
        <v>1.5447864454578221E-2</v>
      </c>
      <c r="W22" s="125" t="s">
        <v>142</v>
      </c>
      <c r="X22" s="106" t="s">
        <v>142</v>
      </c>
      <c r="Y22" s="105">
        <v>5.7449280475862317E-3</v>
      </c>
    </row>
    <row r="23" spans="1:25" ht="25.5" customHeight="1" x14ac:dyDescent="0.4">
      <c r="A23" s="69">
        <v>941</v>
      </c>
      <c r="B23" s="51" t="s">
        <v>56</v>
      </c>
      <c r="C23" s="60" t="s">
        <v>208</v>
      </c>
      <c r="D23" s="60" t="s">
        <v>208</v>
      </c>
      <c r="E23" s="60" t="s">
        <v>208</v>
      </c>
      <c r="F23" s="60" t="s">
        <v>208</v>
      </c>
      <c r="G23" s="60">
        <v>518.78853398647732</v>
      </c>
      <c r="H23" s="60">
        <v>450.98861109731615</v>
      </c>
      <c r="I23" s="60">
        <v>389.37992009240423</v>
      </c>
      <c r="J23" s="60">
        <v>369.24135019178107</v>
      </c>
      <c r="K23" s="60">
        <v>337.82924791338166</v>
      </c>
      <c r="L23" s="60">
        <v>447.26796470963961</v>
      </c>
      <c r="M23" s="60">
        <v>426.04852372607917</v>
      </c>
      <c r="N23" s="60">
        <v>336.34178137284488</v>
      </c>
      <c r="O23" s="60">
        <v>268.85754684254312</v>
      </c>
      <c r="P23" s="60">
        <v>260.45251828702146</v>
      </c>
      <c r="Q23" s="60">
        <v>258.91407565939551</v>
      </c>
      <c r="R23" s="60">
        <v>230.66471725442941</v>
      </c>
      <c r="S23" s="60">
        <v>208.00995435855654</v>
      </c>
      <c r="T23" s="60">
        <v>180.38543622301961</v>
      </c>
      <c r="U23" s="60">
        <v>150.46500457079213</v>
      </c>
      <c r="V23" s="88">
        <v>125.35137738588497</v>
      </c>
      <c r="W23" s="88">
        <v>106.05618531356674</v>
      </c>
      <c r="X23" s="88">
        <v>86.835486157408823</v>
      </c>
      <c r="Y23" s="59">
        <v>62.78768788953203</v>
      </c>
    </row>
    <row r="24" spans="1:25" ht="25.5" customHeight="1" x14ac:dyDescent="0.4">
      <c r="A24" s="69">
        <v>921</v>
      </c>
      <c r="B24" s="52" t="s">
        <v>55</v>
      </c>
      <c r="C24" s="60" t="s">
        <v>208</v>
      </c>
      <c r="D24" s="60" t="s">
        <v>208</v>
      </c>
      <c r="E24" s="60" t="s">
        <v>208</v>
      </c>
      <c r="F24" s="60" t="s">
        <v>208</v>
      </c>
      <c r="G24" s="60">
        <v>497.55673725628515</v>
      </c>
      <c r="H24" s="60">
        <v>429.27134247854968</v>
      </c>
      <c r="I24" s="60">
        <v>369.71744992267435</v>
      </c>
      <c r="J24" s="60">
        <v>349.58363052565596</v>
      </c>
      <c r="K24" s="60">
        <v>318.6314637782433</v>
      </c>
      <c r="L24" s="60">
        <v>423.19021500241206</v>
      </c>
      <c r="M24" s="60">
        <v>401.31620407945297</v>
      </c>
      <c r="N24" s="60">
        <v>317.66810060082304</v>
      </c>
      <c r="O24" s="60">
        <v>253.95584021645837</v>
      </c>
      <c r="P24" s="60">
        <v>246.22029205418971</v>
      </c>
      <c r="Q24" s="60">
        <v>243.92304140043734</v>
      </c>
      <c r="R24" s="60">
        <v>216.94668585917429</v>
      </c>
      <c r="S24" s="60">
        <v>196.0082039103404</v>
      </c>
      <c r="T24" s="60">
        <v>169.59496570513392</v>
      </c>
      <c r="U24" s="60">
        <v>141.32861696010966</v>
      </c>
      <c r="V24" s="88">
        <v>117.50528595265493</v>
      </c>
      <c r="W24" s="88">
        <v>99.370471210788367</v>
      </c>
      <c r="X24" s="88">
        <v>81.441502484307122</v>
      </c>
      <c r="Y24" s="59">
        <v>58.956445977589944</v>
      </c>
    </row>
    <row r="25" spans="1:25" x14ac:dyDescent="0.4">
      <c r="A25" s="68" t="s">
        <v>54</v>
      </c>
      <c r="B25" s="67" t="s">
        <v>53</v>
      </c>
      <c r="C25" s="65" t="s">
        <v>208</v>
      </c>
      <c r="D25" s="65" t="s">
        <v>208</v>
      </c>
      <c r="E25" s="65" t="s">
        <v>208</v>
      </c>
      <c r="F25" s="65" t="s">
        <v>208</v>
      </c>
      <c r="G25" s="65">
        <v>23.109275545045815</v>
      </c>
      <c r="H25" s="65">
        <v>21.459902815512038</v>
      </c>
      <c r="I25" s="65">
        <v>20.391957333796611</v>
      </c>
      <c r="J25" s="65">
        <v>20.603125246809</v>
      </c>
      <c r="K25" s="65">
        <v>18.370620514327594</v>
      </c>
      <c r="L25" s="65">
        <v>21.403284560670681</v>
      </c>
      <c r="M25" s="65">
        <v>22.408592752449557</v>
      </c>
      <c r="N25" s="65">
        <v>17.592145439366615</v>
      </c>
      <c r="O25" s="65">
        <v>17.088421630411762</v>
      </c>
      <c r="P25" s="65">
        <v>17.459554377304336</v>
      </c>
      <c r="Q25" s="65">
        <v>18.981784423531888</v>
      </c>
      <c r="R25" s="65">
        <v>15.788048582650585</v>
      </c>
      <c r="S25" s="65">
        <v>12.456029597170616</v>
      </c>
      <c r="T25" s="65">
        <v>10.801653287784172</v>
      </c>
      <c r="U25" s="65">
        <v>9.4520541538405816</v>
      </c>
      <c r="V25" s="89">
        <v>7.8758651205573642</v>
      </c>
      <c r="W25" s="89">
        <v>6.9466466353019918</v>
      </c>
      <c r="X25" s="89">
        <v>5.2750821162851524</v>
      </c>
      <c r="Y25" s="64">
        <v>3.6951645100273747</v>
      </c>
    </row>
    <row r="26" spans="1:25" x14ac:dyDescent="0.4">
      <c r="A26" s="68" t="s">
        <v>52</v>
      </c>
      <c r="B26" s="67" t="s">
        <v>51</v>
      </c>
      <c r="C26" s="65" t="s">
        <v>208</v>
      </c>
      <c r="D26" s="65" t="s">
        <v>208</v>
      </c>
      <c r="E26" s="65" t="s">
        <v>208</v>
      </c>
      <c r="F26" s="65" t="s">
        <v>208</v>
      </c>
      <c r="G26" s="65">
        <v>67.483163291314114</v>
      </c>
      <c r="H26" s="65">
        <v>63.75085722691891</v>
      </c>
      <c r="I26" s="65">
        <v>55.233802346853778</v>
      </c>
      <c r="J26" s="65">
        <v>53.333960087222046</v>
      </c>
      <c r="K26" s="65">
        <v>47.667004176020143</v>
      </c>
      <c r="L26" s="65">
        <v>61.111047656462645</v>
      </c>
      <c r="M26" s="65">
        <v>59.131093100088847</v>
      </c>
      <c r="N26" s="65">
        <v>46.603383404403978</v>
      </c>
      <c r="O26" s="65">
        <v>37.909209476084548</v>
      </c>
      <c r="P26" s="65">
        <v>36.716835448041905</v>
      </c>
      <c r="Q26" s="65">
        <v>37.526014876544608</v>
      </c>
      <c r="R26" s="65">
        <v>33.892462921817852</v>
      </c>
      <c r="S26" s="65">
        <v>30.277347341878134</v>
      </c>
      <c r="T26" s="65">
        <v>24.016840292027904</v>
      </c>
      <c r="U26" s="65">
        <v>19.95416504703207</v>
      </c>
      <c r="V26" s="89">
        <v>16.833356485781348</v>
      </c>
      <c r="W26" s="89">
        <v>14.527997107874118</v>
      </c>
      <c r="X26" s="89">
        <v>11.747913743529448</v>
      </c>
      <c r="Y26" s="64">
        <v>8.1093231367667791</v>
      </c>
    </row>
    <row r="27" spans="1:25" x14ac:dyDescent="0.4">
      <c r="A27" s="68" t="s">
        <v>50</v>
      </c>
      <c r="B27" s="67" t="s">
        <v>49</v>
      </c>
      <c r="C27" s="65" t="s">
        <v>208</v>
      </c>
      <c r="D27" s="65" t="s">
        <v>208</v>
      </c>
      <c r="E27" s="65" t="s">
        <v>208</v>
      </c>
      <c r="F27" s="65" t="s">
        <v>208</v>
      </c>
      <c r="G27" s="65">
        <v>39.510415056214846</v>
      </c>
      <c r="H27" s="65">
        <v>38.491094155524969</v>
      </c>
      <c r="I27" s="65">
        <v>35.709983207539459</v>
      </c>
      <c r="J27" s="65">
        <v>35.020844373792556</v>
      </c>
      <c r="K27" s="65">
        <v>30.245830953599171</v>
      </c>
      <c r="L27" s="65">
        <v>40.805280576430206</v>
      </c>
      <c r="M27" s="65">
        <v>43.104927902042746</v>
      </c>
      <c r="N27" s="65">
        <v>32.114599100455116</v>
      </c>
      <c r="O27" s="65">
        <v>25.326472707874316</v>
      </c>
      <c r="P27" s="65">
        <v>25.162613288995988</v>
      </c>
      <c r="Q27" s="65">
        <v>25.6205027896997</v>
      </c>
      <c r="R27" s="65">
        <v>24.526306844695146</v>
      </c>
      <c r="S27" s="65">
        <v>24.298431676526103</v>
      </c>
      <c r="T27" s="65">
        <v>22.158290737054088</v>
      </c>
      <c r="U27" s="65">
        <v>19.158596641805385</v>
      </c>
      <c r="V27" s="89">
        <v>16.155291196715879</v>
      </c>
      <c r="W27" s="89">
        <v>13.052746545808239</v>
      </c>
      <c r="X27" s="89">
        <v>10.371723784553481</v>
      </c>
      <c r="Y27" s="64">
        <v>7.3592677121912464</v>
      </c>
    </row>
    <row r="28" spans="1:25" x14ac:dyDescent="0.4">
      <c r="A28" s="68" t="s">
        <v>48</v>
      </c>
      <c r="B28" s="67" t="s">
        <v>47</v>
      </c>
      <c r="C28" s="65" t="s">
        <v>208</v>
      </c>
      <c r="D28" s="65" t="s">
        <v>208</v>
      </c>
      <c r="E28" s="65" t="s">
        <v>208</v>
      </c>
      <c r="F28" s="65" t="s">
        <v>208</v>
      </c>
      <c r="G28" s="65">
        <v>27.236425762268954</v>
      </c>
      <c r="H28" s="65">
        <v>25.261679659664622</v>
      </c>
      <c r="I28" s="65">
        <v>23.502195361400641</v>
      </c>
      <c r="J28" s="65">
        <v>22.607066109499478</v>
      </c>
      <c r="K28" s="65">
        <v>20.535234922502568</v>
      </c>
      <c r="L28" s="65">
        <v>26.408409913924359</v>
      </c>
      <c r="M28" s="65">
        <v>23.598612292362649</v>
      </c>
      <c r="N28" s="65">
        <v>19.008245241120989</v>
      </c>
      <c r="O28" s="65">
        <v>15.091860044212961</v>
      </c>
      <c r="P28" s="65">
        <v>15.71455462332017</v>
      </c>
      <c r="Q28" s="65">
        <v>15.530092188166616</v>
      </c>
      <c r="R28" s="65">
        <v>15.069866748547682</v>
      </c>
      <c r="S28" s="65">
        <v>14.304822505754672</v>
      </c>
      <c r="T28" s="65">
        <v>12.44523961052948</v>
      </c>
      <c r="U28" s="65">
        <v>10.181439795657681</v>
      </c>
      <c r="V28" s="89">
        <v>8.5162724009126709</v>
      </c>
      <c r="W28" s="89">
        <v>7.4797626580546721</v>
      </c>
      <c r="X28" s="89">
        <v>6.3160859432115286</v>
      </c>
      <c r="Y28" s="64">
        <v>4.7384940464621996</v>
      </c>
    </row>
    <row r="29" spans="1:25" x14ac:dyDescent="0.4">
      <c r="A29" s="68" t="s">
        <v>46</v>
      </c>
      <c r="B29" s="67" t="s">
        <v>45</v>
      </c>
      <c r="C29" s="65" t="s">
        <v>208</v>
      </c>
      <c r="D29" s="65" t="s">
        <v>208</v>
      </c>
      <c r="E29" s="65" t="s">
        <v>208</v>
      </c>
      <c r="F29" s="65" t="s">
        <v>208</v>
      </c>
      <c r="G29" s="65">
        <v>40.438861893165075</v>
      </c>
      <c r="H29" s="65">
        <v>40.098146560722896</v>
      </c>
      <c r="I29" s="65">
        <v>37.779227902697116</v>
      </c>
      <c r="J29" s="65">
        <v>36.233523690064864</v>
      </c>
      <c r="K29" s="65">
        <v>33.246141731660835</v>
      </c>
      <c r="L29" s="65">
        <v>44.397156422810653</v>
      </c>
      <c r="M29" s="65">
        <v>40.798768752272473</v>
      </c>
      <c r="N29" s="65">
        <v>34.065281904630687</v>
      </c>
      <c r="O29" s="65">
        <v>27.199621787180728</v>
      </c>
      <c r="P29" s="65">
        <v>27.183453745499477</v>
      </c>
      <c r="Q29" s="65">
        <v>27.95250501116416</v>
      </c>
      <c r="R29" s="65">
        <v>24.683472293267357</v>
      </c>
      <c r="S29" s="65">
        <v>21.880652927187583</v>
      </c>
      <c r="T29" s="65">
        <v>19.208283451199772</v>
      </c>
      <c r="U29" s="65">
        <v>16.167472246433586</v>
      </c>
      <c r="V29" s="89">
        <v>13.702449603211637</v>
      </c>
      <c r="W29" s="89">
        <v>12.151052466497697</v>
      </c>
      <c r="X29" s="89">
        <v>10.400776917527921</v>
      </c>
      <c r="Y29" s="64">
        <v>7.2527335283450762</v>
      </c>
    </row>
    <row r="30" spans="1:25" x14ac:dyDescent="0.4">
      <c r="A30" s="68" t="s">
        <v>44</v>
      </c>
      <c r="B30" s="67" t="s">
        <v>43</v>
      </c>
      <c r="C30" s="65" t="s">
        <v>208</v>
      </c>
      <c r="D30" s="65" t="s">
        <v>208</v>
      </c>
      <c r="E30" s="65" t="s">
        <v>208</v>
      </c>
      <c r="F30" s="65" t="s">
        <v>208</v>
      </c>
      <c r="G30" s="65">
        <v>31.055112025514415</v>
      </c>
      <c r="H30" s="65">
        <v>29.642285210142443</v>
      </c>
      <c r="I30" s="65">
        <v>26.942609523152953</v>
      </c>
      <c r="J30" s="65">
        <v>27.841724702818365</v>
      </c>
      <c r="K30" s="65">
        <v>24.344291894667524</v>
      </c>
      <c r="L30" s="65">
        <v>29.127203876020872</v>
      </c>
      <c r="M30" s="65">
        <v>29.227375902352442</v>
      </c>
      <c r="N30" s="65">
        <v>24.607840122126696</v>
      </c>
      <c r="O30" s="65">
        <v>18.518482789603294</v>
      </c>
      <c r="P30" s="65">
        <v>19.179710037220467</v>
      </c>
      <c r="Q30" s="65">
        <v>18.895198832022878</v>
      </c>
      <c r="R30" s="65">
        <v>17.019822460294208</v>
      </c>
      <c r="S30" s="65">
        <v>16.063833392359889</v>
      </c>
      <c r="T30" s="65">
        <v>14.954997326771922</v>
      </c>
      <c r="U30" s="65">
        <v>12.428716930566313</v>
      </c>
      <c r="V30" s="89">
        <v>10.190024012563308</v>
      </c>
      <c r="W30" s="89">
        <v>8.5437149622164252</v>
      </c>
      <c r="X30" s="89">
        <v>6.9021348992611857</v>
      </c>
      <c r="Y30" s="64">
        <v>5.0060201647403408</v>
      </c>
    </row>
    <row r="31" spans="1:25" x14ac:dyDescent="0.4">
      <c r="A31" s="68" t="s">
        <v>42</v>
      </c>
      <c r="B31" s="67" t="s">
        <v>41</v>
      </c>
      <c r="C31" s="65" t="s">
        <v>208</v>
      </c>
      <c r="D31" s="65" t="s">
        <v>208</v>
      </c>
      <c r="E31" s="65" t="s">
        <v>208</v>
      </c>
      <c r="F31" s="65" t="s">
        <v>208</v>
      </c>
      <c r="G31" s="65">
        <v>196.6010384100866</v>
      </c>
      <c r="H31" s="65">
        <v>142.42378154974921</v>
      </c>
      <c r="I31" s="65">
        <v>111.24955247484623</v>
      </c>
      <c r="J31" s="65">
        <v>97.64456707666028</v>
      </c>
      <c r="K31" s="65">
        <v>93.943272513926274</v>
      </c>
      <c r="L31" s="65">
        <v>131.8527145038145</v>
      </c>
      <c r="M31" s="65">
        <v>116.21342389796411</v>
      </c>
      <c r="N31" s="65">
        <v>87.700699320845359</v>
      </c>
      <c r="O31" s="65">
        <v>68.031526179398</v>
      </c>
      <c r="P31" s="65">
        <v>59.876010621386982</v>
      </c>
      <c r="Q31" s="65">
        <v>56.192996568834673</v>
      </c>
      <c r="R31" s="65">
        <v>45.905817308009453</v>
      </c>
      <c r="S31" s="65">
        <v>37.274734679370241</v>
      </c>
      <c r="T31" s="65">
        <v>33.131858440155227</v>
      </c>
      <c r="U31" s="65">
        <v>26.815983389232212</v>
      </c>
      <c r="V31" s="89">
        <v>21.404402373626347</v>
      </c>
      <c r="W31" s="89">
        <v>17.37558067637498</v>
      </c>
      <c r="X31" s="89">
        <v>14.634088181862719</v>
      </c>
      <c r="Y31" s="64">
        <v>11.436157389484144</v>
      </c>
    </row>
    <row r="32" spans="1:25" x14ac:dyDescent="0.4">
      <c r="A32" s="68" t="s">
        <v>40</v>
      </c>
      <c r="B32" s="67" t="s">
        <v>39</v>
      </c>
      <c r="C32" s="65" t="s">
        <v>208</v>
      </c>
      <c r="D32" s="65" t="s">
        <v>208</v>
      </c>
      <c r="E32" s="65" t="s">
        <v>208</v>
      </c>
      <c r="F32" s="65" t="s">
        <v>208</v>
      </c>
      <c r="G32" s="65">
        <v>45.582950588086213</v>
      </c>
      <c r="H32" s="65">
        <v>42.144013681733433</v>
      </c>
      <c r="I32" s="65">
        <v>36.8405229293448</v>
      </c>
      <c r="J32" s="65">
        <v>34.51463964314182</v>
      </c>
      <c r="K32" s="65">
        <v>30.883639647780587</v>
      </c>
      <c r="L32" s="65">
        <v>42.119149515538552</v>
      </c>
      <c r="M32" s="65">
        <v>40.978929681298453</v>
      </c>
      <c r="N32" s="65">
        <v>34.051831814230432</v>
      </c>
      <c r="O32" s="65">
        <v>25.867153257258185</v>
      </c>
      <c r="P32" s="65">
        <v>26.025853828653936</v>
      </c>
      <c r="Q32" s="65">
        <v>25.058758509114107</v>
      </c>
      <c r="R32" s="65">
        <v>23.744367472827012</v>
      </c>
      <c r="S32" s="65">
        <v>22.498883309249901</v>
      </c>
      <c r="T32" s="65">
        <v>18.236782454740066</v>
      </c>
      <c r="U32" s="65">
        <v>15.105477718998401</v>
      </c>
      <c r="V32" s="89">
        <v>12.506715005705885</v>
      </c>
      <c r="W32" s="89">
        <v>11.087653573111227</v>
      </c>
      <c r="X32" s="89">
        <v>9.4106414295059562</v>
      </c>
      <c r="Y32" s="64">
        <v>7.0831837347748623</v>
      </c>
    </row>
    <row r="33" spans="1:25" x14ac:dyDescent="0.4">
      <c r="A33" s="68" t="s">
        <v>38</v>
      </c>
      <c r="B33" s="67" t="s">
        <v>37</v>
      </c>
      <c r="C33" s="65" t="s">
        <v>208</v>
      </c>
      <c r="D33" s="65" t="s">
        <v>208</v>
      </c>
      <c r="E33" s="65" t="s">
        <v>208</v>
      </c>
      <c r="F33" s="65" t="s">
        <v>208</v>
      </c>
      <c r="G33" s="65">
        <v>26.53949468458903</v>
      </c>
      <c r="H33" s="65">
        <v>25.9995816185811</v>
      </c>
      <c r="I33" s="65">
        <v>22.067598843042763</v>
      </c>
      <c r="J33" s="65">
        <v>21.784179595647526</v>
      </c>
      <c r="K33" s="65">
        <v>19.39542742375858</v>
      </c>
      <c r="L33" s="65">
        <v>25.965967976739648</v>
      </c>
      <c r="M33" s="65">
        <v>25.854479798621632</v>
      </c>
      <c r="N33" s="65">
        <v>21.924074253643159</v>
      </c>
      <c r="O33" s="65">
        <v>18.923092344434579</v>
      </c>
      <c r="P33" s="65">
        <v>18.901706083766445</v>
      </c>
      <c r="Q33" s="65">
        <v>18.165188201358742</v>
      </c>
      <c r="R33" s="65">
        <v>16.316521227064985</v>
      </c>
      <c r="S33" s="65">
        <v>16.953468480843249</v>
      </c>
      <c r="T33" s="65">
        <v>14.641020104871281</v>
      </c>
      <c r="U33" s="65">
        <v>12.064711036543452</v>
      </c>
      <c r="V33" s="89">
        <v>10.320909753580512</v>
      </c>
      <c r="W33" s="89">
        <v>8.2053165855490171</v>
      </c>
      <c r="X33" s="89">
        <v>6.3830554685697436</v>
      </c>
      <c r="Y33" s="64">
        <v>4.2761017547979279</v>
      </c>
    </row>
    <row r="34" spans="1:25" x14ac:dyDescent="0.4">
      <c r="A34" s="63">
        <v>924</v>
      </c>
      <c r="B34" s="62" t="s">
        <v>36</v>
      </c>
      <c r="C34" s="60" t="s">
        <v>208</v>
      </c>
      <c r="D34" s="60" t="s">
        <v>208</v>
      </c>
      <c r="E34" s="60" t="s">
        <v>208</v>
      </c>
      <c r="F34" s="60" t="s">
        <v>208</v>
      </c>
      <c r="G34" s="60">
        <v>21.231796730192247</v>
      </c>
      <c r="H34" s="60">
        <v>21.717268618766489</v>
      </c>
      <c r="I34" s="60">
        <v>19.662470169729918</v>
      </c>
      <c r="J34" s="60">
        <v>19.657719666125161</v>
      </c>
      <c r="K34" s="60">
        <v>19.197784135138356</v>
      </c>
      <c r="L34" s="60">
        <v>24.077749707227557</v>
      </c>
      <c r="M34" s="60">
        <v>24.732319646626259</v>
      </c>
      <c r="N34" s="60">
        <v>18.673680772021864</v>
      </c>
      <c r="O34" s="60">
        <v>14.901706626084753</v>
      </c>
      <c r="P34" s="60">
        <v>14.232226232831749</v>
      </c>
      <c r="Q34" s="60">
        <v>14.991034258958203</v>
      </c>
      <c r="R34" s="60">
        <v>13.718031395255109</v>
      </c>
      <c r="S34" s="60">
        <v>12.001750448216148</v>
      </c>
      <c r="T34" s="60">
        <v>10.790470517885703</v>
      </c>
      <c r="U34" s="60">
        <v>9.1363876106824673</v>
      </c>
      <c r="V34" s="88">
        <v>7.8460914332300451</v>
      </c>
      <c r="W34" s="88">
        <v>6.6857141027783742</v>
      </c>
      <c r="X34" s="88">
        <v>5.3939836731016957</v>
      </c>
      <c r="Y34" s="59">
        <v>3.831241911942092</v>
      </c>
    </row>
    <row r="35" spans="1:25" x14ac:dyDescent="0.4">
      <c r="A35" s="63">
        <v>923</v>
      </c>
      <c r="B35" s="62" t="s">
        <v>35</v>
      </c>
      <c r="C35" s="60" t="s">
        <v>208</v>
      </c>
      <c r="D35" s="60" t="s">
        <v>208</v>
      </c>
      <c r="E35" s="60" t="s">
        <v>208</v>
      </c>
      <c r="F35" s="60" t="s">
        <v>208</v>
      </c>
      <c r="G35" s="60">
        <v>44.13425036848006</v>
      </c>
      <c r="H35" s="60">
        <v>45.599575691844983</v>
      </c>
      <c r="I35" s="60">
        <v>43.680385077361755</v>
      </c>
      <c r="J35" s="60">
        <v>41.989894320866675</v>
      </c>
      <c r="K35" s="60">
        <v>38.142353785054318</v>
      </c>
      <c r="L35" s="60">
        <v>45.485150193163527</v>
      </c>
      <c r="M35" s="60">
        <v>40.236227508284863</v>
      </c>
      <c r="N35" s="60">
        <v>35.590209095123832</v>
      </c>
      <c r="O35" s="60">
        <v>28.743452970732488</v>
      </c>
      <c r="P35" s="60">
        <v>26.503137534879961</v>
      </c>
      <c r="Q35" s="60">
        <v>28.197520304295455</v>
      </c>
      <c r="R35" s="60">
        <v>21.697337636691813</v>
      </c>
      <c r="S35" s="60">
        <v>17.931417210733866</v>
      </c>
      <c r="T35" s="60">
        <v>15.018028002798305</v>
      </c>
      <c r="U35" s="60">
        <v>12.402353677882576</v>
      </c>
      <c r="V35" s="88">
        <v>10.500052837715389</v>
      </c>
      <c r="W35" s="88">
        <v>9.1905018174208859</v>
      </c>
      <c r="X35" s="88">
        <v>7.9450962247611541</v>
      </c>
      <c r="Y35" s="59">
        <v>5.836593881381785</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9"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5" width="12.77734375" style="45" customWidth="1"/>
    <col min="6" max="6" width="12.109375" style="45" customWidth="1"/>
    <col min="7" max="7" width="12.77734375" style="45" hidden="1" customWidth="1"/>
    <col min="8" max="13" width="12.77734375" style="45" customWidth="1"/>
    <col min="14" max="14" width="12.77734375" style="45" hidden="1" customWidth="1"/>
    <col min="15" max="20" width="12.77734375" style="45" customWidth="1"/>
    <col min="21" max="21" width="10" style="45" customWidth="1"/>
    <col min="22" max="22" width="10.109375" style="45" customWidth="1"/>
    <col min="23" max="25" width="12.77734375" style="45" customWidth="1"/>
    <col min="26" max="27" width="12.77734375" style="45" hidden="1" customWidth="1"/>
    <col min="28" max="28" width="13.44140625" style="45" hidden="1" customWidth="1"/>
    <col min="29" max="31" width="12.77734375" style="45" customWidth="1"/>
    <col min="32" max="32" width="11.33203125" style="45" customWidth="1"/>
    <col min="33" max="39" width="12.77734375" style="45" hidden="1" customWidth="1"/>
    <col min="40" max="40" width="12.77734375" style="45" customWidth="1"/>
    <col min="41" max="16384" width="8.88671875" style="45"/>
  </cols>
  <sheetData>
    <row r="1" spans="1:40" s="75" customFormat="1" ht="60" customHeight="1" x14ac:dyDescent="0.4">
      <c r="A1" s="189" t="s">
        <v>86</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c r="O2" s="71" t="s">
        <v>74</v>
      </c>
      <c r="P2" s="71" t="s">
        <v>73</v>
      </c>
      <c r="Q2" s="71" t="s">
        <v>72</v>
      </c>
      <c r="R2" s="176" t="s">
        <v>71</v>
      </c>
      <c r="S2" s="176" t="s">
        <v>70</v>
      </c>
      <c r="T2" s="176" t="s">
        <v>69</v>
      </c>
      <c r="U2" s="176" t="s">
        <v>68</v>
      </c>
      <c r="V2" s="176" t="s">
        <v>67</v>
      </c>
      <c r="W2" s="71" t="s">
        <v>66</v>
      </c>
      <c r="X2" s="71" t="s">
        <v>65</v>
      </c>
      <c r="Y2" s="71" t="s">
        <v>64</v>
      </c>
      <c r="Z2" s="71"/>
      <c r="AA2" s="71"/>
      <c r="AB2" s="71"/>
      <c r="AC2" s="71" t="s">
        <v>63</v>
      </c>
      <c r="AD2" s="176" t="s">
        <v>62</v>
      </c>
      <c r="AE2" s="176" t="s">
        <v>61</v>
      </c>
      <c r="AF2" s="71" t="s">
        <v>60</v>
      </c>
      <c r="AG2" s="71"/>
      <c r="AH2" s="71"/>
      <c r="AI2" s="71"/>
      <c r="AJ2" s="71"/>
      <c r="AK2" s="71"/>
      <c r="AL2" s="71"/>
      <c r="AM2" s="71"/>
      <c r="AN2" s="91" t="s">
        <v>59</v>
      </c>
    </row>
    <row r="3" spans="1:40" s="48" customFormat="1" ht="30" customHeight="1" x14ac:dyDescent="0.4">
      <c r="A3" s="69">
        <v>925</v>
      </c>
      <c r="B3" s="51" t="s">
        <v>58</v>
      </c>
      <c r="C3" s="61">
        <f t="shared" ref="C3:C18" si="0">SUM(D3:I3,M3:Q3,W3:AC3,AF3,AL3:AN3)</f>
        <v>99386.716844796028</v>
      </c>
      <c r="D3" s="60">
        <f t="shared" ref="D3:Y3" si="1">SUM(D6,D16:D17,D4)</f>
        <v>3250.6787885787198</v>
      </c>
      <c r="E3" s="60">
        <f t="shared" si="1"/>
        <v>1087.4146320899997</v>
      </c>
      <c r="F3" s="60">
        <f t="shared" si="1"/>
        <v>993.10800000000006</v>
      </c>
      <c r="G3" s="60"/>
      <c r="H3" s="60">
        <f t="shared" si="1"/>
        <v>2836.9688480000004</v>
      </c>
      <c r="I3" s="60">
        <f t="shared" si="1"/>
        <v>7051.9688886240438</v>
      </c>
      <c r="J3" s="60">
        <f t="shared" si="1"/>
        <v>762.22999999999956</v>
      </c>
      <c r="K3" s="60">
        <f t="shared" si="1"/>
        <v>4105.243888624047</v>
      </c>
      <c r="L3" s="60">
        <f t="shared" si="1"/>
        <v>2184.4950000000008</v>
      </c>
      <c r="M3" s="60">
        <f t="shared" si="1"/>
        <v>13.107519600000002</v>
      </c>
      <c r="N3" s="60"/>
      <c r="O3" s="60">
        <f t="shared" si="1"/>
        <v>12672.020415999999</v>
      </c>
      <c r="P3" s="60">
        <f t="shared" si="1"/>
        <v>6757.9545089520034</v>
      </c>
      <c r="Q3" s="60">
        <f t="shared" si="1"/>
        <v>14267.583351310546</v>
      </c>
      <c r="R3" s="60">
        <f t="shared" si="1"/>
        <v>4326.6696378971765</v>
      </c>
      <c r="S3" s="60">
        <f t="shared" si="1"/>
        <v>4550.8799907039584</v>
      </c>
      <c r="T3" s="60">
        <f t="shared" si="1"/>
        <v>4788.8082001820831</v>
      </c>
      <c r="U3" s="60">
        <f t="shared" si="1"/>
        <v>292.00557556425974</v>
      </c>
      <c r="V3" s="60">
        <f t="shared" si="1"/>
        <v>309.21994696306729</v>
      </c>
      <c r="W3" s="60">
        <f t="shared" si="1"/>
        <v>732.72112135258749</v>
      </c>
      <c r="X3" s="60">
        <f t="shared" si="1"/>
        <v>2624.1158686899994</v>
      </c>
      <c r="Y3" s="60">
        <f t="shared" si="1"/>
        <v>68.73589613</v>
      </c>
      <c r="Z3" s="60"/>
      <c r="AA3" s="60"/>
      <c r="AB3" s="60"/>
      <c r="AC3" s="60">
        <f t="shared" ref="AC3:AF3" si="2">SUM(AC6,AC16:AC17,AC4)</f>
        <v>957.6444399398614</v>
      </c>
      <c r="AD3" s="60">
        <f t="shared" si="2"/>
        <v>794.99319101826723</v>
      </c>
      <c r="AE3" s="60">
        <f t="shared" si="2"/>
        <v>162.65124892159437</v>
      </c>
      <c r="AF3" s="60">
        <f t="shared" si="2"/>
        <v>44367.258565528267</v>
      </c>
      <c r="AG3" s="60"/>
      <c r="AH3" s="60"/>
      <c r="AI3" s="60"/>
      <c r="AJ3" s="60"/>
      <c r="AK3" s="60"/>
      <c r="AL3" s="60"/>
      <c r="AM3" s="60"/>
      <c r="AN3" s="59">
        <f>SUM(AN6,AN16:AN17,AN4)</f>
        <v>1705.4359999999999</v>
      </c>
    </row>
    <row r="4" spans="1:40" s="48" customFormat="1" x14ac:dyDescent="0.4">
      <c r="A4" s="68"/>
      <c r="B4" s="70" t="s">
        <v>57</v>
      </c>
      <c r="C4" s="66">
        <f t="shared" si="0"/>
        <v>1712.6304336619862</v>
      </c>
      <c r="D4" s="65">
        <f>AA!$I$4</f>
        <v>0.98254334974108304</v>
      </c>
      <c r="E4" s="65">
        <f>BBWB!$I$4</f>
        <v>28.406946050688902</v>
      </c>
      <c r="F4" s="65">
        <f>CA!$I$4</f>
        <v>2.1977966900388161E-2</v>
      </c>
      <c r="G4" s="65"/>
      <c r="H4" s="65">
        <f>CTB!I4</f>
        <v>0</v>
      </c>
      <c r="I4" s="65">
        <f>DLA!$I$4</f>
        <v>5.5881599372124686</v>
      </c>
      <c r="J4" s="65">
        <f>'DLA (children)'!$I$4</f>
        <v>0.69452173888675151</v>
      </c>
      <c r="K4" s="65">
        <f>'DLA (working age)'!$I$4</f>
        <v>2.761271823772447</v>
      </c>
      <c r="L4" s="65">
        <f>'DLA (pensioners)'!$I$4</f>
        <v>2.135172758270679</v>
      </c>
      <c r="M4" s="65">
        <f>DHP!$I$4</f>
        <v>0</v>
      </c>
      <c r="N4" s="65"/>
      <c r="O4" s="65">
        <f>HB!$I$4</f>
        <v>0</v>
      </c>
      <c r="P4" s="65">
        <f>IB!$I$4</f>
        <v>37.47354571146986</v>
      </c>
      <c r="Q4" s="65">
        <f>IS!$I$4</f>
        <v>1.5319591366554866</v>
      </c>
      <c r="R4" s="65">
        <f>'IS MIG'!$I$4</f>
        <v>0.44103717985199203</v>
      </c>
      <c r="S4" s="65">
        <f>'IS (incapacity)'!$I$4</f>
        <v>0.42366642954147526</v>
      </c>
      <c r="T4" s="65">
        <f>'IS (lone parent)'!$I$4</f>
        <v>0.55248746414918004</v>
      </c>
      <c r="U4" s="65">
        <f>'IS (carer)'!$I$4</f>
        <v>0</v>
      </c>
      <c r="V4" s="65">
        <f>'IS (others)'!$I$4</f>
        <v>0.11476806311283926</v>
      </c>
      <c r="W4" s="65">
        <f>IIDB!$I$4</f>
        <v>13.048991239095871</v>
      </c>
      <c r="X4" s="65">
        <f>JSA!$I$4</f>
        <v>0.21398560299188518</v>
      </c>
      <c r="Y4" s="65">
        <f>MA!$I$4</f>
        <v>0</v>
      </c>
      <c r="Z4" s="65"/>
      <c r="AA4" s="65"/>
      <c r="AB4" s="65"/>
      <c r="AC4" s="65">
        <f>SDA!$I$4</f>
        <v>1.6765802442811377</v>
      </c>
      <c r="AD4" s="65">
        <f>'SDA (working age)'!$I$4</f>
        <v>1.3986277963601608</v>
      </c>
      <c r="AE4" s="65">
        <f>'SDA (pensioners)'!$I$4</f>
        <v>0.2779524479209769</v>
      </c>
      <c r="AF4" s="65">
        <f>SP!$I$4</f>
        <v>1622.685744422949</v>
      </c>
      <c r="AG4" s="65"/>
      <c r="AH4" s="65"/>
      <c r="AI4" s="65"/>
      <c r="AJ4" s="65"/>
      <c r="AK4" s="65"/>
      <c r="AL4" s="65"/>
      <c r="AM4" s="65"/>
      <c r="AN4" s="64">
        <f>WFP!$I$4</f>
        <v>1</v>
      </c>
    </row>
    <row r="5" spans="1:40" s="48" customFormat="1" ht="25.5" customHeight="1" x14ac:dyDescent="0.4">
      <c r="A5" s="69">
        <v>941</v>
      </c>
      <c r="B5" s="51" t="s">
        <v>56</v>
      </c>
      <c r="C5" s="61">
        <f t="shared" si="0"/>
        <v>88078.566011983072</v>
      </c>
      <c r="D5" s="60">
        <f t="shared" ref="D5:AF5" si="3">SUM(D6,D16)</f>
        <v>2930.3035509796432</v>
      </c>
      <c r="E5" s="60">
        <f t="shared" si="3"/>
        <v>945.95779320722522</v>
      </c>
      <c r="F5" s="60">
        <f t="shared" si="3"/>
        <v>896.81089847856219</v>
      </c>
      <c r="G5" s="60"/>
      <c r="H5" s="60">
        <f t="shared" si="3"/>
        <v>2515.3811400000004</v>
      </c>
      <c r="I5" s="60">
        <f t="shared" si="3"/>
        <v>6250.8740247687765</v>
      </c>
      <c r="J5" s="60">
        <f t="shared" si="3"/>
        <v>689.74818959005916</v>
      </c>
      <c r="K5" s="60">
        <f t="shared" si="3"/>
        <v>3638.7766381164274</v>
      </c>
      <c r="L5" s="60">
        <f t="shared" si="3"/>
        <v>1922.2116638951654</v>
      </c>
      <c r="M5" s="60">
        <f t="shared" si="3"/>
        <v>11.478285840000002</v>
      </c>
      <c r="N5" s="60"/>
      <c r="O5" s="60">
        <f t="shared" si="3"/>
        <v>11428.753189999999</v>
      </c>
      <c r="P5" s="60">
        <f t="shared" si="3"/>
        <v>5884.9945106774594</v>
      </c>
      <c r="Q5" s="60">
        <f t="shared" si="3"/>
        <v>12862.462118198724</v>
      </c>
      <c r="R5" s="60">
        <f t="shared" si="3"/>
        <v>3905.398243512142</v>
      </c>
      <c r="S5" s="60">
        <f t="shared" si="3"/>
        <v>4041.0591761770274</v>
      </c>
      <c r="T5" s="60">
        <f t="shared" si="3"/>
        <v>4375.5376313273073</v>
      </c>
      <c r="U5" s="60">
        <f t="shared" si="3"/>
        <v>262.53960898902744</v>
      </c>
      <c r="V5" s="60">
        <f t="shared" si="3"/>
        <v>277.92745819321851</v>
      </c>
      <c r="W5" s="60">
        <f t="shared" si="3"/>
        <v>648.52791673033221</v>
      </c>
      <c r="X5" s="60">
        <f t="shared" si="3"/>
        <v>2341.3846914091391</v>
      </c>
      <c r="Y5" s="60">
        <f t="shared" si="3"/>
        <v>63.361025794559922</v>
      </c>
      <c r="Z5" s="60"/>
      <c r="AA5" s="60"/>
      <c r="AB5" s="60"/>
      <c r="AC5" s="60">
        <f t="shared" si="3"/>
        <v>850.05445345153612</v>
      </c>
      <c r="AD5" s="60">
        <f t="shared" si="3"/>
        <v>706.10802073673494</v>
      </c>
      <c r="AE5" s="60">
        <f t="shared" si="3"/>
        <v>143.94643271480132</v>
      </c>
      <c r="AF5" s="60">
        <f t="shared" si="3"/>
        <v>38897.736316177754</v>
      </c>
      <c r="AG5" s="60"/>
      <c r="AH5" s="60"/>
      <c r="AI5" s="60"/>
      <c r="AJ5" s="60"/>
      <c r="AK5" s="60"/>
      <c r="AL5" s="60"/>
      <c r="AM5" s="60"/>
      <c r="AN5" s="59">
        <f>SUM(AN6,AN16)</f>
        <v>1550.4860962693547</v>
      </c>
    </row>
    <row r="6" spans="1:40" s="48" customFormat="1" ht="25.5" customHeight="1" x14ac:dyDescent="0.4">
      <c r="A6" s="69">
        <v>921</v>
      </c>
      <c r="B6" s="52" t="s">
        <v>55</v>
      </c>
      <c r="C6" s="61">
        <f t="shared" si="0"/>
        <v>82296.456915208604</v>
      </c>
      <c r="D6" s="60">
        <f t="shared" ref="D6:AF6" si="4">SUM(D7:D15)</f>
        <v>2675.81410670592</v>
      </c>
      <c r="E6" s="60">
        <f t="shared" si="4"/>
        <v>888.04867959888088</v>
      </c>
      <c r="F6" s="60">
        <f t="shared" si="4"/>
        <v>825.82781204798971</v>
      </c>
      <c r="G6" s="60"/>
      <c r="H6" s="60">
        <f t="shared" si="4"/>
        <v>2384.3854340000003</v>
      </c>
      <c r="I6" s="60">
        <f t="shared" si="4"/>
        <v>5664.0799414130706</v>
      </c>
      <c r="J6" s="60">
        <f t="shared" si="4"/>
        <v>642.44281342707563</v>
      </c>
      <c r="K6" s="60">
        <f t="shared" si="4"/>
        <v>3310.596366223529</v>
      </c>
      <c r="L6" s="60">
        <f t="shared" si="4"/>
        <v>1710.7295815648833</v>
      </c>
      <c r="M6" s="60">
        <f t="shared" si="4"/>
        <v>10.912430840000001</v>
      </c>
      <c r="N6" s="60"/>
      <c r="O6" s="60">
        <f t="shared" si="4"/>
        <v>10855.421602</v>
      </c>
      <c r="P6" s="60">
        <f t="shared" si="4"/>
        <v>5258.3374096908092</v>
      </c>
      <c r="Q6" s="60">
        <f t="shared" si="4"/>
        <v>12033.427781494209</v>
      </c>
      <c r="R6" s="60">
        <f t="shared" si="4"/>
        <v>3664.2228956734421</v>
      </c>
      <c r="S6" s="60">
        <f t="shared" si="4"/>
        <v>3740.8624659098978</v>
      </c>
      <c r="T6" s="60">
        <f t="shared" si="4"/>
        <v>4121.8577182172176</v>
      </c>
      <c r="U6" s="60">
        <f t="shared" si="4"/>
        <v>242.59171234201025</v>
      </c>
      <c r="V6" s="60">
        <f t="shared" si="4"/>
        <v>263.89298935164044</v>
      </c>
      <c r="W6" s="60">
        <f t="shared" si="4"/>
        <v>596.52739035071829</v>
      </c>
      <c r="X6" s="60">
        <f t="shared" si="4"/>
        <v>2210.3537736985281</v>
      </c>
      <c r="Y6" s="60">
        <f t="shared" si="4"/>
        <v>60.632070624812521</v>
      </c>
      <c r="Z6" s="60"/>
      <c r="AA6" s="60"/>
      <c r="AB6" s="60"/>
      <c r="AC6" s="60">
        <f t="shared" si="4"/>
        <v>785.48683497452373</v>
      </c>
      <c r="AD6" s="60">
        <f t="shared" si="4"/>
        <v>655.40992581735566</v>
      </c>
      <c r="AE6" s="60">
        <f t="shared" si="4"/>
        <v>130.07690915716825</v>
      </c>
      <c r="AF6" s="60">
        <f t="shared" si="4"/>
        <v>36590.959812653455</v>
      </c>
      <c r="AG6" s="60"/>
      <c r="AH6" s="60"/>
      <c r="AI6" s="60"/>
      <c r="AJ6" s="60"/>
      <c r="AK6" s="60"/>
      <c r="AL6" s="60"/>
      <c r="AM6" s="60"/>
      <c r="AN6" s="59">
        <f>SUM(AN7:AN15)</f>
        <v>1456.2418351156805</v>
      </c>
    </row>
    <row r="7" spans="1:40" s="48" customFormat="1" x14ac:dyDescent="0.4">
      <c r="A7" s="68" t="s">
        <v>54</v>
      </c>
      <c r="B7" s="67" t="s">
        <v>53</v>
      </c>
      <c r="C7" s="66">
        <f t="shared" si="0"/>
        <v>5098.8377750132113</v>
      </c>
      <c r="D7" s="65">
        <f>AA!$I7</f>
        <v>158.49535348679075</v>
      </c>
      <c r="E7" s="65">
        <f>BBWB!$I7</f>
        <v>50.357496838144471</v>
      </c>
      <c r="F7" s="65">
        <f>CA!$I7</f>
        <v>62.966104223315938</v>
      </c>
      <c r="G7" s="65"/>
      <c r="H7" s="65">
        <f>CTB!I7</f>
        <v>170.87311800000001</v>
      </c>
      <c r="I7" s="65">
        <f>DLA!$I7</f>
        <v>428.23889072478642</v>
      </c>
      <c r="J7" s="65">
        <f>'DLA (children)'!$I7</f>
        <v>40.353537957677034</v>
      </c>
      <c r="K7" s="65">
        <f>'DLA (working age)'!$I7</f>
        <v>242.51614920040532</v>
      </c>
      <c r="L7" s="65">
        <f>'DLA (pensioners)'!$I7</f>
        <v>145.42762612307592</v>
      </c>
      <c r="M7" s="65">
        <f>DHP!$I7</f>
        <v>0.276642</v>
      </c>
      <c r="N7" s="65"/>
      <c r="O7" s="65">
        <f>HB!$I7</f>
        <v>620.62848799999995</v>
      </c>
      <c r="P7" s="65">
        <f>IB!$I7</f>
        <v>510.41450566826279</v>
      </c>
      <c r="Q7" s="65">
        <f>IS!$I7</f>
        <v>775.49074718975453</v>
      </c>
      <c r="R7" s="65">
        <f>'IS MIG'!$I7</f>
        <v>225.31265128278312</v>
      </c>
      <c r="S7" s="65">
        <f>'IS (incapacity)'!$I7</f>
        <v>272.6702952137897</v>
      </c>
      <c r="T7" s="65">
        <f>'IS (lone parent)'!$I7</f>
        <v>242.34513123890414</v>
      </c>
      <c r="U7" s="65">
        <f>'IS (carer)'!$I7</f>
        <v>20.607515023043149</v>
      </c>
      <c r="V7" s="65">
        <f>'IS (others)'!$I7</f>
        <v>14.555154431234399</v>
      </c>
      <c r="W7" s="65">
        <f>IIDB!$I7</f>
        <v>87.141137102449633</v>
      </c>
      <c r="X7" s="65">
        <f>JSA!$I7</f>
        <v>162.87660716110116</v>
      </c>
      <c r="Y7" s="65">
        <f>MA!$I7</f>
        <v>3.0135591252500533</v>
      </c>
      <c r="Z7" s="65"/>
      <c r="AA7" s="65"/>
      <c r="AB7" s="65"/>
      <c r="AC7" s="65">
        <f>SDA!$I7</f>
        <v>53.423171494069209</v>
      </c>
      <c r="AD7" s="65">
        <f>'SDA (working age)'!$I7</f>
        <v>43.207332423142155</v>
      </c>
      <c r="AE7" s="65">
        <f>'SDA (pensioners)'!$I7</f>
        <v>10.215839070927061</v>
      </c>
      <c r="AF7" s="65">
        <f>SP!$I7</f>
        <v>1936.2461539278418</v>
      </c>
      <c r="AG7" s="65"/>
      <c r="AH7" s="65"/>
      <c r="AI7" s="65"/>
      <c r="AJ7" s="65"/>
      <c r="AK7" s="65"/>
      <c r="AL7" s="65"/>
      <c r="AM7" s="65"/>
      <c r="AN7" s="64">
        <f>WFP!$I7</f>
        <v>78.395800071444569</v>
      </c>
    </row>
    <row r="8" spans="1:40" s="48" customFormat="1" x14ac:dyDescent="0.4">
      <c r="A8" s="68" t="s">
        <v>52</v>
      </c>
      <c r="B8" s="67" t="s">
        <v>51</v>
      </c>
      <c r="C8" s="66">
        <f t="shared" si="0"/>
        <v>12865.925832146082</v>
      </c>
      <c r="D8" s="65">
        <f>AA!$I8</f>
        <v>441.61348383438877</v>
      </c>
      <c r="E8" s="65">
        <f>BBWB!$I8</f>
        <v>135.02051602432235</v>
      </c>
      <c r="F8" s="65">
        <f>CA!$I8</f>
        <v>147.4257353758351</v>
      </c>
      <c r="G8" s="65"/>
      <c r="H8" s="65">
        <f>CTB!I8</f>
        <v>401.19034899999997</v>
      </c>
      <c r="I8" s="65">
        <f>DLA!$I8</f>
        <v>1128.2917300180877</v>
      </c>
      <c r="J8" s="65">
        <f>'DLA (children)'!$I8</f>
        <v>95.958561644278461</v>
      </c>
      <c r="K8" s="65">
        <f>'DLA (working age)'!$I8</f>
        <v>650.05503175670015</v>
      </c>
      <c r="L8" s="65">
        <f>'DLA (pensioners)'!$I8</f>
        <v>382.60540187206158</v>
      </c>
      <c r="M8" s="65">
        <f>DHP!$I8</f>
        <v>1.221015</v>
      </c>
      <c r="N8" s="65"/>
      <c r="O8" s="65">
        <f>HB!$I8</f>
        <v>1582.7320299999999</v>
      </c>
      <c r="P8" s="65">
        <f>IB!$I8</f>
        <v>1108.7740633960454</v>
      </c>
      <c r="Q8" s="65">
        <f>IS!$I8</f>
        <v>2056.2442122715665</v>
      </c>
      <c r="R8" s="65">
        <f>'IS MIG'!$I8</f>
        <v>583.6861480567577</v>
      </c>
      <c r="S8" s="65">
        <f>'IS (incapacity)'!$I8</f>
        <v>736.76482033621039</v>
      </c>
      <c r="T8" s="65">
        <f>'IS (lone parent)'!$I8</f>
        <v>651.78460200052189</v>
      </c>
      <c r="U8" s="65">
        <f>'IS (carer)'!$I8</f>
        <v>44.584445866724153</v>
      </c>
      <c r="V8" s="65">
        <f>'IS (others)'!$I8</f>
        <v>39.42419601135245</v>
      </c>
      <c r="W8" s="65">
        <f>IIDB!$I8</f>
        <v>107.10571887580072</v>
      </c>
      <c r="X8" s="65">
        <f>JSA!$I8</f>
        <v>324.88911212016296</v>
      </c>
      <c r="Y8" s="65">
        <f>MA!$I8</f>
        <v>6.5964145556703109</v>
      </c>
      <c r="Z8" s="65"/>
      <c r="AA8" s="65"/>
      <c r="AB8" s="65"/>
      <c r="AC8" s="65">
        <f>SDA!$I8</f>
        <v>132.83294180624736</v>
      </c>
      <c r="AD8" s="65">
        <f>'SDA (working age)'!$I8</f>
        <v>108.80317792832241</v>
      </c>
      <c r="AE8" s="65">
        <f>'SDA (pensioners)'!$I8</f>
        <v>24.02976387792496</v>
      </c>
      <c r="AF8" s="65">
        <f>SP!$I8</f>
        <v>5087.669036931622</v>
      </c>
      <c r="AG8" s="65"/>
      <c r="AH8" s="65"/>
      <c r="AI8" s="65"/>
      <c r="AJ8" s="65"/>
      <c r="AK8" s="65"/>
      <c r="AL8" s="65"/>
      <c r="AM8" s="65"/>
      <c r="AN8" s="64">
        <f>WFP!$I8</f>
        <v>204.3194729363336</v>
      </c>
    </row>
    <row r="9" spans="1:40" s="48" customFormat="1" x14ac:dyDescent="0.4">
      <c r="A9" s="68" t="s">
        <v>50</v>
      </c>
      <c r="B9" s="67" t="s">
        <v>49</v>
      </c>
      <c r="C9" s="66">
        <f t="shared" si="0"/>
        <v>8530.2867527132858</v>
      </c>
      <c r="D9" s="65">
        <f>AA!$I9</f>
        <v>269.6518706334387</v>
      </c>
      <c r="E9" s="65">
        <f>BBWB!$I9</f>
        <v>91.307455474087078</v>
      </c>
      <c r="F9" s="65">
        <f>CA!$I9</f>
        <v>100.1437407921153</v>
      </c>
      <c r="G9" s="65"/>
      <c r="H9" s="65">
        <f>CTB!I9</f>
        <v>241.71538800000002</v>
      </c>
      <c r="I9" s="65">
        <f>DLA!$I9</f>
        <v>684.71188666287253</v>
      </c>
      <c r="J9" s="65">
        <f>'DLA (children)'!$I9</f>
        <v>67.608823974749754</v>
      </c>
      <c r="K9" s="65">
        <f>'DLA (working age)'!$I9</f>
        <v>394.50878124311868</v>
      </c>
      <c r="L9" s="65">
        <f>'DLA (pensioners)'!$I9</f>
        <v>222.63028302692055</v>
      </c>
      <c r="M9" s="65">
        <f>DHP!$I9</f>
        <v>0.77248596999999997</v>
      </c>
      <c r="N9" s="65"/>
      <c r="O9" s="65">
        <f>HB!$I9</f>
        <v>956.81748300000004</v>
      </c>
      <c r="P9" s="65">
        <f>IB!$I9</f>
        <v>643.29056750124562</v>
      </c>
      <c r="Q9" s="65">
        <f>IS!$I9</f>
        <v>1263.4057935831183</v>
      </c>
      <c r="R9" s="65">
        <f>'IS MIG'!$I9</f>
        <v>398.00665152865554</v>
      </c>
      <c r="S9" s="65">
        <f>'IS (incapacity)'!$I9</f>
        <v>389.94296833444423</v>
      </c>
      <c r="T9" s="65">
        <f>'IS (lone parent)'!$I9</f>
        <v>416.88114005398052</v>
      </c>
      <c r="U9" s="65">
        <f>'IS (carer)'!$I9</f>
        <v>33.086341638368324</v>
      </c>
      <c r="V9" s="65">
        <f>'IS (others)'!$I9</f>
        <v>25.488692027669778</v>
      </c>
      <c r="W9" s="65">
        <f>IIDB!$I9</f>
        <v>77.848187336572451</v>
      </c>
      <c r="X9" s="65">
        <f>JSA!$I9</f>
        <v>254.07064972192705</v>
      </c>
      <c r="Y9" s="65">
        <f>MA!$I9</f>
        <v>6.0669587633943687</v>
      </c>
      <c r="Z9" s="65"/>
      <c r="AA9" s="65"/>
      <c r="AB9" s="65"/>
      <c r="AC9" s="65">
        <f>SDA!$I9</f>
        <v>87.632008421180217</v>
      </c>
      <c r="AD9" s="65">
        <f>'SDA (working age)'!$I9</f>
        <v>71.973623740849732</v>
      </c>
      <c r="AE9" s="65">
        <f>'SDA (pensioners)'!$I9</f>
        <v>15.658384680330485</v>
      </c>
      <c r="AF9" s="65">
        <f>SP!$I9</f>
        <v>3703.8798445320926</v>
      </c>
      <c r="AG9" s="65"/>
      <c r="AH9" s="65"/>
      <c r="AI9" s="65"/>
      <c r="AJ9" s="65"/>
      <c r="AK9" s="65"/>
      <c r="AL9" s="65"/>
      <c r="AM9" s="65"/>
      <c r="AN9" s="64">
        <f>WFP!$I9</f>
        <v>148.97243232124109</v>
      </c>
    </row>
    <row r="10" spans="1:40" s="48" customFormat="1" x14ac:dyDescent="0.4">
      <c r="A10" s="68" t="s">
        <v>48</v>
      </c>
      <c r="B10" s="67" t="s">
        <v>47</v>
      </c>
      <c r="C10" s="66">
        <f t="shared" si="0"/>
        <v>6744.4487311207722</v>
      </c>
      <c r="D10" s="65">
        <f>AA!$I10</f>
        <v>246.5083892433862</v>
      </c>
      <c r="E10" s="65">
        <f>BBWB!$I10</f>
        <v>77.779281331725372</v>
      </c>
      <c r="F10" s="65">
        <f>CA!$I10</f>
        <v>73.785493118952843</v>
      </c>
      <c r="G10" s="65"/>
      <c r="H10" s="65">
        <f>CTB!I10</f>
        <v>182.80324200000001</v>
      </c>
      <c r="I10" s="65">
        <f>DLA!$I10</f>
        <v>499.62527782678012</v>
      </c>
      <c r="J10" s="65">
        <f>'DLA (children)'!$I10</f>
        <v>53.905192477496456</v>
      </c>
      <c r="K10" s="65">
        <f>'DLA (working age)'!$I10</f>
        <v>293.09121473285768</v>
      </c>
      <c r="L10" s="65">
        <f>'DLA (pensioners)'!$I10</f>
        <v>152.60223717811743</v>
      </c>
      <c r="M10" s="65">
        <f>DHP!$I10</f>
        <v>0.50610525000000006</v>
      </c>
      <c r="N10" s="65"/>
      <c r="O10" s="65">
        <f>HB!$I10</f>
        <v>663.96152699999993</v>
      </c>
      <c r="P10" s="65">
        <f>IB!$I10</f>
        <v>479.96888152836641</v>
      </c>
      <c r="Q10" s="65">
        <f>IS!$I10</f>
        <v>888.47332661737096</v>
      </c>
      <c r="R10" s="65">
        <f>'IS MIG'!$I10</f>
        <v>292.50794502188677</v>
      </c>
      <c r="S10" s="65">
        <f>'IS (incapacity)'!$I10</f>
        <v>262.74077216580497</v>
      </c>
      <c r="T10" s="65">
        <f>'IS (lone parent)'!$I10</f>
        <v>295.16597131951153</v>
      </c>
      <c r="U10" s="65">
        <f>'IS (carer)'!$I10</f>
        <v>21.283491057889165</v>
      </c>
      <c r="V10" s="65">
        <f>'IS (others)'!$I10</f>
        <v>16.775147052278495</v>
      </c>
      <c r="W10" s="65">
        <f>IIDB!$I10</f>
        <v>75.427600194837751</v>
      </c>
      <c r="X10" s="65">
        <f>JSA!$I10</f>
        <v>169.14788045296831</v>
      </c>
      <c r="Y10" s="65">
        <f>MA!$I10</f>
        <v>5.245511788977697</v>
      </c>
      <c r="Z10" s="65"/>
      <c r="AA10" s="65"/>
      <c r="AB10" s="65"/>
      <c r="AC10" s="65">
        <f>SDA!$I10</f>
        <v>77.205636871505291</v>
      </c>
      <c r="AD10" s="65">
        <f>'SDA (working age)'!$I10</f>
        <v>65.628485494055937</v>
      </c>
      <c r="AE10" s="65">
        <f>'SDA (pensioners)'!$I10</f>
        <v>11.577151377449351</v>
      </c>
      <c r="AF10" s="65">
        <f>SP!$I10</f>
        <v>3178.6627487934225</v>
      </c>
      <c r="AG10" s="65"/>
      <c r="AH10" s="65"/>
      <c r="AI10" s="65"/>
      <c r="AJ10" s="65"/>
      <c r="AK10" s="65"/>
      <c r="AL10" s="65"/>
      <c r="AM10" s="65"/>
      <c r="AN10" s="64">
        <f>WFP!$I10</f>
        <v>125.34782910247834</v>
      </c>
    </row>
    <row r="11" spans="1:40" s="48" customFormat="1" x14ac:dyDescent="0.4">
      <c r="A11" s="68" t="s">
        <v>46</v>
      </c>
      <c r="B11" s="67" t="s">
        <v>45</v>
      </c>
      <c r="C11" s="66">
        <f t="shared" si="0"/>
        <v>9119.3538398016008</v>
      </c>
      <c r="D11" s="65">
        <f>AA!$I11</f>
        <v>345.88760250671959</v>
      </c>
      <c r="E11" s="65">
        <f>BBWB!$I11</f>
        <v>105.34963126460073</v>
      </c>
      <c r="F11" s="65">
        <f>CA!$I11</f>
        <v>104.80614701749786</v>
      </c>
      <c r="G11" s="65"/>
      <c r="H11" s="65">
        <f>CTB!I11</f>
        <v>281.92298399999999</v>
      </c>
      <c r="I11" s="65">
        <f>DLA!$I11</f>
        <v>680.10464239307828</v>
      </c>
      <c r="J11" s="65">
        <f>'DLA (children)'!$I11</f>
        <v>75.848688701010374</v>
      </c>
      <c r="K11" s="65">
        <f>'DLA (working age)'!$I11</f>
        <v>387.48966890957416</v>
      </c>
      <c r="L11" s="65">
        <f>'DLA (pensioners)'!$I11</f>
        <v>216.75348942276065</v>
      </c>
      <c r="M11" s="65">
        <f>DHP!$I11</f>
        <v>0.77111682999999998</v>
      </c>
      <c r="N11" s="65"/>
      <c r="O11" s="65">
        <f>HB!$I11</f>
        <v>1023.275753</v>
      </c>
      <c r="P11" s="65">
        <f>IB!$I11</f>
        <v>633.33259562204</v>
      </c>
      <c r="Q11" s="65">
        <f>IS!$I11</f>
        <v>1363.2005139389789</v>
      </c>
      <c r="R11" s="65">
        <f>'IS MIG'!$I11</f>
        <v>445.6412233159399</v>
      </c>
      <c r="S11" s="65">
        <f>'IS (incapacity)'!$I11</f>
        <v>406.93276430596387</v>
      </c>
      <c r="T11" s="65">
        <f>'IS (lone parent)'!$I11</f>
        <v>451.01861457667877</v>
      </c>
      <c r="U11" s="65">
        <f>'IS (carer)'!$I11</f>
        <v>32.642256241244816</v>
      </c>
      <c r="V11" s="65">
        <f>'IS (others)'!$I11</f>
        <v>26.965655499151541</v>
      </c>
      <c r="W11" s="65">
        <f>IIDB!$I11</f>
        <v>66.976593782607424</v>
      </c>
      <c r="X11" s="65">
        <f>JSA!$I11</f>
        <v>282.40022587306612</v>
      </c>
      <c r="Y11" s="65">
        <f>MA!$I11</f>
        <v>5.2367228834390573</v>
      </c>
      <c r="Z11" s="65"/>
      <c r="AA11" s="65"/>
      <c r="AB11" s="65"/>
      <c r="AC11" s="65">
        <f>SDA!$I11</f>
        <v>86.649092558226442</v>
      </c>
      <c r="AD11" s="65">
        <f>'SDA (working age)'!$I11</f>
        <v>73.617089369463159</v>
      </c>
      <c r="AE11" s="65">
        <f>'SDA (pensioners)'!$I11</f>
        <v>13.032003188763296</v>
      </c>
      <c r="AF11" s="65">
        <f>SP!$I11</f>
        <v>3980.2486852966367</v>
      </c>
      <c r="AG11" s="65"/>
      <c r="AH11" s="65"/>
      <c r="AI11" s="65"/>
      <c r="AJ11" s="65"/>
      <c r="AK11" s="65"/>
      <c r="AL11" s="65"/>
      <c r="AM11" s="65"/>
      <c r="AN11" s="64">
        <f>WFP!$I11</f>
        <v>159.19153283470854</v>
      </c>
    </row>
    <row r="12" spans="1:40" s="48" customFormat="1" x14ac:dyDescent="0.4">
      <c r="A12" s="68" t="s">
        <v>44</v>
      </c>
      <c r="B12" s="67" t="s">
        <v>43</v>
      </c>
      <c r="C12" s="66">
        <f t="shared" si="0"/>
        <v>8105.9429489073409</v>
      </c>
      <c r="D12" s="65">
        <f>AA!$I12</f>
        <v>289.98699239088069</v>
      </c>
      <c r="E12" s="65">
        <f>BBWB!$I12</f>
        <v>95.020328888420963</v>
      </c>
      <c r="F12" s="65">
        <f>CA!$I12</f>
        <v>75.048265531585272</v>
      </c>
      <c r="G12" s="65"/>
      <c r="H12" s="65">
        <f>CTB!I12</f>
        <v>209.011797</v>
      </c>
      <c r="I12" s="65">
        <f>DLA!$I12</f>
        <v>489.17992584165802</v>
      </c>
      <c r="J12" s="65">
        <f>'DLA (children)'!$I12</f>
        <v>70.273962418139391</v>
      </c>
      <c r="K12" s="65">
        <f>'DLA (working age)'!$I12</f>
        <v>285.19423798986253</v>
      </c>
      <c r="L12" s="65">
        <f>'DLA (pensioners)'!$I12</f>
        <v>133.52785470157903</v>
      </c>
      <c r="M12" s="65">
        <f>DHP!$I12</f>
        <v>1.1333129500000001</v>
      </c>
      <c r="N12" s="65"/>
      <c r="O12" s="65">
        <f>HB!$I12</f>
        <v>866.01808600000004</v>
      </c>
      <c r="P12" s="65">
        <f>IB!$I12</f>
        <v>406.14341948932866</v>
      </c>
      <c r="Q12" s="65">
        <f>IS!$I12</f>
        <v>969.1216564452526</v>
      </c>
      <c r="R12" s="65">
        <f>'IS MIG'!$I12</f>
        <v>315.75411623766331</v>
      </c>
      <c r="S12" s="65">
        <f>'IS (incapacity)'!$I12</f>
        <v>272.972839082017</v>
      </c>
      <c r="T12" s="65">
        <f>'IS (lone parent)'!$I12</f>
        <v>341.94847950649063</v>
      </c>
      <c r="U12" s="65">
        <f>'IS (carer)'!$I12</f>
        <v>19.215412336247429</v>
      </c>
      <c r="V12" s="65">
        <f>'IS (others)'!$I12</f>
        <v>19.230809282834347</v>
      </c>
      <c r="W12" s="65">
        <f>IIDB!$I12</f>
        <v>45.180785215074437</v>
      </c>
      <c r="X12" s="65">
        <f>JSA!$I12</f>
        <v>169.6607666227446</v>
      </c>
      <c r="Y12" s="65">
        <f>MA!$I12</f>
        <v>7.0948692515419998</v>
      </c>
      <c r="Z12" s="65"/>
      <c r="AA12" s="65"/>
      <c r="AB12" s="65"/>
      <c r="AC12" s="65">
        <f>SDA!$I12</f>
        <v>74.932651887177741</v>
      </c>
      <c r="AD12" s="65">
        <f>'SDA (working age)'!$I12</f>
        <v>62.729053748527804</v>
      </c>
      <c r="AE12" s="65">
        <f>'SDA (pensioners)'!$I12</f>
        <v>12.203598138649928</v>
      </c>
      <c r="AF12" s="65">
        <f>SP!$I12</f>
        <v>4245.1581346009089</v>
      </c>
      <c r="AG12" s="65"/>
      <c r="AH12" s="65"/>
      <c r="AI12" s="65"/>
      <c r="AJ12" s="65"/>
      <c r="AK12" s="65"/>
      <c r="AL12" s="65"/>
      <c r="AM12" s="65"/>
      <c r="AN12" s="64">
        <f>WFP!$I12</f>
        <v>163.251956792767</v>
      </c>
    </row>
    <row r="13" spans="1:40" s="48" customFormat="1" x14ac:dyDescent="0.4">
      <c r="A13" s="68" t="s">
        <v>42</v>
      </c>
      <c r="B13" s="67" t="s">
        <v>41</v>
      </c>
      <c r="C13" s="66">
        <f t="shared" si="0"/>
        <v>12400.899309599523</v>
      </c>
      <c r="D13" s="65">
        <f>AA!$I13</f>
        <v>284.81367498933918</v>
      </c>
      <c r="E13" s="65">
        <f>BBWB!$I13</f>
        <v>107.89678488915885</v>
      </c>
      <c r="F13" s="65">
        <f>CA!$I13</f>
        <v>99.515622383978609</v>
      </c>
      <c r="G13" s="65"/>
      <c r="H13" s="65">
        <f>CTB!I13</f>
        <v>435.44796900000006</v>
      </c>
      <c r="I13" s="65">
        <f>DLA!$I13</f>
        <v>690.74719972991306</v>
      </c>
      <c r="J13" s="65">
        <f>'DLA (children)'!$I13</f>
        <v>86.593772282583629</v>
      </c>
      <c r="K13" s="65">
        <f>'DLA (working age)'!$I13</f>
        <v>433.76373887512727</v>
      </c>
      <c r="L13" s="65">
        <f>'DLA (pensioners)'!$I13</f>
        <v>170.30195218039981</v>
      </c>
      <c r="M13" s="65">
        <f>DHP!$I13</f>
        <v>3.3239973000000003</v>
      </c>
      <c r="N13" s="65"/>
      <c r="O13" s="65">
        <f>HB!$I13</f>
        <v>2939.0045630000004</v>
      </c>
      <c r="P13" s="65">
        <f>IB!$I13</f>
        <v>526.47523162303912</v>
      </c>
      <c r="Q13" s="65">
        <f>IS!$I13</f>
        <v>2488.8876071840182</v>
      </c>
      <c r="R13" s="65">
        <f>'IS MIG'!$I13</f>
        <v>686.811379220444</v>
      </c>
      <c r="S13" s="65">
        <f>'IS (incapacity)'!$I13</f>
        <v>735.60655398491781</v>
      </c>
      <c r="T13" s="65">
        <f>'IS (lone parent)'!$I13</f>
        <v>955.35394110858988</v>
      </c>
      <c r="U13" s="65">
        <f>'IS (carer)'!$I13</f>
        <v>31.70921047638609</v>
      </c>
      <c r="V13" s="65">
        <f>'IS (others)'!$I13</f>
        <v>79.406522393680689</v>
      </c>
      <c r="W13" s="65">
        <f>IIDB!$I13</f>
        <v>31.562351469836528</v>
      </c>
      <c r="X13" s="65">
        <f>JSA!$I13</f>
        <v>490.14295222424323</v>
      </c>
      <c r="Y13" s="65">
        <f>MA!$I13</f>
        <v>8.4391677113427903</v>
      </c>
      <c r="Z13" s="65"/>
      <c r="AA13" s="65"/>
      <c r="AB13" s="65"/>
      <c r="AC13" s="65">
        <f>SDA!$I13</f>
        <v>84.854478920562798</v>
      </c>
      <c r="AD13" s="65">
        <f>'SDA (working age)'!$I13</f>
        <v>72.217485394654858</v>
      </c>
      <c r="AE13" s="65">
        <f>'SDA (pensioners)'!$I13</f>
        <v>12.636993525907947</v>
      </c>
      <c r="AF13" s="65">
        <f>SP!$I13</f>
        <v>4038.1772625997469</v>
      </c>
      <c r="AG13" s="65"/>
      <c r="AH13" s="65"/>
      <c r="AI13" s="65"/>
      <c r="AJ13" s="65"/>
      <c r="AK13" s="65"/>
      <c r="AL13" s="65"/>
      <c r="AM13" s="65"/>
      <c r="AN13" s="64">
        <f>WFP!$I13</f>
        <v>171.61044657434445</v>
      </c>
    </row>
    <row r="14" spans="1:40" s="48" customFormat="1" x14ac:dyDescent="0.4">
      <c r="A14" s="68" t="s">
        <v>40</v>
      </c>
      <c r="B14" s="67" t="s">
        <v>39</v>
      </c>
      <c r="C14" s="66">
        <f t="shared" si="0"/>
        <v>11414.374749702818</v>
      </c>
      <c r="D14" s="65">
        <f>AA!$I14</f>
        <v>333.38100248586039</v>
      </c>
      <c r="E14" s="65">
        <f>BBWB!$I14</f>
        <v>140.66905576257997</v>
      </c>
      <c r="F14" s="65">
        <f>CA!$I14</f>
        <v>90.256865964020989</v>
      </c>
      <c r="G14" s="65"/>
      <c r="H14" s="65">
        <f>CTB!I14</f>
        <v>268.48639800000001</v>
      </c>
      <c r="I14" s="65">
        <f>DLA!$I14</f>
        <v>597.8910591847507</v>
      </c>
      <c r="J14" s="65">
        <f>'DLA (children)'!$I14</f>
        <v>95.317291628230848</v>
      </c>
      <c r="K14" s="65">
        <f>'DLA (working age)'!$I14</f>
        <v>348.78536117797529</v>
      </c>
      <c r="L14" s="65">
        <f>'DLA (pensioners)'!$I14</f>
        <v>153.45434806505676</v>
      </c>
      <c r="M14" s="65">
        <f>DHP!$I14</f>
        <v>1.8988105399999999</v>
      </c>
      <c r="N14" s="65"/>
      <c r="O14" s="65">
        <f>HB!$I14</f>
        <v>1351.948476</v>
      </c>
      <c r="P14" s="65">
        <f>IB!$I14</f>
        <v>512.54773312108614</v>
      </c>
      <c r="Q14" s="65">
        <f>IS!$I14</f>
        <v>1292.8307152612429</v>
      </c>
      <c r="R14" s="65">
        <f>'IS MIG'!$I14</f>
        <v>401.8696128183646</v>
      </c>
      <c r="S14" s="65">
        <f>'IS (incapacity)'!$I14</f>
        <v>367.14835230891219</v>
      </c>
      <c r="T14" s="65">
        <f>'IS (lone parent)'!$I14</f>
        <v>475.80003332444073</v>
      </c>
      <c r="U14" s="65">
        <f>'IS (carer)'!$I14</f>
        <v>21.71708016284888</v>
      </c>
      <c r="V14" s="65">
        <f>'IS (others)'!$I14</f>
        <v>26.295636646676485</v>
      </c>
      <c r="W14" s="65">
        <f>IIDB!$I14</f>
        <v>59.083374842168141</v>
      </c>
      <c r="X14" s="65">
        <f>JSA!$I14</f>
        <v>215.5862492000314</v>
      </c>
      <c r="Y14" s="65">
        <f>MA!$I14</f>
        <v>11.262363688611549</v>
      </c>
      <c r="Z14" s="65"/>
      <c r="AA14" s="65"/>
      <c r="AB14" s="65"/>
      <c r="AC14" s="65">
        <f>SDA!$I14</f>
        <v>107.75853117488239</v>
      </c>
      <c r="AD14" s="65">
        <f>'SDA (working age)'!$I14</f>
        <v>89.652337007565862</v>
      </c>
      <c r="AE14" s="65">
        <f>'SDA (pensioners)'!$I14</f>
        <v>18.106194167316492</v>
      </c>
      <c r="AF14" s="65">
        <f>SP!$I14</f>
        <v>6191.8009542717973</v>
      </c>
      <c r="AG14" s="65"/>
      <c r="AH14" s="65"/>
      <c r="AI14" s="65"/>
      <c r="AJ14" s="65"/>
      <c r="AK14" s="65"/>
      <c r="AL14" s="65"/>
      <c r="AM14" s="65"/>
      <c r="AN14" s="64">
        <f>WFP!$I14</f>
        <v>238.9731602057862</v>
      </c>
    </row>
    <row r="15" spans="1:40" s="48" customFormat="1" x14ac:dyDescent="0.4">
      <c r="A15" s="68" t="s">
        <v>38</v>
      </c>
      <c r="B15" s="67" t="s">
        <v>37</v>
      </c>
      <c r="C15" s="66">
        <f t="shared" si="0"/>
        <v>8016.3869762039676</v>
      </c>
      <c r="D15" s="65">
        <f>AA!$I15</f>
        <v>305.47573713511582</v>
      </c>
      <c r="E15" s="65">
        <f>BBWB!$I15</f>
        <v>84.648129125841052</v>
      </c>
      <c r="F15" s="65">
        <f>CA!$I15</f>
        <v>71.879837640687754</v>
      </c>
      <c r="G15" s="65"/>
      <c r="H15" s="65">
        <f>CTB!I15</f>
        <v>192.93418899999998</v>
      </c>
      <c r="I15" s="65">
        <f>DLA!$I15</f>
        <v>465.28932903114435</v>
      </c>
      <c r="J15" s="65">
        <f>'DLA (children)'!$I15</f>
        <v>56.582982342909709</v>
      </c>
      <c r="K15" s="65">
        <f>'DLA (working age)'!$I15</f>
        <v>275.19218233790775</v>
      </c>
      <c r="L15" s="65">
        <f>'DLA (pensioners)'!$I15</f>
        <v>133.42638899491141</v>
      </c>
      <c r="M15" s="65">
        <f>DHP!$I15</f>
        <v>1.0089450000000002</v>
      </c>
      <c r="N15" s="65"/>
      <c r="O15" s="65">
        <f>HB!$I15</f>
        <v>851.03519600000004</v>
      </c>
      <c r="P15" s="65">
        <f>IB!$I15</f>
        <v>437.39041174139618</v>
      </c>
      <c r="Q15" s="65">
        <f>IS!$I15</f>
        <v>935.77320900290499</v>
      </c>
      <c r="R15" s="65">
        <f>'IS MIG'!$I15</f>
        <v>314.63316819094678</v>
      </c>
      <c r="S15" s="65">
        <f>'IS (incapacity)'!$I15</f>
        <v>296.08310017783799</v>
      </c>
      <c r="T15" s="65">
        <f>'IS (lone parent)'!$I15</f>
        <v>291.55980508809967</v>
      </c>
      <c r="U15" s="65">
        <f>'IS (carer)'!$I15</f>
        <v>17.745959539258241</v>
      </c>
      <c r="V15" s="65">
        <f>'IS (others)'!$I15</f>
        <v>15.751176006762265</v>
      </c>
      <c r="W15" s="65">
        <f>IIDB!$I15</f>
        <v>46.201641531371244</v>
      </c>
      <c r="X15" s="65">
        <f>JSA!$I15</f>
        <v>141.57933032228334</v>
      </c>
      <c r="Y15" s="65">
        <f>MA!$I15</f>
        <v>7.6765028565846887</v>
      </c>
      <c r="Z15" s="65"/>
      <c r="AA15" s="65"/>
      <c r="AB15" s="65"/>
      <c r="AC15" s="65">
        <f>SDA!$I15</f>
        <v>80.198321840672435</v>
      </c>
      <c r="AD15" s="65">
        <f>'SDA (working age)'!$I15</f>
        <v>67.581340710773688</v>
      </c>
      <c r="AE15" s="65">
        <f>'SDA (pensioners)'!$I15</f>
        <v>12.616981129898747</v>
      </c>
      <c r="AF15" s="65">
        <f>SP!$I15</f>
        <v>4229.1169916993895</v>
      </c>
      <c r="AG15" s="65"/>
      <c r="AH15" s="65"/>
      <c r="AI15" s="65"/>
      <c r="AJ15" s="65"/>
      <c r="AK15" s="65"/>
      <c r="AL15" s="65"/>
      <c r="AM15" s="65"/>
      <c r="AN15" s="64">
        <f>WFP!$I15</f>
        <v>166.17920427657677</v>
      </c>
    </row>
    <row r="16" spans="1:40" s="48" customFormat="1" x14ac:dyDescent="0.4">
      <c r="A16" s="63">
        <v>924</v>
      </c>
      <c r="B16" s="62" t="s">
        <v>36</v>
      </c>
      <c r="C16" s="61">
        <f t="shared" si="0"/>
        <v>5782.1090967744722</v>
      </c>
      <c r="D16" s="60">
        <f>AA!$I$16</f>
        <v>254.48944427372328</v>
      </c>
      <c r="E16" s="60">
        <f>BBWB!$I$16</f>
        <v>57.909113608344349</v>
      </c>
      <c r="F16" s="60">
        <f>CA!$I$16</f>
        <v>70.983086430572513</v>
      </c>
      <c r="G16" s="60"/>
      <c r="H16" s="60">
        <f>CTB!I16</f>
        <v>130.99570599999998</v>
      </c>
      <c r="I16" s="60">
        <f>DLA!$I$16</f>
        <v>586.79408335570633</v>
      </c>
      <c r="J16" s="60">
        <f>'DLA (children)'!$I$16</f>
        <v>47.305376162983578</v>
      </c>
      <c r="K16" s="60">
        <f>'DLA (working age)'!$I$16</f>
        <v>328.1802718928983</v>
      </c>
      <c r="L16" s="60">
        <f>'DLA (pensioners)'!$I$16</f>
        <v>211.48208233028208</v>
      </c>
      <c r="M16" s="60">
        <f>DHP!$I$16</f>
        <v>0.565855</v>
      </c>
      <c r="N16" s="60"/>
      <c r="O16" s="60">
        <f>HB!$I$16</f>
        <v>573.33158800000001</v>
      </c>
      <c r="P16" s="60">
        <f>IB!$I$16</f>
        <v>626.65710098665045</v>
      </c>
      <c r="Q16" s="60">
        <f>IS!$I$16</f>
        <v>829.03433670451432</v>
      </c>
      <c r="R16" s="60">
        <f>'IS MIG'!$I$16</f>
        <v>241.17534783870008</v>
      </c>
      <c r="S16" s="60">
        <f>'IS (incapacity)'!$I$16</f>
        <v>300.19671026712945</v>
      </c>
      <c r="T16" s="60">
        <f>'IS (lone parent)'!$I$16</f>
        <v>253.67991311008947</v>
      </c>
      <c r="U16" s="60">
        <f>'IS (carer)'!$I$16</f>
        <v>19.94789664701716</v>
      </c>
      <c r="V16" s="60">
        <f>'IS (others)'!$I$16</f>
        <v>14.034468841578102</v>
      </c>
      <c r="W16" s="60">
        <f>IIDB!$I$16</f>
        <v>52.000526379613966</v>
      </c>
      <c r="X16" s="60">
        <f>JSA!$I$16</f>
        <v>131.03091771061094</v>
      </c>
      <c r="Y16" s="60">
        <f>MA!$I$16</f>
        <v>2.7289551697474024</v>
      </c>
      <c r="Z16" s="60"/>
      <c r="AA16" s="60"/>
      <c r="AB16" s="60"/>
      <c r="AC16" s="60">
        <f>SDA!$I$16</f>
        <v>64.567618477012346</v>
      </c>
      <c r="AD16" s="60">
        <f>'SDA (working age)'!$I$16</f>
        <v>50.698094919379265</v>
      </c>
      <c r="AE16" s="60">
        <f>'SDA (pensioners)'!$I$16</f>
        <v>13.869523557633078</v>
      </c>
      <c r="AF16" s="60">
        <f>SP!$I$16</f>
        <v>2306.7765035243019</v>
      </c>
      <c r="AG16" s="60"/>
      <c r="AH16" s="60"/>
      <c r="AI16" s="60"/>
      <c r="AJ16" s="60"/>
      <c r="AK16" s="60"/>
      <c r="AL16" s="60"/>
      <c r="AM16" s="60"/>
      <c r="AN16" s="59">
        <f>WFP!$I$16</f>
        <v>94.244261153674188</v>
      </c>
    </row>
    <row r="17" spans="1:40" s="48" customFormat="1" x14ac:dyDescent="0.4">
      <c r="A17" s="63">
        <v>923</v>
      </c>
      <c r="B17" s="62" t="s">
        <v>35</v>
      </c>
      <c r="C17" s="61">
        <f t="shared" si="0"/>
        <v>9595.520399150977</v>
      </c>
      <c r="D17" s="60">
        <f>AA!$I$17</f>
        <v>319.39269424933536</v>
      </c>
      <c r="E17" s="60">
        <f>BBWB!$I$17</f>
        <v>113.04989283208553</v>
      </c>
      <c r="F17" s="60">
        <f>CA!$I$17</f>
        <v>96.27512355453743</v>
      </c>
      <c r="G17" s="60"/>
      <c r="H17" s="60">
        <f>CTB!I17</f>
        <v>321.58770800000008</v>
      </c>
      <c r="I17" s="60">
        <f>DLA!$I$17</f>
        <v>795.50670391805477</v>
      </c>
      <c r="J17" s="60">
        <f>'DLA (children)'!$I$17</f>
        <v>71.787288671053574</v>
      </c>
      <c r="K17" s="60">
        <f>'DLA (working age)'!$I$17</f>
        <v>463.70597868384721</v>
      </c>
      <c r="L17" s="60">
        <f>'DLA (pensioners)'!$I$17</f>
        <v>260.14816334656496</v>
      </c>
      <c r="M17" s="60">
        <f>DHP!$I$17</f>
        <v>1.6292337600000002</v>
      </c>
      <c r="N17" s="60"/>
      <c r="O17" s="60">
        <f>HB!$I$17</f>
        <v>1243.2672259999997</v>
      </c>
      <c r="P17" s="60">
        <f>IB!$I$17</f>
        <v>835.4864525630735</v>
      </c>
      <c r="Q17" s="60">
        <f>IS!$I$17</f>
        <v>1403.5892739751671</v>
      </c>
      <c r="R17" s="60">
        <f>'IS MIG'!$I$17</f>
        <v>420.830357205182</v>
      </c>
      <c r="S17" s="60">
        <f>'IS (incapacity)'!$I$17</f>
        <v>509.39714809738996</v>
      </c>
      <c r="T17" s="60">
        <f>'IS (lone parent)'!$I$17</f>
        <v>412.71808139062722</v>
      </c>
      <c r="U17" s="60">
        <f>'IS (carer)'!$I$17</f>
        <v>29.465966575232304</v>
      </c>
      <c r="V17" s="60">
        <f>'IS (others)'!$I$17</f>
        <v>31.177720706735965</v>
      </c>
      <c r="W17" s="60">
        <f>IIDB!$I$17</f>
        <v>71.144213383159368</v>
      </c>
      <c r="X17" s="60">
        <f>JSA!$I$17</f>
        <v>282.51719167786848</v>
      </c>
      <c r="Y17" s="60">
        <f>MA!$I$17</f>
        <v>5.374870335440078</v>
      </c>
      <c r="Z17" s="60"/>
      <c r="AA17" s="60"/>
      <c r="AB17" s="60"/>
      <c r="AC17" s="60">
        <f>SDA!$I$17</f>
        <v>105.91340624404414</v>
      </c>
      <c r="AD17" s="60">
        <f>'SDA (working age)'!$I$17</f>
        <v>87.486542485172095</v>
      </c>
      <c r="AE17" s="60">
        <f>'SDA (pensioners)'!$I$17</f>
        <v>18.426863758872081</v>
      </c>
      <c r="AF17" s="60">
        <f>SP!$I$17</f>
        <v>3846.8365049275671</v>
      </c>
      <c r="AG17" s="60"/>
      <c r="AH17" s="60"/>
      <c r="AI17" s="60"/>
      <c r="AJ17" s="60"/>
      <c r="AK17" s="60"/>
      <c r="AL17" s="60"/>
      <c r="AM17" s="60"/>
      <c r="AN17" s="59">
        <f>WFP!$I$17</f>
        <v>153.94990373064516</v>
      </c>
    </row>
    <row r="18" spans="1:40" s="53" customFormat="1" ht="30" customHeight="1" x14ac:dyDescent="0.4">
      <c r="A18" s="58">
        <v>922</v>
      </c>
      <c r="B18" s="57" t="s">
        <v>34</v>
      </c>
      <c r="C18" s="56">
        <f t="shared" si="0"/>
        <v>0</v>
      </c>
      <c r="D18" s="55"/>
      <c r="E18" s="55"/>
      <c r="F18" s="55"/>
      <c r="G18" s="55"/>
      <c r="H18" s="55"/>
      <c r="I18" s="55"/>
      <c r="J18" s="55"/>
      <c r="K18" s="55"/>
      <c r="L18" s="55"/>
      <c r="M18" s="55"/>
      <c r="N18" s="55"/>
      <c r="O18" s="55"/>
      <c r="P18" s="55"/>
      <c r="Q18" s="55"/>
      <c r="R18" s="55"/>
      <c r="S18" s="55"/>
      <c r="T18" s="55"/>
      <c r="U18" s="55"/>
      <c r="V18" s="55"/>
      <c r="W18" s="55"/>
      <c r="X18" s="55"/>
      <c r="Y18" s="55"/>
      <c r="Z18" s="177"/>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152</v>
      </c>
      <c r="B1" s="189"/>
      <c r="C1" s="129"/>
      <c r="D1" s="129"/>
      <c r="E1" s="129"/>
      <c r="F1" s="129"/>
      <c r="G1" s="129"/>
    </row>
    <row r="2" spans="1:25" s="48" customFormat="1" x14ac:dyDescent="0.4">
      <c r="A2" s="92" t="s">
        <v>83</v>
      </c>
      <c r="B2" s="73"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Y3" si="0">G6+G16+G17+G4</f>
        <v>707.99999999999989</v>
      </c>
      <c r="H3" s="60">
        <f t="shared" si="0"/>
        <v>727.45800000000008</v>
      </c>
      <c r="I3" s="60">
        <f t="shared" si="0"/>
        <v>732.72112135258749</v>
      </c>
      <c r="J3" s="60">
        <f t="shared" si="0"/>
        <v>736.5558877814442</v>
      </c>
      <c r="K3" s="60">
        <f t="shared" si="0"/>
        <v>749.94100000000003</v>
      </c>
      <c r="L3" s="60">
        <f t="shared" si="0"/>
        <v>745.66237929900012</v>
      </c>
      <c r="M3" s="60">
        <f t="shared" si="0"/>
        <v>750.09489891999976</v>
      </c>
      <c r="N3" s="60">
        <f t="shared" si="0"/>
        <v>755.76206665380016</v>
      </c>
      <c r="O3" s="60">
        <f t="shared" si="0"/>
        <v>778.67019714000025</v>
      </c>
      <c r="P3" s="60">
        <f t="shared" si="0"/>
        <v>807.08740407000005</v>
      </c>
      <c r="Q3" s="60">
        <f t="shared" si="0"/>
        <v>853.62603838000007</v>
      </c>
      <c r="R3" s="60">
        <f t="shared" si="0"/>
        <v>854.15397472999985</v>
      </c>
      <c r="S3" s="60">
        <f t="shared" si="0"/>
        <v>873.08095759619198</v>
      </c>
      <c r="T3" s="60">
        <f t="shared" si="0"/>
        <v>870.57572770000013</v>
      </c>
      <c r="U3" s="60">
        <f t="shared" si="0"/>
        <v>879.19700000000023</v>
      </c>
      <c r="V3" s="60">
        <f t="shared" si="0"/>
        <v>865.05642750295851</v>
      </c>
      <c r="W3" s="88">
        <f t="shared" si="0"/>
        <v>835.5814075974107</v>
      </c>
      <c r="X3" s="88">
        <f t="shared" si="0"/>
        <v>816.60900749085613</v>
      </c>
      <c r="Y3" s="59">
        <f t="shared" si="0"/>
        <v>815.68804592674951</v>
      </c>
    </row>
    <row r="4" spans="1:25" s="48" customFormat="1" x14ac:dyDescent="0.4">
      <c r="A4" s="68"/>
      <c r="B4" s="90" t="s">
        <v>57</v>
      </c>
      <c r="C4" s="65"/>
      <c r="D4" s="65"/>
      <c r="E4" s="65"/>
      <c r="F4" s="65"/>
      <c r="G4" s="65">
        <v>10.031442333804979</v>
      </c>
      <c r="H4" s="65">
        <v>11.300390135446513</v>
      </c>
      <c r="I4" s="65">
        <v>13.048991239095871</v>
      </c>
      <c r="J4" s="65">
        <v>13.117562070944141</v>
      </c>
      <c r="K4" s="65">
        <v>11.495379362478616</v>
      </c>
      <c r="L4" s="65">
        <v>11.459261914883713</v>
      </c>
      <c r="M4" s="65">
        <v>15.020734931035486</v>
      </c>
      <c r="N4" s="65">
        <v>15.280651014211305</v>
      </c>
      <c r="O4" s="65">
        <v>15.887440978603943</v>
      </c>
      <c r="P4" s="65">
        <v>16.554241335234778</v>
      </c>
      <c r="Q4" s="65">
        <v>17.326090727748223</v>
      </c>
      <c r="R4" s="65">
        <v>17.444311718611427</v>
      </c>
      <c r="S4" s="65">
        <v>18.097163159146831</v>
      </c>
      <c r="T4" s="65">
        <v>18.292431275019226</v>
      </c>
      <c r="U4" s="65">
        <v>18.795417115847687</v>
      </c>
      <c r="V4" s="65">
        <v>18.573819799501326</v>
      </c>
      <c r="W4" s="89">
        <v>16.797317588898359</v>
      </c>
      <c r="X4" s="89">
        <v>16.401214742169415</v>
      </c>
      <c r="Y4" s="64">
        <v>18.632630242235628</v>
      </c>
    </row>
    <row r="5" spans="1:25" s="48" customFormat="1" ht="25.5" customHeight="1" x14ac:dyDescent="0.4">
      <c r="A5" s="69">
        <v>941</v>
      </c>
      <c r="B5" s="51" t="s">
        <v>56</v>
      </c>
      <c r="C5" s="60"/>
      <c r="D5" s="60"/>
      <c r="E5" s="60"/>
      <c r="F5" s="60"/>
      <c r="G5" s="60">
        <f t="shared" ref="G5:Y5" si="1">G6+G16</f>
        <v>628.96988184765382</v>
      </c>
      <c r="H5" s="60">
        <f t="shared" si="1"/>
        <v>645.360829386001</v>
      </c>
      <c r="I5" s="60">
        <f t="shared" si="1"/>
        <v>648.52791673033221</v>
      </c>
      <c r="J5" s="60">
        <f t="shared" si="1"/>
        <v>651.92179969776305</v>
      </c>
      <c r="K5" s="60">
        <f t="shared" si="1"/>
        <v>663.41863281202006</v>
      </c>
      <c r="L5" s="60">
        <f t="shared" si="1"/>
        <v>658.97194581713643</v>
      </c>
      <c r="M5" s="60">
        <f t="shared" si="1"/>
        <v>659.3646576408787</v>
      </c>
      <c r="N5" s="60">
        <f t="shared" si="1"/>
        <v>664.10859253010437</v>
      </c>
      <c r="O5" s="60">
        <f t="shared" si="1"/>
        <v>683.47375624228209</v>
      </c>
      <c r="P5" s="60">
        <f t="shared" si="1"/>
        <v>707.90291373259606</v>
      </c>
      <c r="Q5" s="60">
        <f t="shared" si="1"/>
        <v>748.28723004269739</v>
      </c>
      <c r="R5" s="60">
        <f t="shared" si="1"/>
        <v>749.14562360254399</v>
      </c>
      <c r="S5" s="60">
        <f t="shared" si="1"/>
        <v>766.16894509023939</v>
      </c>
      <c r="T5" s="60">
        <f t="shared" si="1"/>
        <v>763.98796103284315</v>
      </c>
      <c r="U5" s="60">
        <f t="shared" si="1"/>
        <v>771.62258745612735</v>
      </c>
      <c r="V5" s="60">
        <f t="shared" si="1"/>
        <v>759.24871591840315</v>
      </c>
      <c r="W5" s="88">
        <f t="shared" si="1"/>
        <v>734.830999546464</v>
      </c>
      <c r="X5" s="88">
        <f t="shared" si="1"/>
        <v>718.13352098941868</v>
      </c>
      <c r="Y5" s="59">
        <f t="shared" si="1"/>
        <v>715.38384884575407</v>
      </c>
    </row>
    <row r="6" spans="1:25" s="48" customFormat="1" ht="25.5" customHeight="1" x14ac:dyDescent="0.4">
      <c r="A6" s="69">
        <v>921</v>
      </c>
      <c r="B6" s="52" t="s">
        <v>55</v>
      </c>
      <c r="C6" s="60"/>
      <c r="D6" s="60"/>
      <c r="E6" s="60"/>
      <c r="F6" s="60"/>
      <c r="G6" s="60">
        <f t="shared" ref="G6:Y6" si="2">SUM(G7:G15)</f>
        <v>578.53756569093616</v>
      </c>
      <c r="H6" s="60">
        <f t="shared" si="2"/>
        <v>593.61424767823053</v>
      </c>
      <c r="I6" s="60">
        <f t="shared" si="2"/>
        <v>596.52739035071829</v>
      </c>
      <c r="J6" s="60">
        <f t="shared" si="2"/>
        <v>599.6491436283942</v>
      </c>
      <c r="K6" s="60">
        <f t="shared" si="2"/>
        <v>609.71758658451279</v>
      </c>
      <c r="L6" s="60">
        <f t="shared" si="2"/>
        <v>605.39412658517699</v>
      </c>
      <c r="M6" s="60">
        <f t="shared" si="2"/>
        <v>605.99916271455811</v>
      </c>
      <c r="N6" s="60">
        <f t="shared" si="2"/>
        <v>610.55829141415597</v>
      </c>
      <c r="O6" s="60">
        <f t="shared" si="2"/>
        <v>629.01506493345289</v>
      </c>
      <c r="P6" s="60">
        <f t="shared" si="2"/>
        <v>651.66615712210717</v>
      </c>
      <c r="Q6" s="60">
        <f t="shared" si="2"/>
        <v>688.43209925511803</v>
      </c>
      <c r="R6" s="60">
        <f t="shared" si="2"/>
        <v>689.50229852779671</v>
      </c>
      <c r="S6" s="60">
        <f t="shared" si="2"/>
        <v>705.42066142825502</v>
      </c>
      <c r="T6" s="60">
        <f t="shared" si="2"/>
        <v>703.57202502516998</v>
      </c>
      <c r="U6" s="60">
        <f t="shared" si="2"/>
        <v>710.9782405739594</v>
      </c>
      <c r="V6" s="60">
        <f t="shared" si="2"/>
        <v>699.63427431545301</v>
      </c>
      <c r="W6" s="88">
        <f t="shared" si="2"/>
        <v>677.86548440329977</v>
      </c>
      <c r="X6" s="88">
        <f t="shared" si="2"/>
        <v>662.55743399697951</v>
      </c>
      <c r="Y6" s="59">
        <f t="shared" si="2"/>
        <v>660.05702062912599</v>
      </c>
    </row>
    <row r="7" spans="1:25" s="48" customFormat="1" x14ac:dyDescent="0.4">
      <c r="A7" s="68" t="s">
        <v>54</v>
      </c>
      <c r="B7" s="67" t="s">
        <v>53</v>
      </c>
      <c r="C7" s="65"/>
      <c r="D7" s="65"/>
      <c r="E7" s="65"/>
      <c r="F7" s="65"/>
      <c r="G7" s="65">
        <v>84.51317097300597</v>
      </c>
      <c r="H7" s="65">
        <v>86.715583189706408</v>
      </c>
      <c r="I7" s="65">
        <v>87.141137102449633</v>
      </c>
      <c r="J7" s="65">
        <v>87.597164997849447</v>
      </c>
      <c r="K7" s="65">
        <v>89.515294317161931</v>
      </c>
      <c r="L7" s="65">
        <v>88.255703647343964</v>
      </c>
      <c r="M7" s="65">
        <v>87.563332995735109</v>
      </c>
      <c r="N7" s="65">
        <v>87.464003073727255</v>
      </c>
      <c r="O7" s="65">
        <v>89.157106752953325</v>
      </c>
      <c r="P7" s="65">
        <v>91.300310472465284</v>
      </c>
      <c r="Q7" s="65">
        <v>95.723853170616366</v>
      </c>
      <c r="R7" s="65">
        <v>95.219441675433018</v>
      </c>
      <c r="S7" s="65">
        <v>96.283167494296507</v>
      </c>
      <c r="T7" s="65">
        <v>94.809891179407856</v>
      </c>
      <c r="U7" s="65">
        <v>94.935781913524508</v>
      </c>
      <c r="V7" s="65">
        <v>93.178719965961434</v>
      </c>
      <c r="W7" s="89">
        <v>88.698668916263642</v>
      </c>
      <c r="X7" s="89">
        <v>86.018622366535041</v>
      </c>
      <c r="Y7" s="64">
        <v>85.133689387936826</v>
      </c>
    </row>
    <row r="8" spans="1:25" s="48" customFormat="1" x14ac:dyDescent="0.4">
      <c r="A8" s="68" t="s">
        <v>52</v>
      </c>
      <c r="B8" s="67" t="s">
        <v>51</v>
      </c>
      <c r="C8" s="65"/>
      <c r="D8" s="65"/>
      <c r="E8" s="65"/>
      <c r="F8" s="65"/>
      <c r="G8" s="65">
        <v>103.8756692019664</v>
      </c>
      <c r="H8" s="65">
        <v>106.58266788908722</v>
      </c>
      <c r="I8" s="65">
        <v>107.10571887580072</v>
      </c>
      <c r="J8" s="65">
        <v>107.66622562597992</v>
      </c>
      <c r="K8" s="65">
        <v>109.78699887339479</v>
      </c>
      <c r="L8" s="65">
        <v>109.54048828304499</v>
      </c>
      <c r="M8" s="65">
        <v>109.74852668925709</v>
      </c>
      <c r="N8" s="65">
        <v>110.68104354921283</v>
      </c>
      <c r="O8" s="65">
        <v>114.97999599082614</v>
      </c>
      <c r="P8" s="65">
        <v>118.72812598691775</v>
      </c>
      <c r="Q8" s="65">
        <v>125.15241255741253</v>
      </c>
      <c r="R8" s="65">
        <v>125.29054990463933</v>
      </c>
      <c r="S8" s="65">
        <v>128.69656266376521</v>
      </c>
      <c r="T8" s="65">
        <v>128.41557604030461</v>
      </c>
      <c r="U8" s="65">
        <v>129.44177162543639</v>
      </c>
      <c r="V8" s="65">
        <v>127.43533080345726</v>
      </c>
      <c r="W8" s="89">
        <v>123.83080843152122</v>
      </c>
      <c r="X8" s="89">
        <v>121.40561620329495</v>
      </c>
      <c r="Y8" s="64">
        <v>121.12633738533762</v>
      </c>
    </row>
    <row r="9" spans="1:25" s="48" customFormat="1" x14ac:dyDescent="0.4">
      <c r="A9" s="68" t="s">
        <v>50</v>
      </c>
      <c r="B9" s="67" t="s">
        <v>49</v>
      </c>
      <c r="C9" s="65"/>
      <c r="D9" s="65"/>
      <c r="E9" s="65"/>
      <c r="F9" s="65"/>
      <c r="G9" s="65">
        <v>75.500474116826709</v>
      </c>
      <c r="H9" s="65">
        <v>77.468015562108491</v>
      </c>
      <c r="I9" s="65">
        <v>77.848187336572451</v>
      </c>
      <c r="J9" s="65">
        <v>78.255583271629504</v>
      </c>
      <c r="K9" s="65">
        <v>80.233130131988474</v>
      </c>
      <c r="L9" s="65">
        <v>79.133653089186382</v>
      </c>
      <c r="M9" s="65">
        <v>78.820143232292054</v>
      </c>
      <c r="N9" s="65">
        <v>78.970690094397668</v>
      </c>
      <c r="O9" s="65">
        <v>80.333995071542105</v>
      </c>
      <c r="P9" s="65">
        <v>83.409033471080008</v>
      </c>
      <c r="Q9" s="65">
        <v>90.452302532633752</v>
      </c>
      <c r="R9" s="65">
        <v>90.867044431732097</v>
      </c>
      <c r="S9" s="65">
        <v>92.571368654525656</v>
      </c>
      <c r="T9" s="65">
        <v>92.182323476614641</v>
      </c>
      <c r="U9" s="65">
        <v>92.902176680435332</v>
      </c>
      <c r="V9" s="65">
        <v>91.443273229920152</v>
      </c>
      <c r="W9" s="89">
        <v>88.902979534644729</v>
      </c>
      <c r="X9" s="89">
        <v>87.271093886378083</v>
      </c>
      <c r="Y9" s="64">
        <v>87.061353189556229</v>
      </c>
    </row>
    <row r="10" spans="1:25" s="48" customFormat="1" x14ac:dyDescent="0.4">
      <c r="A10" s="68" t="s">
        <v>48</v>
      </c>
      <c r="B10" s="67" t="s">
        <v>47</v>
      </c>
      <c r="C10" s="65"/>
      <c r="D10" s="65"/>
      <c r="E10" s="65"/>
      <c r="F10" s="65"/>
      <c r="G10" s="65">
        <v>73.15288603424321</v>
      </c>
      <c r="H10" s="65">
        <v>75.059249362394425</v>
      </c>
      <c r="I10" s="65">
        <v>75.427600194837751</v>
      </c>
      <c r="J10" s="65">
        <v>75.82232868835591</v>
      </c>
      <c r="K10" s="65">
        <v>71.490280011880557</v>
      </c>
      <c r="L10" s="65">
        <v>71.792109725535497</v>
      </c>
      <c r="M10" s="65">
        <v>72.47291057596226</v>
      </c>
      <c r="N10" s="65">
        <v>73.603749990894912</v>
      </c>
      <c r="O10" s="65">
        <v>76.315548167136996</v>
      </c>
      <c r="P10" s="65">
        <v>79.916671868308114</v>
      </c>
      <c r="Q10" s="65">
        <v>85.376942290563122</v>
      </c>
      <c r="R10" s="65">
        <v>86.093169984589807</v>
      </c>
      <c r="S10" s="65">
        <v>88.233483263468187</v>
      </c>
      <c r="T10" s="65">
        <v>88.358759440136211</v>
      </c>
      <c r="U10" s="65">
        <v>89.917068081405375</v>
      </c>
      <c r="V10" s="65">
        <v>88.72932992994069</v>
      </c>
      <c r="W10" s="89">
        <v>87.788557979838771</v>
      </c>
      <c r="X10" s="89">
        <v>86.514002893040114</v>
      </c>
      <c r="Y10" s="64">
        <v>87.109305025417399</v>
      </c>
    </row>
    <row r="11" spans="1:25" s="48" customFormat="1" x14ac:dyDescent="0.4">
      <c r="A11" s="68" t="s">
        <v>46</v>
      </c>
      <c r="B11" s="67" t="s">
        <v>45</v>
      </c>
      <c r="C11" s="65"/>
      <c r="D11" s="65"/>
      <c r="E11" s="65"/>
      <c r="F11" s="65"/>
      <c r="G11" s="65">
        <v>64.956741554614723</v>
      </c>
      <c r="H11" s="65">
        <v>66.649513456436168</v>
      </c>
      <c r="I11" s="65">
        <v>66.976593782607424</v>
      </c>
      <c r="J11" s="65">
        <v>67.327096382405045</v>
      </c>
      <c r="K11" s="65">
        <v>70.06204628178233</v>
      </c>
      <c r="L11" s="65">
        <v>69.938431002487434</v>
      </c>
      <c r="M11" s="65">
        <v>70.066000522073622</v>
      </c>
      <c r="N11" s="65">
        <v>70.68580197345652</v>
      </c>
      <c r="O11" s="65">
        <v>72.873661035972617</v>
      </c>
      <c r="P11" s="65">
        <v>76.08359206038773</v>
      </c>
      <c r="Q11" s="65">
        <v>80.915743287869091</v>
      </c>
      <c r="R11" s="65">
        <v>81.663358560664946</v>
      </c>
      <c r="S11" s="65">
        <v>83.358952257022153</v>
      </c>
      <c r="T11" s="65">
        <v>83.620076996822917</v>
      </c>
      <c r="U11" s="65">
        <v>84.525215674407534</v>
      </c>
      <c r="V11" s="65">
        <v>83.20913233338382</v>
      </c>
      <c r="W11" s="89">
        <v>80.210491407158315</v>
      </c>
      <c r="X11" s="89">
        <v>78.232735978256898</v>
      </c>
      <c r="Y11" s="64">
        <v>77.672383727937415</v>
      </c>
    </row>
    <row r="12" spans="1:25" s="48" customFormat="1" x14ac:dyDescent="0.4">
      <c r="A12" s="68" t="s">
        <v>44</v>
      </c>
      <c r="B12" s="67" t="s">
        <v>43</v>
      </c>
      <c r="C12" s="65"/>
      <c r="D12" s="65"/>
      <c r="E12" s="65"/>
      <c r="F12" s="65"/>
      <c r="G12" s="65">
        <v>43.818241906656361</v>
      </c>
      <c r="H12" s="65">
        <v>44.960144762489087</v>
      </c>
      <c r="I12" s="65">
        <v>45.180785215074437</v>
      </c>
      <c r="J12" s="65">
        <v>45.417225765189336</v>
      </c>
      <c r="K12" s="65">
        <v>46.898642693263305</v>
      </c>
      <c r="L12" s="65">
        <v>46.575032944888953</v>
      </c>
      <c r="M12" s="65">
        <v>46.884088671992515</v>
      </c>
      <c r="N12" s="65">
        <v>47.54319894739541</v>
      </c>
      <c r="O12" s="65">
        <v>49.52590213776962</v>
      </c>
      <c r="P12" s="65">
        <v>51.351100918806274</v>
      </c>
      <c r="Q12" s="65">
        <v>53.645278256104646</v>
      </c>
      <c r="R12" s="65">
        <v>53.60501901728081</v>
      </c>
      <c r="S12" s="65">
        <v>55.328162946559978</v>
      </c>
      <c r="T12" s="65">
        <v>55.450739107222489</v>
      </c>
      <c r="U12" s="65">
        <v>56.493180236641884</v>
      </c>
      <c r="V12" s="65">
        <v>55.728148646176848</v>
      </c>
      <c r="W12" s="89">
        <v>54.328050796790102</v>
      </c>
      <c r="X12" s="89">
        <v>52.987022731271018</v>
      </c>
      <c r="Y12" s="64">
        <v>52.468898799301847</v>
      </c>
    </row>
    <row r="13" spans="1:25" s="48" customFormat="1" x14ac:dyDescent="0.4">
      <c r="A13" s="68" t="s">
        <v>42</v>
      </c>
      <c r="B13" s="67" t="s">
        <v>41</v>
      </c>
      <c r="C13" s="65"/>
      <c r="D13" s="65"/>
      <c r="E13" s="65"/>
      <c r="F13" s="65"/>
      <c r="G13" s="65">
        <v>30.610507215947454</v>
      </c>
      <c r="H13" s="65">
        <v>31.408216664967334</v>
      </c>
      <c r="I13" s="65">
        <v>31.562351469836528</v>
      </c>
      <c r="J13" s="65">
        <v>31.727523892337015</v>
      </c>
      <c r="K13" s="65">
        <v>31.968586490016417</v>
      </c>
      <c r="L13" s="65">
        <v>30.715781647699949</v>
      </c>
      <c r="M13" s="65">
        <v>30.238347810116419</v>
      </c>
      <c r="N13" s="65">
        <v>29.879192198973719</v>
      </c>
      <c r="O13" s="65">
        <v>30.447015095985364</v>
      </c>
      <c r="P13" s="65">
        <v>31.212221293065902</v>
      </c>
      <c r="Q13" s="65">
        <v>32.337295256621523</v>
      </c>
      <c r="R13" s="65">
        <v>32.10108006618934</v>
      </c>
      <c r="S13" s="65">
        <v>32.85165575536935</v>
      </c>
      <c r="T13" s="65">
        <v>32.672445297490889</v>
      </c>
      <c r="U13" s="65">
        <v>33.097391591744611</v>
      </c>
      <c r="V13" s="65">
        <v>32.438084204516393</v>
      </c>
      <c r="W13" s="89">
        <v>30.488716370232808</v>
      </c>
      <c r="X13" s="89">
        <v>29.190063854252841</v>
      </c>
      <c r="Y13" s="64">
        <v>28.723149680846102</v>
      </c>
    </row>
    <row r="14" spans="1:25" s="48" customFormat="1" x14ac:dyDescent="0.4">
      <c r="A14" s="68" t="s">
        <v>40</v>
      </c>
      <c r="B14" s="67" t="s">
        <v>39</v>
      </c>
      <c r="C14" s="65"/>
      <c r="D14" s="65"/>
      <c r="E14" s="65"/>
      <c r="F14" s="65"/>
      <c r="G14" s="65">
        <v>57.301563024451148</v>
      </c>
      <c r="H14" s="65">
        <v>58.794841066064222</v>
      </c>
      <c r="I14" s="65">
        <v>59.083374842168141</v>
      </c>
      <c r="J14" s="65">
        <v>59.392570567382457</v>
      </c>
      <c r="K14" s="65">
        <v>60.956039957057399</v>
      </c>
      <c r="L14" s="65">
        <v>60.352960763567829</v>
      </c>
      <c r="M14" s="65">
        <v>60.383595572642157</v>
      </c>
      <c r="N14" s="65">
        <v>61.031264783105527</v>
      </c>
      <c r="O14" s="65">
        <v>63.083792563066837</v>
      </c>
      <c r="P14" s="65">
        <v>65.174525241973086</v>
      </c>
      <c r="Q14" s="65">
        <v>67.856286933902453</v>
      </c>
      <c r="R14" s="65">
        <v>67.608384062231579</v>
      </c>
      <c r="S14" s="65">
        <v>69.36144578897067</v>
      </c>
      <c r="T14" s="65">
        <v>69.041606535463274</v>
      </c>
      <c r="U14" s="65">
        <v>69.991468182880439</v>
      </c>
      <c r="V14" s="65">
        <v>68.845541262744234</v>
      </c>
      <c r="W14" s="89">
        <v>66.688843208846109</v>
      </c>
      <c r="X14" s="89">
        <v>65.22198705570807</v>
      </c>
      <c r="Y14" s="64">
        <v>65.109002732308568</v>
      </c>
    </row>
    <row r="15" spans="1:25" s="48" customFormat="1" x14ac:dyDescent="0.4">
      <c r="A15" s="68" t="s">
        <v>38</v>
      </c>
      <c r="B15" s="67" t="s">
        <v>37</v>
      </c>
      <c r="C15" s="65"/>
      <c r="D15" s="65"/>
      <c r="E15" s="65"/>
      <c r="F15" s="65"/>
      <c r="G15" s="65">
        <v>44.808311663224181</v>
      </c>
      <c r="H15" s="65">
        <v>45.976015724977188</v>
      </c>
      <c r="I15" s="65">
        <v>46.201641531371244</v>
      </c>
      <c r="J15" s="65">
        <v>46.443424437265584</v>
      </c>
      <c r="K15" s="65">
        <v>48.806567827967584</v>
      </c>
      <c r="L15" s="65">
        <v>49.089965481421984</v>
      </c>
      <c r="M15" s="65">
        <v>49.822216644486851</v>
      </c>
      <c r="N15" s="65">
        <v>50.699346802992039</v>
      </c>
      <c r="O15" s="65">
        <v>52.298048118199809</v>
      </c>
      <c r="P15" s="65">
        <v>54.490575809102964</v>
      </c>
      <c r="Q15" s="65">
        <v>56.971984969394647</v>
      </c>
      <c r="R15" s="65">
        <v>57.054250825035886</v>
      </c>
      <c r="S15" s="65">
        <v>58.735862604277294</v>
      </c>
      <c r="T15" s="65">
        <v>59.020606951707066</v>
      </c>
      <c r="U15" s="65">
        <v>59.674186587483163</v>
      </c>
      <c r="V15" s="65">
        <v>58.626713939352193</v>
      </c>
      <c r="W15" s="89">
        <v>56.928367758003986</v>
      </c>
      <c r="X15" s="89">
        <v>55.716289028242457</v>
      </c>
      <c r="Y15" s="64">
        <v>55.652900700484103</v>
      </c>
    </row>
    <row r="16" spans="1:25" s="48" customFormat="1" x14ac:dyDescent="0.4">
      <c r="A16" s="63">
        <v>924</v>
      </c>
      <c r="B16" s="62" t="s">
        <v>36</v>
      </c>
      <c r="C16" s="60"/>
      <c r="D16" s="60"/>
      <c r="E16" s="60"/>
      <c r="F16" s="60"/>
      <c r="G16" s="60">
        <v>50.432316156717697</v>
      </c>
      <c r="H16" s="60">
        <v>51.746581707770453</v>
      </c>
      <c r="I16" s="60">
        <v>52.000526379613966</v>
      </c>
      <c r="J16" s="60">
        <v>52.27265606936885</v>
      </c>
      <c r="K16" s="60">
        <v>53.701046227507227</v>
      </c>
      <c r="L16" s="60">
        <v>53.57781923195941</v>
      </c>
      <c r="M16" s="60">
        <v>53.365494926320643</v>
      </c>
      <c r="N16" s="60">
        <v>53.550301115948422</v>
      </c>
      <c r="O16" s="60">
        <v>54.458691308829223</v>
      </c>
      <c r="P16" s="60">
        <v>56.236756610488918</v>
      </c>
      <c r="Q16" s="60">
        <v>59.85513078757932</v>
      </c>
      <c r="R16" s="60">
        <v>59.643325074747281</v>
      </c>
      <c r="S16" s="60">
        <v>60.748283661984374</v>
      </c>
      <c r="T16" s="60">
        <v>60.415936007673132</v>
      </c>
      <c r="U16" s="60">
        <v>60.644346882167902</v>
      </c>
      <c r="V16" s="60">
        <v>59.614441602950158</v>
      </c>
      <c r="W16" s="88">
        <v>56.965515143164183</v>
      </c>
      <c r="X16" s="88">
        <v>55.576086992439137</v>
      </c>
      <c r="Y16" s="59">
        <v>55.326828216628087</v>
      </c>
    </row>
    <row r="17" spans="1:25" s="48" customFormat="1" x14ac:dyDescent="0.4">
      <c r="A17" s="63">
        <v>923</v>
      </c>
      <c r="B17" s="97" t="s">
        <v>35</v>
      </c>
      <c r="C17" s="88"/>
      <c r="D17" s="88"/>
      <c r="E17" s="88"/>
      <c r="F17" s="88"/>
      <c r="G17" s="88">
        <v>68.998675818541116</v>
      </c>
      <c r="H17" s="88">
        <v>70.796780478552577</v>
      </c>
      <c r="I17" s="88">
        <v>71.144213383159368</v>
      </c>
      <c r="J17" s="88">
        <v>71.516526012736989</v>
      </c>
      <c r="K17" s="88">
        <v>75.026987825501394</v>
      </c>
      <c r="L17" s="88">
        <v>75.231171566979938</v>
      </c>
      <c r="M17" s="88">
        <v>75.709506348085569</v>
      </c>
      <c r="N17" s="88">
        <v>76.372823109484401</v>
      </c>
      <c r="O17" s="88">
        <v>79.308999919114129</v>
      </c>
      <c r="P17" s="88">
        <v>82.630249002169208</v>
      </c>
      <c r="Q17" s="88">
        <v>88.012717609554443</v>
      </c>
      <c r="R17" s="88">
        <v>87.564039408844465</v>
      </c>
      <c r="S17" s="88">
        <v>88.814849346805772</v>
      </c>
      <c r="T17" s="88">
        <v>88.295335392137758</v>
      </c>
      <c r="U17" s="88">
        <v>88.778995428025212</v>
      </c>
      <c r="V17" s="88">
        <v>87.233891785054041</v>
      </c>
      <c r="W17" s="88">
        <v>83.953090462048294</v>
      </c>
      <c r="X17" s="88">
        <v>82.074271759268072</v>
      </c>
      <c r="Y17" s="59">
        <v>81.67156683875973</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151</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1026.697598078948</v>
      </c>
      <c r="H21" s="60">
        <v>1044.4559928885531</v>
      </c>
      <c r="I21" s="60">
        <v>1026.5516532157055</v>
      </c>
      <c r="J21" s="60">
        <v>1010.9381154509891</v>
      </c>
      <c r="K21" s="60">
        <v>1002.3077615738306</v>
      </c>
      <c r="L21" s="60">
        <v>971.13099943999146</v>
      </c>
      <c r="M21" s="60">
        <v>948.70793697119086</v>
      </c>
      <c r="N21" s="60">
        <v>932.76533570327911</v>
      </c>
      <c r="O21" s="60">
        <v>935.63808657564607</v>
      </c>
      <c r="P21" s="60">
        <v>956.2408149297919</v>
      </c>
      <c r="Q21" s="60">
        <v>992.90404199468855</v>
      </c>
      <c r="R21" s="60">
        <v>980.62577196616292</v>
      </c>
      <c r="S21" s="60">
        <v>982.57380091297671</v>
      </c>
      <c r="T21" s="60">
        <v>962.104454347451</v>
      </c>
      <c r="U21" s="60">
        <v>959.30534299673479</v>
      </c>
      <c r="V21" s="88">
        <v>936.39155891467544</v>
      </c>
      <c r="W21" s="88">
        <v>884.33983526571399</v>
      </c>
      <c r="X21" s="88">
        <v>847.73871159270448</v>
      </c>
      <c r="Y21" s="59">
        <v>831.99598108048679</v>
      </c>
    </row>
    <row r="22" spans="1:25" x14ac:dyDescent="0.4">
      <c r="A22" s="68"/>
      <c r="B22" s="90" t="s">
        <v>57</v>
      </c>
      <c r="C22" s="65" t="s">
        <v>208</v>
      </c>
      <c r="D22" s="65" t="s">
        <v>208</v>
      </c>
      <c r="E22" s="65" t="s">
        <v>208</v>
      </c>
      <c r="F22" s="65" t="s">
        <v>208</v>
      </c>
      <c r="G22" s="65">
        <v>14.546974222295269</v>
      </c>
      <c r="H22" s="65">
        <v>16.224662040895552</v>
      </c>
      <c r="I22" s="65">
        <v>18.281803456905109</v>
      </c>
      <c r="J22" s="65">
        <v>18.00412392229298</v>
      </c>
      <c r="K22" s="65">
        <v>15.363752558198509</v>
      </c>
      <c r="L22" s="65">
        <v>14.924240226129607</v>
      </c>
      <c r="M22" s="65">
        <v>18.997983413474223</v>
      </c>
      <c r="N22" s="65">
        <v>18.859456172685366</v>
      </c>
      <c r="O22" s="65">
        <v>19.090103785148315</v>
      </c>
      <c r="P22" s="65">
        <v>19.6135401756021</v>
      </c>
      <c r="Q22" s="65">
        <v>20.153023387379093</v>
      </c>
      <c r="R22" s="65">
        <v>20.027234142285728</v>
      </c>
      <c r="S22" s="65">
        <v>20.366723425033673</v>
      </c>
      <c r="T22" s="65">
        <v>20.215621743827555</v>
      </c>
      <c r="U22" s="65">
        <v>20.507968138067987</v>
      </c>
      <c r="V22" s="89">
        <v>20.105472341566792</v>
      </c>
      <c r="W22" s="89">
        <v>17.777486351909449</v>
      </c>
      <c r="X22" s="89">
        <v>17.026440470946749</v>
      </c>
      <c r="Y22" s="64">
        <v>19.005149770076336</v>
      </c>
    </row>
    <row r="23" spans="1:25" ht="25.5" customHeight="1" x14ac:dyDescent="0.4">
      <c r="A23" s="69">
        <v>941</v>
      </c>
      <c r="B23" s="51" t="s">
        <v>56</v>
      </c>
      <c r="C23" s="60" t="s">
        <v>208</v>
      </c>
      <c r="D23" s="60" t="s">
        <v>208</v>
      </c>
      <c r="E23" s="60" t="s">
        <v>208</v>
      </c>
      <c r="F23" s="60" t="s">
        <v>208</v>
      </c>
      <c r="G23" s="60">
        <v>912.09303242512146</v>
      </c>
      <c r="H23" s="60">
        <v>926.58405822430382</v>
      </c>
      <c r="I23" s="60">
        <v>908.59589777773078</v>
      </c>
      <c r="J23" s="60">
        <v>894.77608765437265</v>
      </c>
      <c r="K23" s="60">
        <v>886.66927777010039</v>
      </c>
      <c r="L23" s="60">
        <v>858.22766725328029</v>
      </c>
      <c r="M23" s="60">
        <v>833.95379033088204</v>
      </c>
      <c r="N23" s="60">
        <v>819.64615794687188</v>
      </c>
      <c r="O23" s="60">
        <v>821.25151298197545</v>
      </c>
      <c r="P23" s="60">
        <v>838.72658116731179</v>
      </c>
      <c r="Q23" s="60">
        <v>870.37810689610171</v>
      </c>
      <c r="R23" s="60">
        <v>860.06917627765654</v>
      </c>
      <c r="S23" s="60">
        <v>862.25398225554625</v>
      </c>
      <c r="T23" s="60">
        <v>844.31049131066311</v>
      </c>
      <c r="U23" s="60">
        <v>841.92925012668161</v>
      </c>
      <c r="V23" s="88">
        <v>821.85862806084708</v>
      </c>
      <c r="W23" s="88">
        <v>777.71036930510286</v>
      </c>
      <c r="X23" s="88">
        <v>745.50927096149985</v>
      </c>
      <c r="Y23" s="59">
        <v>729.68641644529839</v>
      </c>
    </row>
    <row r="24" spans="1:25" ht="25.5" customHeight="1" x14ac:dyDescent="0.4">
      <c r="A24" s="69">
        <v>921</v>
      </c>
      <c r="B24" s="52" t="s">
        <v>55</v>
      </c>
      <c r="C24" s="60" t="s">
        <v>208</v>
      </c>
      <c r="D24" s="60" t="s">
        <v>208</v>
      </c>
      <c r="E24" s="60" t="s">
        <v>208</v>
      </c>
      <c r="F24" s="60" t="s">
        <v>208</v>
      </c>
      <c r="G24" s="60">
        <v>838.95922188322868</v>
      </c>
      <c r="H24" s="60">
        <v>852.28832242075498</v>
      </c>
      <c r="I24" s="60">
        <v>835.74249589334272</v>
      </c>
      <c r="J24" s="60">
        <v>823.03079134623181</v>
      </c>
      <c r="K24" s="60">
        <v>814.89699776611917</v>
      </c>
      <c r="L24" s="60">
        <v>788.44932978711688</v>
      </c>
      <c r="M24" s="60">
        <v>766.45797257516642</v>
      </c>
      <c r="N24" s="60">
        <v>753.55410754986463</v>
      </c>
      <c r="O24" s="60">
        <v>755.81479032229788</v>
      </c>
      <c r="P24" s="60">
        <v>772.0970170097745</v>
      </c>
      <c r="Q24" s="60">
        <v>800.75698638073595</v>
      </c>
      <c r="R24" s="60">
        <v>791.59465830501472</v>
      </c>
      <c r="S24" s="60">
        <v>793.88727300897631</v>
      </c>
      <c r="T24" s="60">
        <v>777.54267399496689</v>
      </c>
      <c r="U24" s="60">
        <v>775.75927230986565</v>
      </c>
      <c r="V24" s="88">
        <v>757.32820191564235</v>
      </c>
      <c r="W24" s="88">
        <v>717.42076278742843</v>
      </c>
      <c r="X24" s="88">
        <v>687.81458482633377</v>
      </c>
      <c r="Y24" s="59">
        <v>673.25344681673675</v>
      </c>
    </row>
    <row r="25" spans="1:25" x14ac:dyDescent="0.4">
      <c r="A25" s="68" t="s">
        <v>54</v>
      </c>
      <c r="B25" s="67" t="s">
        <v>53</v>
      </c>
      <c r="C25" s="65" t="s">
        <v>208</v>
      </c>
      <c r="D25" s="65" t="s">
        <v>208</v>
      </c>
      <c r="E25" s="65" t="s">
        <v>208</v>
      </c>
      <c r="F25" s="65" t="s">
        <v>208</v>
      </c>
      <c r="G25" s="65">
        <v>122.55574808477502</v>
      </c>
      <c r="H25" s="65">
        <v>124.50287238481769</v>
      </c>
      <c r="I25" s="65">
        <v>122.08584650935724</v>
      </c>
      <c r="J25" s="65">
        <v>120.22891184606482</v>
      </c>
      <c r="K25" s="65">
        <v>119.6385772662879</v>
      </c>
      <c r="L25" s="65">
        <v>114.94189873156682</v>
      </c>
      <c r="M25" s="65">
        <v>110.74869209257905</v>
      </c>
      <c r="N25" s="65">
        <v>107.94851156030512</v>
      </c>
      <c r="O25" s="65">
        <v>107.12980292984767</v>
      </c>
      <c r="P25" s="65">
        <v>108.1730217189229</v>
      </c>
      <c r="Q25" s="65">
        <v>111.34219957580655</v>
      </c>
      <c r="R25" s="65">
        <v>109.31827429436768</v>
      </c>
      <c r="S25" s="65">
        <v>108.35801310944125</v>
      </c>
      <c r="T25" s="65">
        <v>104.77781049661739</v>
      </c>
      <c r="U25" s="65">
        <v>103.5858889773473</v>
      </c>
      <c r="V25" s="89">
        <v>100.86251494420833</v>
      </c>
      <c r="W25" s="89">
        <v>93.874475358706832</v>
      </c>
      <c r="X25" s="89">
        <v>89.297712159760039</v>
      </c>
      <c r="Y25" s="64">
        <v>86.83575513828076</v>
      </c>
    </row>
    <row r="26" spans="1:25" x14ac:dyDescent="0.4">
      <c r="A26" s="68" t="s">
        <v>52</v>
      </c>
      <c r="B26" s="67" t="s">
        <v>51</v>
      </c>
      <c r="C26" s="65" t="s">
        <v>208</v>
      </c>
      <c r="D26" s="65" t="s">
        <v>208</v>
      </c>
      <c r="E26" s="65" t="s">
        <v>208</v>
      </c>
      <c r="F26" s="65" t="s">
        <v>208</v>
      </c>
      <c r="G26" s="65">
        <v>150.63403964477723</v>
      </c>
      <c r="H26" s="65">
        <v>153.02726235027654</v>
      </c>
      <c r="I26" s="65">
        <v>150.05648066735853</v>
      </c>
      <c r="J26" s="65">
        <v>147.77411061079729</v>
      </c>
      <c r="K26" s="65">
        <v>146.7320243735187</v>
      </c>
      <c r="L26" s="65">
        <v>142.66264038352671</v>
      </c>
      <c r="M26" s="65">
        <v>138.80816746108476</v>
      </c>
      <c r="N26" s="65">
        <v>136.60309943746188</v>
      </c>
      <c r="O26" s="65">
        <v>138.1581879446066</v>
      </c>
      <c r="P26" s="65">
        <v>140.66962187278833</v>
      </c>
      <c r="Q26" s="65">
        <v>145.57233578472943</v>
      </c>
      <c r="R26" s="65">
        <v>143.84191358371814</v>
      </c>
      <c r="S26" s="65">
        <v>144.83636327280539</v>
      </c>
      <c r="T26" s="65">
        <v>141.91665789072613</v>
      </c>
      <c r="U26" s="65">
        <v>141.23590404339896</v>
      </c>
      <c r="V26" s="89">
        <v>137.94402801711868</v>
      </c>
      <c r="W26" s="89">
        <v>131.05666992283494</v>
      </c>
      <c r="X26" s="89">
        <v>126.0336828472371</v>
      </c>
      <c r="Y26" s="64">
        <v>123.54799903080837</v>
      </c>
    </row>
    <row r="27" spans="1:25" x14ac:dyDescent="0.4">
      <c r="A27" s="68" t="s">
        <v>50</v>
      </c>
      <c r="B27" s="67" t="s">
        <v>49</v>
      </c>
      <c r="C27" s="65" t="s">
        <v>208</v>
      </c>
      <c r="D27" s="65" t="s">
        <v>208</v>
      </c>
      <c r="E27" s="65" t="s">
        <v>208</v>
      </c>
      <c r="F27" s="65" t="s">
        <v>208</v>
      </c>
      <c r="G27" s="65">
        <v>109.48609523950252</v>
      </c>
      <c r="H27" s="65">
        <v>111.2255733128619</v>
      </c>
      <c r="I27" s="65">
        <v>109.06630514851636</v>
      </c>
      <c r="J27" s="65">
        <v>107.40739866248084</v>
      </c>
      <c r="K27" s="65">
        <v>107.23282107079787</v>
      </c>
      <c r="L27" s="65">
        <v>103.06158088072686</v>
      </c>
      <c r="M27" s="65">
        <v>99.690446615951231</v>
      </c>
      <c r="N27" s="65">
        <v>97.466022054747</v>
      </c>
      <c r="O27" s="65">
        <v>96.5280881582284</v>
      </c>
      <c r="P27" s="65">
        <v>98.823400955931902</v>
      </c>
      <c r="Q27" s="65">
        <v>105.21054039403428</v>
      </c>
      <c r="R27" s="65">
        <v>104.32143176564591</v>
      </c>
      <c r="S27" s="65">
        <v>104.18071859570057</v>
      </c>
      <c r="T27" s="65">
        <v>101.8739912072425</v>
      </c>
      <c r="U27" s="65">
        <v>101.36699109024286</v>
      </c>
      <c r="V27" s="89">
        <v>98.983958097615201</v>
      </c>
      <c r="W27" s="89">
        <v>94.090708052444811</v>
      </c>
      <c r="X27" s="89">
        <v>90.597928766237033</v>
      </c>
      <c r="Y27" s="64">
        <v>88.801958448272259</v>
      </c>
    </row>
    <row r="28" spans="1:25" x14ac:dyDescent="0.4">
      <c r="A28" s="68" t="s">
        <v>48</v>
      </c>
      <c r="B28" s="67" t="s">
        <v>47</v>
      </c>
      <c r="C28" s="65" t="s">
        <v>208</v>
      </c>
      <c r="D28" s="65" t="s">
        <v>208</v>
      </c>
      <c r="E28" s="65" t="s">
        <v>208</v>
      </c>
      <c r="F28" s="65" t="s">
        <v>208</v>
      </c>
      <c r="G28" s="65">
        <v>106.08176890381432</v>
      </c>
      <c r="H28" s="65">
        <v>107.76716019106141</v>
      </c>
      <c r="I28" s="65">
        <v>105.67503163436757</v>
      </c>
      <c r="J28" s="65">
        <v>104.06770666675682</v>
      </c>
      <c r="K28" s="65">
        <v>95.547866476155264</v>
      </c>
      <c r="L28" s="65">
        <v>93.500148599703266</v>
      </c>
      <c r="M28" s="65">
        <v>91.662569066679893</v>
      </c>
      <c r="N28" s="65">
        <v>90.842117643259343</v>
      </c>
      <c r="O28" s="65">
        <v>91.699584400857262</v>
      </c>
      <c r="P28" s="65">
        <v>94.685635097831025</v>
      </c>
      <c r="Q28" s="65">
        <v>99.30708212032151</v>
      </c>
      <c r="R28" s="65">
        <v>98.840705276632903</v>
      </c>
      <c r="S28" s="65">
        <v>99.298820188075979</v>
      </c>
      <c r="T28" s="65">
        <v>97.648433482703808</v>
      </c>
      <c r="U28" s="65">
        <v>98.109893274309755</v>
      </c>
      <c r="V28" s="89">
        <v>96.046214943900395</v>
      </c>
      <c r="W28" s="89">
        <v>92.911256995692128</v>
      </c>
      <c r="X28" s="89">
        <v>89.811976936948696</v>
      </c>
      <c r="Y28" s="64">
        <v>88.850868978371537</v>
      </c>
    </row>
    <row r="29" spans="1:25" x14ac:dyDescent="0.4">
      <c r="A29" s="68" t="s">
        <v>46</v>
      </c>
      <c r="B29" s="67" t="s">
        <v>45</v>
      </c>
      <c r="C29" s="65" t="s">
        <v>208</v>
      </c>
      <c r="D29" s="65" t="s">
        <v>208</v>
      </c>
      <c r="E29" s="65" t="s">
        <v>208</v>
      </c>
      <c r="F29" s="65" t="s">
        <v>208</v>
      </c>
      <c r="G29" s="65">
        <v>94.196229566607258</v>
      </c>
      <c r="H29" s="65">
        <v>95.69278742234053</v>
      </c>
      <c r="I29" s="65">
        <v>93.835063669752358</v>
      </c>
      <c r="J29" s="65">
        <v>92.407825481685549</v>
      </c>
      <c r="K29" s="65">
        <v>93.639009975418546</v>
      </c>
      <c r="L29" s="65">
        <v>91.085966362634196</v>
      </c>
      <c r="M29" s="65">
        <v>88.618348028798337</v>
      </c>
      <c r="N29" s="65">
        <v>87.240771555460213</v>
      </c>
      <c r="O29" s="65">
        <v>87.563865965195873</v>
      </c>
      <c r="P29" s="65">
        <v>90.144184765769083</v>
      </c>
      <c r="Q29" s="65">
        <v>94.117991906621015</v>
      </c>
      <c r="R29" s="65">
        <v>93.754986102143334</v>
      </c>
      <c r="S29" s="65">
        <v>93.812975585693678</v>
      </c>
      <c r="T29" s="65">
        <v>92.411545591865618</v>
      </c>
      <c r="U29" s="65">
        <v>92.226760344280606</v>
      </c>
      <c r="V29" s="89">
        <v>90.070805399949847</v>
      </c>
      <c r="W29" s="89">
        <v>84.890989809773941</v>
      </c>
      <c r="X29" s="89">
        <v>81.215022359794801</v>
      </c>
      <c r="Y29" s="64">
        <v>79.22527665483112</v>
      </c>
    </row>
    <row r="30" spans="1:25" x14ac:dyDescent="0.4">
      <c r="A30" s="68" t="s">
        <v>44</v>
      </c>
      <c r="B30" s="67" t="s">
        <v>43</v>
      </c>
      <c r="C30" s="65" t="s">
        <v>208</v>
      </c>
      <c r="D30" s="65" t="s">
        <v>208</v>
      </c>
      <c r="E30" s="65" t="s">
        <v>208</v>
      </c>
      <c r="F30" s="65" t="s">
        <v>208</v>
      </c>
      <c r="G30" s="65">
        <v>63.542491126562709</v>
      </c>
      <c r="H30" s="65">
        <v>64.552032747345706</v>
      </c>
      <c r="I30" s="65">
        <v>63.298857374960235</v>
      </c>
      <c r="J30" s="65">
        <v>62.336077120187959</v>
      </c>
      <c r="K30" s="65">
        <v>62.680762324950393</v>
      </c>
      <c r="L30" s="65">
        <v>60.658093459457952</v>
      </c>
      <c r="M30" s="65">
        <v>59.298239602512311</v>
      </c>
      <c r="N30" s="65">
        <v>58.678054751971821</v>
      </c>
      <c r="O30" s="65">
        <v>59.509559351716284</v>
      </c>
      <c r="P30" s="65">
        <v>60.841017146988492</v>
      </c>
      <c r="Q30" s="65">
        <v>62.398065686352467</v>
      </c>
      <c r="R30" s="65">
        <v>61.542139602755142</v>
      </c>
      <c r="S30" s="65">
        <v>62.266852679517278</v>
      </c>
      <c r="T30" s="65">
        <v>61.280600175773941</v>
      </c>
      <c r="U30" s="65">
        <v>61.640576166533883</v>
      </c>
      <c r="V30" s="89">
        <v>60.323657887674422</v>
      </c>
      <c r="W30" s="89">
        <v>57.498239016693006</v>
      </c>
      <c r="X30" s="89">
        <v>55.006924941180024</v>
      </c>
      <c r="Y30" s="64">
        <v>53.517902034643924</v>
      </c>
    </row>
    <row r="31" spans="1:25" x14ac:dyDescent="0.4">
      <c r="A31" s="68" t="s">
        <v>42</v>
      </c>
      <c r="B31" s="67" t="s">
        <v>41</v>
      </c>
      <c r="C31" s="65" t="s">
        <v>208</v>
      </c>
      <c r="D31" s="65" t="s">
        <v>208</v>
      </c>
      <c r="E31" s="65" t="s">
        <v>208</v>
      </c>
      <c r="F31" s="65" t="s">
        <v>208</v>
      </c>
      <c r="G31" s="65">
        <v>44.389455133603903</v>
      </c>
      <c r="H31" s="65">
        <v>45.094699792520323</v>
      </c>
      <c r="I31" s="65">
        <v>44.21925769100995</v>
      </c>
      <c r="J31" s="65">
        <v>43.546679544244974</v>
      </c>
      <c r="K31" s="65">
        <v>42.726510972846867</v>
      </c>
      <c r="L31" s="65">
        <v>40.003423208978028</v>
      </c>
      <c r="M31" s="65">
        <v>38.244974882054869</v>
      </c>
      <c r="N31" s="65">
        <v>36.877048970473595</v>
      </c>
      <c r="O31" s="65">
        <v>36.584663251501965</v>
      </c>
      <c r="P31" s="65">
        <v>36.980381275361488</v>
      </c>
      <c r="Q31" s="65">
        <v>37.613462715370055</v>
      </c>
      <c r="R31" s="65">
        <v>36.854182445038859</v>
      </c>
      <c r="S31" s="65">
        <v>36.971572889082921</v>
      </c>
      <c r="T31" s="65">
        <v>36.107490887882477</v>
      </c>
      <c r="U31" s="65">
        <v>36.113072034158215</v>
      </c>
      <c r="V31" s="89">
        <v>35.113025313448389</v>
      </c>
      <c r="W31" s="89">
        <v>32.267815160991994</v>
      </c>
      <c r="X31" s="89">
        <v>30.302809418116983</v>
      </c>
      <c r="Y31" s="64">
        <v>29.297407529475151</v>
      </c>
    </row>
    <row r="32" spans="1:25" x14ac:dyDescent="0.4">
      <c r="A32" s="68" t="s">
        <v>40</v>
      </c>
      <c r="B32" s="67" t="s">
        <v>39</v>
      </c>
      <c r="C32" s="65" t="s">
        <v>208</v>
      </c>
      <c r="D32" s="65" t="s">
        <v>208</v>
      </c>
      <c r="E32" s="65" t="s">
        <v>208</v>
      </c>
      <c r="F32" s="65" t="s">
        <v>208</v>
      </c>
      <c r="G32" s="65">
        <v>83.095165428493601</v>
      </c>
      <c r="H32" s="65">
        <v>84.415353329512868</v>
      </c>
      <c r="I32" s="65">
        <v>82.776563080136654</v>
      </c>
      <c r="J32" s="65">
        <v>81.517525495628959</v>
      </c>
      <c r="K32" s="65">
        <v>81.468691488748007</v>
      </c>
      <c r="L32" s="65">
        <v>78.602102952526963</v>
      </c>
      <c r="M32" s="65">
        <v>76.372198324646746</v>
      </c>
      <c r="N32" s="65">
        <v>75.325093300675903</v>
      </c>
      <c r="O32" s="65">
        <v>75.800511159194571</v>
      </c>
      <c r="P32" s="65">
        <v>77.2190729476944</v>
      </c>
      <c r="Q32" s="65">
        <v>78.92774885274828</v>
      </c>
      <c r="R32" s="65">
        <v>77.618937303859994</v>
      </c>
      <c r="S32" s="65">
        <v>78.060045672430718</v>
      </c>
      <c r="T32" s="65">
        <v>76.300355120816548</v>
      </c>
      <c r="U32" s="65">
        <v>76.368765352956331</v>
      </c>
      <c r="V32" s="89">
        <v>74.522749797295987</v>
      </c>
      <c r="W32" s="89">
        <v>70.580316987841456</v>
      </c>
      <c r="X32" s="89">
        <v>67.70829462683966</v>
      </c>
      <c r="Y32" s="64">
        <v>66.410717768816951</v>
      </c>
    </row>
    <row r="33" spans="1:25" x14ac:dyDescent="0.4">
      <c r="A33" s="68" t="s">
        <v>38</v>
      </c>
      <c r="B33" s="67" t="s">
        <v>37</v>
      </c>
      <c r="C33" s="65" t="s">
        <v>208</v>
      </c>
      <c r="D33" s="65" t="s">
        <v>208</v>
      </c>
      <c r="E33" s="65" t="s">
        <v>208</v>
      </c>
      <c r="F33" s="65" t="s">
        <v>208</v>
      </c>
      <c r="G33" s="65">
        <v>64.978228755092076</v>
      </c>
      <c r="H33" s="65">
        <v>66.010580890018076</v>
      </c>
      <c r="I33" s="65">
        <v>64.729090117883857</v>
      </c>
      <c r="J33" s="65">
        <v>63.744555918384606</v>
      </c>
      <c r="K33" s="65">
        <v>65.230733817395659</v>
      </c>
      <c r="L33" s="65">
        <v>63.933475207996104</v>
      </c>
      <c r="M33" s="65">
        <v>63.014336500859223</v>
      </c>
      <c r="N33" s="65">
        <v>62.57338827550965</v>
      </c>
      <c r="O33" s="65">
        <v>62.840527161149133</v>
      </c>
      <c r="P33" s="65">
        <v>64.560681228486843</v>
      </c>
      <c r="Q33" s="65">
        <v>66.267559344752442</v>
      </c>
      <c r="R33" s="65">
        <v>65.502087930852838</v>
      </c>
      <c r="S33" s="65">
        <v>66.10191101622857</v>
      </c>
      <c r="T33" s="65">
        <v>65.225789141338467</v>
      </c>
      <c r="U33" s="65">
        <v>65.111421026637572</v>
      </c>
      <c r="V33" s="89">
        <v>63.461247514431058</v>
      </c>
      <c r="W33" s="89">
        <v>60.250291482449249</v>
      </c>
      <c r="X33" s="89">
        <v>57.840232770219451</v>
      </c>
      <c r="Y33" s="64">
        <v>56.765561233236816</v>
      </c>
    </row>
    <row r="34" spans="1:25" x14ac:dyDescent="0.4">
      <c r="A34" s="63">
        <v>924</v>
      </c>
      <c r="B34" s="62" t="s">
        <v>36</v>
      </c>
      <c r="C34" s="60" t="s">
        <v>208</v>
      </c>
      <c r="D34" s="60" t="s">
        <v>208</v>
      </c>
      <c r="E34" s="60" t="s">
        <v>208</v>
      </c>
      <c r="F34" s="60" t="s">
        <v>208</v>
      </c>
      <c r="G34" s="60">
        <v>73.133810541892927</v>
      </c>
      <c r="H34" s="60">
        <v>74.295735803548823</v>
      </c>
      <c r="I34" s="60">
        <v>72.853401884388177</v>
      </c>
      <c r="J34" s="60">
        <v>71.745296308140851</v>
      </c>
      <c r="K34" s="60">
        <v>71.772280003981066</v>
      </c>
      <c r="L34" s="60">
        <v>69.778337466163364</v>
      </c>
      <c r="M34" s="60">
        <v>67.495817755715592</v>
      </c>
      <c r="N34" s="60">
        <v>66.092050397007242</v>
      </c>
      <c r="O34" s="60">
        <v>65.436722659677685</v>
      </c>
      <c r="P34" s="60">
        <v>66.629564157537288</v>
      </c>
      <c r="Q34" s="60">
        <v>69.621120515365774</v>
      </c>
      <c r="R34" s="60">
        <v>68.474517972641863</v>
      </c>
      <c r="S34" s="60">
        <v>68.366709246569883</v>
      </c>
      <c r="T34" s="60">
        <v>66.767817315696178</v>
      </c>
      <c r="U34" s="60">
        <v>66.16997781681583</v>
      </c>
      <c r="V34" s="88">
        <v>64.530426145204814</v>
      </c>
      <c r="W34" s="88">
        <v>60.289606517674336</v>
      </c>
      <c r="X34" s="88">
        <v>57.694686135166059</v>
      </c>
      <c r="Y34" s="59">
        <v>56.432969628561636</v>
      </c>
    </row>
    <row r="35" spans="1:25" x14ac:dyDescent="0.4">
      <c r="A35" s="63">
        <v>923</v>
      </c>
      <c r="B35" s="62" t="s">
        <v>35</v>
      </c>
      <c r="C35" s="60" t="s">
        <v>208</v>
      </c>
      <c r="D35" s="60" t="s">
        <v>208</v>
      </c>
      <c r="E35" s="60" t="s">
        <v>208</v>
      </c>
      <c r="F35" s="60" t="s">
        <v>208</v>
      </c>
      <c r="G35" s="60">
        <v>100.05759143153131</v>
      </c>
      <c r="H35" s="60">
        <v>101.64727262335359</v>
      </c>
      <c r="I35" s="60">
        <v>99.67395198106945</v>
      </c>
      <c r="J35" s="60">
        <v>98.157903874323452</v>
      </c>
      <c r="K35" s="60">
        <v>100.27473124553177</v>
      </c>
      <c r="L35" s="60">
        <v>97.979091960581442</v>
      </c>
      <c r="M35" s="60">
        <v>95.756163226834659</v>
      </c>
      <c r="N35" s="60">
        <v>94.259721583721756</v>
      </c>
      <c r="O35" s="60">
        <v>95.296469808522133</v>
      </c>
      <c r="P35" s="60">
        <v>97.900693586878049</v>
      </c>
      <c r="Q35" s="60">
        <v>102.37291171120766</v>
      </c>
      <c r="R35" s="60">
        <v>100.5293615462207</v>
      </c>
      <c r="S35" s="60">
        <v>99.953095232396777</v>
      </c>
      <c r="T35" s="60">
        <v>97.578341292960289</v>
      </c>
      <c r="U35" s="60">
        <v>96.868124731985276</v>
      </c>
      <c r="V35" s="88">
        <v>94.427458512261609</v>
      </c>
      <c r="W35" s="88">
        <v>88.851979608701669</v>
      </c>
      <c r="X35" s="88">
        <v>85.20300016025783</v>
      </c>
      <c r="Y35" s="59">
        <v>83.30441486511198</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8" priority="1" stopIfTrue="1" operator="equal">
      <formula>FALSE</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70" zoomScaleNormal="70" workbookViewId="0">
      <pane xSplit="2" ySplit="2" topLeftCell="C3" activePane="bottomRight" state="frozen"/>
      <selection sqref="A1:B1"/>
      <selection pane="topRight" sqref="A1:B1"/>
      <selection pane="bottomLeft" sqref="A1:B1"/>
      <selection pane="bottomRight"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6" s="100" customFormat="1" ht="60" customHeight="1" x14ac:dyDescent="0.4">
      <c r="A1" s="189" t="s">
        <v>154</v>
      </c>
      <c r="B1" s="189"/>
      <c r="C1" s="129"/>
      <c r="D1" s="129"/>
      <c r="E1" s="129"/>
      <c r="F1" s="129"/>
      <c r="G1" s="129"/>
    </row>
    <row r="2" spans="1:26"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6" s="48" customFormat="1" ht="30" customHeight="1" x14ac:dyDescent="0.4">
      <c r="A3" s="69">
        <v>925</v>
      </c>
      <c r="B3" s="51" t="s">
        <v>58</v>
      </c>
      <c r="C3" s="60">
        <f t="shared" ref="C3:Y3" si="0">SUM(C6,C16:C17,C4)</f>
        <v>2165.9230000000002</v>
      </c>
      <c r="D3" s="60">
        <f t="shared" si="0"/>
        <v>3893.4660000000003</v>
      </c>
      <c r="E3" s="60">
        <f t="shared" si="0"/>
        <v>3557.6930000000011</v>
      </c>
      <c r="F3" s="60">
        <f t="shared" si="0"/>
        <v>3255.0860000000002</v>
      </c>
      <c r="G3" s="60">
        <f t="shared" si="0"/>
        <v>2882.2200000000012</v>
      </c>
      <c r="H3" s="60">
        <f t="shared" si="0"/>
        <v>2605.570901407315</v>
      </c>
      <c r="I3" s="60">
        <f t="shared" si="0"/>
        <v>2624.1158686899994</v>
      </c>
      <c r="J3" s="60">
        <f t="shared" si="0"/>
        <v>2559.18840136366</v>
      </c>
      <c r="K3" s="60">
        <f t="shared" si="0"/>
        <v>2204.4830000000015</v>
      </c>
      <c r="L3" s="60">
        <f t="shared" si="0"/>
        <v>2311.2043118300007</v>
      </c>
      <c r="M3" s="60">
        <f t="shared" si="0"/>
        <v>2439.7983671900015</v>
      </c>
      <c r="N3" s="60">
        <f t="shared" si="0"/>
        <v>2241.4881393452129</v>
      </c>
      <c r="O3" s="60">
        <f t="shared" si="0"/>
        <v>2856.8277160100001</v>
      </c>
      <c r="P3" s="60">
        <f t="shared" si="0"/>
        <v>4684.0175697100012</v>
      </c>
      <c r="Q3" s="60">
        <f t="shared" si="0"/>
        <v>4473.4852258236251</v>
      </c>
      <c r="R3" s="60">
        <f t="shared" si="0"/>
        <v>4933.9849943699946</v>
      </c>
      <c r="S3" s="60">
        <f t="shared" si="0"/>
        <v>5169.8070100499936</v>
      </c>
      <c r="T3" s="60">
        <f t="shared" si="0"/>
        <v>4338.0295486261939</v>
      </c>
      <c r="U3" s="60">
        <f t="shared" si="0"/>
        <v>3065.0410876799974</v>
      </c>
      <c r="V3" s="60">
        <f t="shared" si="0"/>
        <v>2313.5160157900004</v>
      </c>
      <c r="W3" s="88">
        <f t="shared" si="0"/>
        <v>1875.4784224599991</v>
      </c>
      <c r="X3" s="88">
        <f t="shared" si="0"/>
        <v>1666.9844684100003</v>
      </c>
      <c r="Y3" s="59">
        <f t="shared" si="0"/>
        <v>1299.8946281299989</v>
      </c>
      <c r="Z3" s="88"/>
    </row>
    <row r="4" spans="1:26" s="48" customFormat="1" x14ac:dyDescent="0.4">
      <c r="A4" s="68"/>
      <c r="B4" s="90" t="s">
        <v>57</v>
      </c>
      <c r="C4" s="65">
        <v>0</v>
      </c>
      <c r="D4" s="65">
        <v>0</v>
      </c>
      <c r="E4" s="65">
        <v>0</v>
      </c>
      <c r="F4" s="65">
        <v>0</v>
      </c>
      <c r="G4" s="65">
        <v>0.21779253501254769</v>
      </c>
      <c r="H4" s="65">
        <v>0.19822207179713897</v>
      </c>
      <c r="I4" s="65">
        <v>0.21398560299188518</v>
      </c>
      <c r="J4" s="65">
        <v>0.19950958704932828</v>
      </c>
      <c r="K4" s="65">
        <v>0.29138156200034199</v>
      </c>
      <c r="L4" s="65">
        <v>0.21529537268885268</v>
      </c>
      <c r="M4" s="65">
        <v>0.24684795776013954</v>
      </c>
      <c r="N4" s="65">
        <v>0.27288227866969328</v>
      </c>
      <c r="O4" s="65">
        <v>0.3760514424728868</v>
      </c>
      <c r="P4" s="65">
        <v>0.65590480413381513</v>
      </c>
      <c r="Q4" s="65">
        <v>0.68699688010140469</v>
      </c>
      <c r="R4" s="65">
        <v>0.83376723338020331</v>
      </c>
      <c r="S4" s="65">
        <v>0.91257658500359262</v>
      </c>
      <c r="T4" s="65">
        <v>0.7934663253900005</v>
      </c>
      <c r="U4" s="65">
        <v>0.57433755446178814</v>
      </c>
      <c r="V4" s="65">
        <v>0.87733482038647603</v>
      </c>
      <c r="W4" s="89">
        <v>0.31884735577592582</v>
      </c>
      <c r="X4" s="89">
        <v>0.24206278006431969</v>
      </c>
      <c r="Y4" s="64">
        <v>0.53818239986270999</v>
      </c>
    </row>
    <row r="5" spans="1:26" s="48" customFormat="1" ht="25.5" customHeight="1" x14ac:dyDescent="0.4">
      <c r="A5" s="69">
        <v>941</v>
      </c>
      <c r="B5" s="51" t="s">
        <v>56</v>
      </c>
      <c r="C5" s="60">
        <f t="shared" ref="C5:Y5" si="1">SUM(C6,C16)</f>
        <v>1963.7330170159169</v>
      </c>
      <c r="D5" s="60">
        <f t="shared" si="1"/>
        <v>3511.0253071968073</v>
      </c>
      <c r="E5" s="60">
        <f t="shared" si="1"/>
        <v>3196.4648761680855</v>
      </c>
      <c r="F5" s="60">
        <f t="shared" si="1"/>
        <v>2918.8324071454713</v>
      </c>
      <c r="G5" s="60">
        <f t="shared" si="1"/>
        <v>2575.4290371801894</v>
      </c>
      <c r="H5" s="60">
        <f t="shared" si="1"/>
        <v>2322.1415583933695</v>
      </c>
      <c r="I5" s="60">
        <f t="shared" si="1"/>
        <v>2341.3846914091391</v>
      </c>
      <c r="J5" s="60">
        <f t="shared" si="1"/>
        <v>2283.2817089457872</v>
      </c>
      <c r="K5" s="60">
        <f t="shared" si="1"/>
        <v>1962.2244262698487</v>
      </c>
      <c r="L5" s="60">
        <f t="shared" si="1"/>
        <v>2081.9527649185288</v>
      </c>
      <c r="M5" s="60">
        <f t="shared" si="1"/>
        <v>2211.5479094553452</v>
      </c>
      <c r="N5" s="60">
        <f t="shared" si="1"/>
        <v>2037.3333327489686</v>
      </c>
      <c r="O5" s="60">
        <f t="shared" si="1"/>
        <v>2605.2267441236504</v>
      </c>
      <c r="P5" s="60">
        <f t="shared" si="1"/>
        <v>4276.2337982784702</v>
      </c>
      <c r="Q5" s="60">
        <f t="shared" si="1"/>
        <v>4045.0668011374837</v>
      </c>
      <c r="R5" s="60">
        <f t="shared" si="1"/>
        <v>4471.7167819090546</v>
      </c>
      <c r="S5" s="60">
        <f t="shared" si="1"/>
        <v>4691.0311921237426</v>
      </c>
      <c r="T5" s="60">
        <f t="shared" si="1"/>
        <v>3928.519147559708</v>
      </c>
      <c r="U5" s="60">
        <f t="shared" si="1"/>
        <v>2753.8777392156412</v>
      </c>
      <c r="V5" s="60">
        <f t="shared" si="1"/>
        <v>2072.526947614952</v>
      </c>
      <c r="W5" s="88">
        <f t="shared" si="1"/>
        <v>1679.5154592622177</v>
      </c>
      <c r="X5" s="88">
        <f t="shared" si="1"/>
        <v>1494.3844030401096</v>
      </c>
      <c r="Y5" s="59">
        <f t="shared" si="1"/>
        <v>1165.9868052756133</v>
      </c>
    </row>
    <row r="6" spans="1:26" s="48" customFormat="1" ht="25.5" customHeight="1" x14ac:dyDescent="0.4">
      <c r="A6" s="69">
        <v>921</v>
      </c>
      <c r="B6" s="52" t="s">
        <v>55</v>
      </c>
      <c r="C6" s="60">
        <f t="shared" ref="C6:Y6" si="2">SUM(C7:C15)</f>
        <v>1855.9493805130483</v>
      </c>
      <c r="D6" s="60">
        <f t="shared" si="2"/>
        <v>3312.2132141514071</v>
      </c>
      <c r="E6" s="60">
        <f t="shared" si="2"/>
        <v>3011.7372951512621</v>
      </c>
      <c r="F6" s="60">
        <f t="shared" si="2"/>
        <v>2754.2848747264788</v>
      </c>
      <c r="G6" s="60">
        <f t="shared" si="2"/>
        <v>2421.542188047019</v>
      </c>
      <c r="H6" s="60">
        <f t="shared" si="2"/>
        <v>2186.9852099544155</v>
      </c>
      <c r="I6" s="60">
        <f t="shared" si="2"/>
        <v>2210.3537736985281</v>
      </c>
      <c r="J6" s="60">
        <f t="shared" si="2"/>
        <v>2160.6765271632098</v>
      </c>
      <c r="K6" s="60">
        <f t="shared" si="2"/>
        <v>1857.0591059116509</v>
      </c>
      <c r="L6" s="60">
        <f t="shared" si="2"/>
        <v>1970.6871657855061</v>
      </c>
      <c r="M6" s="60">
        <f t="shared" si="2"/>
        <v>2097.7112189862819</v>
      </c>
      <c r="N6" s="60">
        <f t="shared" si="2"/>
        <v>1927.6856748576931</v>
      </c>
      <c r="O6" s="60">
        <f t="shared" si="2"/>
        <v>2456.5848224810002</v>
      </c>
      <c r="P6" s="60">
        <f t="shared" si="2"/>
        <v>4036.8830452297743</v>
      </c>
      <c r="Q6" s="60">
        <f t="shared" si="2"/>
        <v>3821.0001763987771</v>
      </c>
      <c r="R6" s="60">
        <f t="shared" si="2"/>
        <v>4221.0941452280877</v>
      </c>
      <c r="S6" s="60">
        <f t="shared" si="2"/>
        <v>4420.0315069718436</v>
      </c>
      <c r="T6" s="60">
        <f t="shared" si="2"/>
        <v>3692.1280281639038</v>
      </c>
      <c r="U6" s="60">
        <f t="shared" si="2"/>
        <v>2570.784635292383</v>
      </c>
      <c r="V6" s="60">
        <f t="shared" si="2"/>
        <v>1928.1982951222581</v>
      </c>
      <c r="W6" s="88">
        <f t="shared" si="2"/>
        <v>1568.4625819826788</v>
      </c>
      <c r="X6" s="88">
        <f t="shared" si="2"/>
        <v>1404.2435014579999</v>
      </c>
      <c r="Y6" s="59">
        <f t="shared" si="2"/>
        <v>1099.884636269217</v>
      </c>
      <c r="Z6" s="127"/>
    </row>
    <row r="7" spans="1:26" s="48" customFormat="1" x14ac:dyDescent="0.4">
      <c r="A7" s="68" t="s">
        <v>54</v>
      </c>
      <c r="B7" s="67" t="s">
        <v>53</v>
      </c>
      <c r="C7" s="65">
        <v>126.46449093858502</v>
      </c>
      <c r="D7" s="65">
        <v>249.89350712304423</v>
      </c>
      <c r="E7" s="65">
        <v>227.48073324615933</v>
      </c>
      <c r="F7" s="65">
        <v>216.67992454119366</v>
      </c>
      <c r="G7" s="65">
        <v>195.49963064400748</v>
      </c>
      <c r="H7" s="65">
        <v>172.37845105435133</v>
      </c>
      <c r="I7" s="65">
        <v>162.87660716110116</v>
      </c>
      <c r="J7" s="65">
        <v>147.15095103568729</v>
      </c>
      <c r="K7" s="65">
        <v>123.14797576565689</v>
      </c>
      <c r="L7" s="65">
        <v>128.10883183043259</v>
      </c>
      <c r="M7" s="65">
        <v>136.97037132038895</v>
      </c>
      <c r="N7" s="65">
        <v>135.24177664284343</v>
      </c>
      <c r="O7" s="65">
        <v>170.24719346708341</v>
      </c>
      <c r="P7" s="65">
        <v>259.79544137389814</v>
      </c>
      <c r="Q7" s="65">
        <v>252.57725330384528</v>
      </c>
      <c r="R7" s="65">
        <v>286.91121289811315</v>
      </c>
      <c r="S7" s="65">
        <v>320.30743874288817</v>
      </c>
      <c r="T7" s="65">
        <v>270.93955996209354</v>
      </c>
      <c r="U7" s="65">
        <v>196.49042233393823</v>
      </c>
      <c r="V7" s="65">
        <v>161.8005438908894</v>
      </c>
      <c r="W7" s="89">
        <v>137.58966178140284</v>
      </c>
      <c r="X7" s="89">
        <v>119.20205440326592</v>
      </c>
      <c r="Y7" s="64">
        <v>95.009451829858193</v>
      </c>
    </row>
    <row r="8" spans="1:26" s="48" customFormat="1" x14ac:dyDescent="0.4">
      <c r="A8" s="68" t="s">
        <v>52</v>
      </c>
      <c r="B8" s="67" t="s">
        <v>51</v>
      </c>
      <c r="C8" s="65">
        <v>256.97650675007242</v>
      </c>
      <c r="D8" s="65">
        <v>466.40543640072917</v>
      </c>
      <c r="E8" s="65">
        <v>440.67388659216272</v>
      </c>
      <c r="F8" s="65">
        <v>406.24072677184694</v>
      </c>
      <c r="G8" s="65">
        <v>363.58454951708444</v>
      </c>
      <c r="H8" s="65">
        <v>332.57263768531038</v>
      </c>
      <c r="I8" s="65">
        <v>324.88911212016296</v>
      </c>
      <c r="J8" s="65">
        <v>303.33043616177866</v>
      </c>
      <c r="K8" s="65">
        <v>258.12245232718647</v>
      </c>
      <c r="L8" s="65">
        <v>281.65869938252456</v>
      </c>
      <c r="M8" s="65">
        <v>307.09422007137937</v>
      </c>
      <c r="N8" s="65">
        <v>296.59374122864784</v>
      </c>
      <c r="O8" s="65">
        <v>380.5722922175936</v>
      </c>
      <c r="P8" s="65">
        <v>602.50843602692999</v>
      </c>
      <c r="Q8" s="65">
        <v>566.3475305033553</v>
      </c>
      <c r="R8" s="65">
        <v>636.99105738360652</v>
      </c>
      <c r="S8" s="65">
        <v>674.18878200617792</v>
      </c>
      <c r="T8" s="65">
        <v>563.86591657988743</v>
      </c>
      <c r="U8" s="65">
        <v>365.98800226312125</v>
      </c>
      <c r="V8" s="65">
        <v>236.09043138063279</v>
      </c>
      <c r="W8" s="89">
        <v>193.69847286175067</v>
      </c>
      <c r="X8" s="89">
        <v>178.83625087587805</v>
      </c>
      <c r="Y8" s="64">
        <v>151.57848420747348</v>
      </c>
    </row>
    <row r="9" spans="1:26" s="48" customFormat="1" x14ac:dyDescent="0.4">
      <c r="A9" s="68" t="s">
        <v>50</v>
      </c>
      <c r="B9" s="67" t="s">
        <v>49</v>
      </c>
      <c r="C9" s="65">
        <v>212.46724135416616</v>
      </c>
      <c r="D9" s="65">
        <v>403.13654763252492</v>
      </c>
      <c r="E9" s="65">
        <v>370.8330651667257</v>
      </c>
      <c r="F9" s="65">
        <v>332.36285518815077</v>
      </c>
      <c r="G9" s="65">
        <v>296.80313810193582</v>
      </c>
      <c r="H9" s="65">
        <v>265.58141735701366</v>
      </c>
      <c r="I9" s="65">
        <v>254.07064972192705</v>
      </c>
      <c r="J9" s="65">
        <v>237.69880117212125</v>
      </c>
      <c r="K9" s="65">
        <v>197.90628826640079</v>
      </c>
      <c r="L9" s="65">
        <v>216.64117346610016</v>
      </c>
      <c r="M9" s="65">
        <v>236.87483481675491</v>
      </c>
      <c r="N9" s="65">
        <v>221.61445686148096</v>
      </c>
      <c r="O9" s="65">
        <v>292.45824736510122</v>
      </c>
      <c r="P9" s="65">
        <v>477.63964415401921</v>
      </c>
      <c r="Q9" s="65">
        <v>462.27236786329649</v>
      </c>
      <c r="R9" s="65">
        <v>522.2195756196819</v>
      </c>
      <c r="S9" s="65">
        <v>569.67407732069466</v>
      </c>
      <c r="T9" s="65">
        <v>490.00613815460684</v>
      </c>
      <c r="U9" s="65">
        <v>357.62764232215625</v>
      </c>
      <c r="V9" s="65">
        <v>271.43776018899314</v>
      </c>
      <c r="W9" s="89">
        <v>208.84999544361364</v>
      </c>
      <c r="X9" s="89">
        <v>182.19218937692668</v>
      </c>
      <c r="Y9" s="64">
        <v>148.85448090325852</v>
      </c>
    </row>
    <row r="10" spans="1:26" s="48" customFormat="1" x14ac:dyDescent="0.4">
      <c r="A10" s="68" t="s">
        <v>48</v>
      </c>
      <c r="B10" s="67" t="s">
        <v>47</v>
      </c>
      <c r="C10" s="65">
        <v>131.74586330628702</v>
      </c>
      <c r="D10" s="65">
        <v>225.79599259152872</v>
      </c>
      <c r="E10" s="65">
        <v>215.48854435555168</v>
      </c>
      <c r="F10" s="65">
        <v>207.3448742712026</v>
      </c>
      <c r="G10" s="65">
        <v>194.11322232274549</v>
      </c>
      <c r="H10" s="65">
        <v>175.7727038487694</v>
      </c>
      <c r="I10" s="65">
        <v>169.14788045296831</v>
      </c>
      <c r="J10" s="65">
        <v>167.95746147153605</v>
      </c>
      <c r="K10" s="65">
        <v>144.16200399984635</v>
      </c>
      <c r="L10" s="65">
        <v>155.80892705936299</v>
      </c>
      <c r="M10" s="65">
        <v>167.70107537338748</v>
      </c>
      <c r="N10" s="65">
        <v>154.61819435562597</v>
      </c>
      <c r="O10" s="65">
        <v>206.72124199362457</v>
      </c>
      <c r="P10" s="65">
        <v>342.89599787541101</v>
      </c>
      <c r="Q10" s="65">
        <v>313.15341229873155</v>
      </c>
      <c r="R10" s="65">
        <v>348.83019902857211</v>
      </c>
      <c r="S10" s="65">
        <v>368.27814169173979</v>
      </c>
      <c r="T10" s="65">
        <v>301.61147208026057</v>
      </c>
      <c r="U10" s="65">
        <v>211.67046321960365</v>
      </c>
      <c r="V10" s="65">
        <v>157.06300555048563</v>
      </c>
      <c r="W10" s="89">
        <v>120.09207435213628</v>
      </c>
      <c r="X10" s="89">
        <v>112.32198467937718</v>
      </c>
      <c r="Y10" s="64">
        <v>94.221066105676101</v>
      </c>
    </row>
    <row r="11" spans="1:26" s="48" customFormat="1" x14ac:dyDescent="0.4">
      <c r="A11" s="68" t="s">
        <v>46</v>
      </c>
      <c r="B11" s="67" t="s">
        <v>45</v>
      </c>
      <c r="C11" s="65">
        <v>202.5290937538806</v>
      </c>
      <c r="D11" s="65">
        <v>369.61503273348029</v>
      </c>
      <c r="E11" s="65">
        <v>348.55861595405554</v>
      </c>
      <c r="F11" s="65">
        <v>337.33164983157138</v>
      </c>
      <c r="G11" s="65">
        <v>314.88367972344565</v>
      </c>
      <c r="H11" s="65">
        <v>284.5093545703013</v>
      </c>
      <c r="I11" s="65">
        <v>282.40022587306612</v>
      </c>
      <c r="J11" s="65">
        <v>284.3523439041083</v>
      </c>
      <c r="K11" s="65">
        <v>244.59925885995213</v>
      </c>
      <c r="L11" s="65">
        <v>274.93386755927389</v>
      </c>
      <c r="M11" s="65">
        <v>296.90586708504435</v>
      </c>
      <c r="N11" s="65">
        <v>278.61963860307617</v>
      </c>
      <c r="O11" s="65">
        <v>345.76485002594728</v>
      </c>
      <c r="P11" s="65">
        <v>554.74853297171819</v>
      </c>
      <c r="Q11" s="65">
        <v>511.94772891453607</v>
      </c>
      <c r="R11" s="65">
        <v>550.54636326473235</v>
      </c>
      <c r="S11" s="65">
        <v>566.22332758173172</v>
      </c>
      <c r="T11" s="65">
        <v>488.31146832754609</v>
      </c>
      <c r="U11" s="65">
        <v>347.3305893404895</v>
      </c>
      <c r="V11" s="65">
        <v>258.83919449954465</v>
      </c>
      <c r="W11" s="89">
        <v>227.17966525637632</v>
      </c>
      <c r="X11" s="89">
        <v>212.92631208001916</v>
      </c>
      <c r="Y11" s="64">
        <v>161.26265148789776</v>
      </c>
    </row>
    <row r="12" spans="1:26" s="48" customFormat="1" x14ac:dyDescent="0.4">
      <c r="A12" s="68" t="s">
        <v>44</v>
      </c>
      <c r="B12" s="67" t="s">
        <v>43</v>
      </c>
      <c r="C12" s="65">
        <v>160.90684016097671</v>
      </c>
      <c r="D12" s="65">
        <v>275.34928947999992</v>
      </c>
      <c r="E12" s="65">
        <v>238.55092015354438</v>
      </c>
      <c r="F12" s="65">
        <v>209.62756270804147</v>
      </c>
      <c r="G12" s="65">
        <v>181.05894225670716</v>
      </c>
      <c r="H12" s="65">
        <v>160.54828066597383</v>
      </c>
      <c r="I12" s="65">
        <v>169.6607666227446</v>
      </c>
      <c r="J12" s="65">
        <v>169.08385491375668</v>
      </c>
      <c r="K12" s="65">
        <v>150.24827086325445</v>
      </c>
      <c r="L12" s="65">
        <v>161.42890027523688</v>
      </c>
      <c r="M12" s="65">
        <v>174.35728775307027</v>
      </c>
      <c r="N12" s="65">
        <v>160.69592180258067</v>
      </c>
      <c r="O12" s="65">
        <v>215.84748673387944</v>
      </c>
      <c r="P12" s="65">
        <v>367.91042272665374</v>
      </c>
      <c r="Q12" s="65">
        <v>344.71978782714916</v>
      </c>
      <c r="R12" s="65">
        <v>374.68273224889447</v>
      </c>
      <c r="S12" s="65">
        <v>388.47362390069139</v>
      </c>
      <c r="T12" s="65">
        <v>318.40663068709858</v>
      </c>
      <c r="U12" s="65">
        <v>209.16561916776629</v>
      </c>
      <c r="V12" s="65">
        <v>155.9339329415161</v>
      </c>
      <c r="W12" s="89">
        <v>122.26324981289449</v>
      </c>
      <c r="X12" s="89">
        <v>107.55770276906813</v>
      </c>
      <c r="Y12" s="64">
        <v>81.532291487351927</v>
      </c>
    </row>
    <row r="13" spans="1:26" s="48" customFormat="1" x14ac:dyDescent="0.4">
      <c r="A13" s="68" t="s">
        <v>42</v>
      </c>
      <c r="B13" s="67" t="s">
        <v>41</v>
      </c>
      <c r="C13" s="65">
        <v>394.6589298549826</v>
      </c>
      <c r="D13" s="65">
        <v>715.83695541260033</v>
      </c>
      <c r="E13" s="65">
        <v>647.72852990689967</v>
      </c>
      <c r="F13" s="65">
        <v>583.7616460963502</v>
      </c>
      <c r="G13" s="65">
        <v>490.86351397559793</v>
      </c>
      <c r="H13" s="65">
        <v>454.11189870395089</v>
      </c>
      <c r="I13" s="65">
        <v>490.14295222424323</v>
      </c>
      <c r="J13" s="65">
        <v>493.74897276984609</v>
      </c>
      <c r="K13" s="65">
        <v>435.0743575961842</v>
      </c>
      <c r="L13" s="65">
        <v>429.07023864929613</v>
      </c>
      <c r="M13" s="65">
        <v>437.4083455635041</v>
      </c>
      <c r="N13" s="65">
        <v>380.71217479316999</v>
      </c>
      <c r="O13" s="65">
        <v>417.42031612742733</v>
      </c>
      <c r="P13" s="65">
        <v>677.10209099149574</v>
      </c>
      <c r="Q13" s="65">
        <v>685.34254883579297</v>
      </c>
      <c r="R13" s="65">
        <v>760.97410257077536</v>
      </c>
      <c r="S13" s="65">
        <v>766.46435626317134</v>
      </c>
      <c r="T13" s="65">
        <v>642.06881877887281</v>
      </c>
      <c r="U13" s="65">
        <v>470.06844493235212</v>
      </c>
      <c r="V13" s="65">
        <v>373.41122145994518</v>
      </c>
      <c r="W13" s="89">
        <v>293.54560665100894</v>
      </c>
      <c r="X13" s="89">
        <v>257.99874989027239</v>
      </c>
      <c r="Y13" s="64">
        <v>199.07488595294376</v>
      </c>
    </row>
    <row r="14" spans="1:26" s="48" customFormat="1" x14ac:dyDescent="0.4">
      <c r="A14" s="68" t="s">
        <v>40</v>
      </c>
      <c r="B14" s="67" t="s">
        <v>39</v>
      </c>
      <c r="C14" s="65">
        <v>212.90749392679609</v>
      </c>
      <c r="D14" s="65">
        <v>349.50769133443407</v>
      </c>
      <c r="E14" s="65">
        <v>297.20122508485701</v>
      </c>
      <c r="F14" s="65">
        <v>262.93106188312606</v>
      </c>
      <c r="G14" s="65">
        <v>220.85268160437212</v>
      </c>
      <c r="H14" s="65">
        <v>196.9123237276832</v>
      </c>
      <c r="I14" s="65">
        <v>215.5862492000314</v>
      </c>
      <c r="J14" s="65">
        <v>222.07693476112922</v>
      </c>
      <c r="K14" s="65">
        <v>191.32255005674043</v>
      </c>
      <c r="L14" s="65">
        <v>203.76588899102055</v>
      </c>
      <c r="M14" s="65">
        <v>214.21455817039526</v>
      </c>
      <c r="N14" s="65">
        <v>188.97290136098937</v>
      </c>
      <c r="O14" s="65">
        <v>264.06068679210654</v>
      </c>
      <c r="P14" s="65">
        <v>471.26637460224123</v>
      </c>
      <c r="Q14" s="65">
        <v>426.44334657407859</v>
      </c>
      <c r="R14" s="65">
        <v>455.3283911445626</v>
      </c>
      <c r="S14" s="65">
        <v>470.654416054725</v>
      </c>
      <c r="T14" s="65">
        <v>375.89486621350261</v>
      </c>
      <c r="U14" s="65">
        <v>254.29873943076723</v>
      </c>
      <c r="V14" s="65">
        <v>194.7312728310782</v>
      </c>
      <c r="W14" s="89">
        <v>164.89381847532934</v>
      </c>
      <c r="X14" s="89">
        <v>152.26460361629256</v>
      </c>
      <c r="Y14" s="64">
        <v>115.51299079865532</v>
      </c>
    </row>
    <row r="15" spans="1:26" s="48" customFormat="1" x14ac:dyDescent="0.4">
      <c r="A15" s="68" t="s">
        <v>38</v>
      </c>
      <c r="B15" s="67" t="s">
        <v>37</v>
      </c>
      <c r="C15" s="65">
        <v>157.29292046730154</v>
      </c>
      <c r="D15" s="65">
        <v>256.67276144306504</v>
      </c>
      <c r="E15" s="65">
        <v>225.22177469130546</v>
      </c>
      <c r="F15" s="65">
        <v>198.00457343499619</v>
      </c>
      <c r="G15" s="65">
        <v>163.88282990112239</v>
      </c>
      <c r="H15" s="65">
        <v>144.59814234106156</v>
      </c>
      <c r="I15" s="65">
        <v>141.57933032228334</v>
      </c>
      <c r="J15" s="65">
        <v>135.27677097324641</v>
      </c>
      <c r="K15" s="65">
        <v>112.47594817642906</v>
      </c>
      <c r="L15" s="65">
        <v>119.27063857225812</v>
      </c>
      <c r="M15" s="65">
        <v>126.18465883235726</v>
      </c>
      <c r="N15" s="65">
        <v>110.61686920927858</v>
      </c>
      <c r="O15" s="65">
        <v>163.49250775823697</v>
      </c>
      <c r="P15" s="65">
        <v>283.01610450740674</v>
      </c>
      <c r="Q15" s="65">
        <v>258.19620027799198</v>
      </c>
      <c r="R15" s="65">
        <v>284.61051106914891</v>
      </c>
      <c r="S15" s="65">
        <v>295.76734341002373</v>
      </c>
      <c r="T15" s="65">
        <v>241.0231573800354</v>
      </c>
      <c r="U15" s="65">
        <v>158.14471228218892</v>
      </c>
      <c r="V15" s="65">
        <v>118.89093237917294</v>
      </c>
      <c r="W15" s="89">
        <v>100.35003734816604</v>
      </c>
      <c r="X15" s="89">
        <v>80.943653766899828</v>
      </c>
      <c r="Y15" s="64">
        <v>52.838333496101932</v>
      </c>
    </row>
    <row r="16" spans="1:26" s="48" customFormat="1" x14ac:dyDescent="0.4">
      <c r="A16" s="63">
        <v>924</v>
      </c>
      <c r="B16" s="62" t="s">
        <v>36</v>
      </c>
      <c r="C16" s="60">
        <v>107.78363650286869</v>
      </c>
      <c r="D16" s="60">
        <v>198.81209304540039</v>
      </c>
      <c r="E16" s="60">
        <v>184.72758101682356</v>
      </c>
      <c r="F16" s="60">
        <v>164.54753241899238</v>
      </c>
      <c r="G16" s="60">
        <v>153.88684913317039</v>
      </c>
      <c r="H16" s="60">
        <v>135.15634843895415</v>
      </c>
      <c r="I16" s="60">
        <v>131.03091771061094</v>
      </c>
      <c r="J16" s="60">
        <v>122.6051817825774</v>
      </c>
      <c r="K16" s="60">
        <v>105.1653203581977</v>
      </c>
      <c r="L16" s="60">
        <v>111.26559913302277</v>
      </c>
      <c r="M16" s="60">
        <v>113.83669046906338</v>
      </c>
      <c r="N16" s="60">
        <v>109.64765789127556</v>
      </c>
      <c r="O16" s="60">
        <v>148.64192164265006</v>
      </c>
      <c r="P16" s="60">
        <v>239.35075304869594</v>
      </c>
      <c r="Q16" s="60">
        <v>224.06662473870642</v>
      </c>
      <c r="R16" s="60">
        <v>250.62263668096736</v>
      </c>
      <c r="S16" s="60">
        <v>270.99968515189948</v>
      </c>
      <c r="T16" s="60">
        <v>236.39111939580414</v>
      </c>
      <c r="U16" s="60">
        <v>183.09310392325821</v>
      </c>
      <c r="V16" s="60">
        <v>144.32865249269409</v>
      </c>
      <c r="W16" s="88">
        <v>111.0528772795389</v>
      </c>
      <c r="X16" s="88">
        <v>90.140901582109706</v>
      </c>
      <c r="Y16" s="59">
        <v>66.102169006396224</v>
      </c>
      <c r="Z16" s="128"/>
    </row>
    <row r="17" spans="1:26" s="48" customFormat="1" x14ac:dyDescent="0.4">
      <c r="A17" s="63">
        <v>923</v>
      </c>
      <c r="B17" s="97" t="s">
        <v>35</v>
      </c>
      <c r="C17" s="88">
        <v>202.18998298408343</v>
      </c>
      <c r="D17" s="88">
        <v>382.44069280319292</v>
      </c>
      <c r="E17" s="88">
        <v>361.22812383191547</v>
      </c>
      <c r="F17" s="88">
        <v>336.25359285452873</v>
      </c>
      <c r="G17" s="88">
        <v>306.57317028479923</v>
      </c>
      <c r="H17" s="88">
        <v>283.2311209421481</v>
      </c>
      <c r="I17" s="88">
        <v>282.51719167786848</v>
      </c>
      <c r="J17" s="88">
        <v>275.70718283082351</v>
      </c>
      <c r="K17" s="88">
        <v>241.96719216815242</v>
      </c>
      <c r="L17" s="88">
        <v>229.03625153878303</v>
      </c>
      <c r="M17" s="88">
        <v>228.00360977689624</v>
      </c>
      <c r="N17" s="88">
        <v>203.88192431757452</v>
      </c>
      <c r="O17" s="88">
        <v>251.22492044387664</v>
      </c>
      <c r="P17" s="88">
        <v>407.12786662739722</v>
      </c>
      <c r="Q17" s="88">
        <v>427.7314278060403</v>
      </c>
      <c r="R17" s="88">
        <v>461.43444522756005</v>
      </c>
      <c r="S17" s="88">
        <v>477.86324134124743</v>
      </c>
      <c r="T17" s="88">
        <v>408.71693474109554</v>
      </c>
      <c r="U17" s="88">
        <v>310.58901090989474</v>
      </c>
      <c r="V17" s="88">
        <v>240.11173335466211</v>
      </c>
      <c r="W17" s="88">
        <v>195.64411584200559</v>
      </c>
      <c r="X17" s="88">
        <v>172.35800258982624</v>
      </c>
      <c r="Y17" s="59">
        <v>133.36964045452285</v>
      </c>
      <c r="Z17" s="127"/>
    </row>
    <row r="18" spans="1:26"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6" ht="60" customHeight="1" x14ac:dyDescent="0.4">
      <c r="A19" s="189" t="s">
        <v>153</v>
      </c>
      <c r="B19" s="189"/>
      <c r="C19" s="75"/>
      <c r="D19" s="63"/>
      <c r="E19" s="63"/>
      <c r="F19" s="75"/>
      <c r="G19" s="75"/>
      <c r="H19" s="75"/>
      <c r="I19" s="75"/>
      <c r="J19" s="75"/>
      <c r="K19" s="75"/>
      <c r="L19" s="75"/>
      <c r="M19" s="75"/>
      <c r="N19" s="75"/>
      <c r="O19" s="75"/>
      <c r="P19" s="75"/>
      <c r="Q19" s="75"/>
      <c r="R19" s="75"/>
      <c r="S19" s="75"/>
      <c r="T19" s="75"/>
      <c r="U19" s="75"/>
      <c r="V19" s="75"/>
      <c r="W19" s="93"/>
    </row>
    <row r="20" spans="1:26"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6" ht="30" customHeight="1" x14ac:dyDescent="0.4">
      <c r="A21" s="69">
        <v>925</v>
      </c>
      <c r="B21" s="51" t="s">
        <v>58</v>
      </c>
      <c r="C21" s="60">
        <v>3287.1896491284328</v>
      </c>
      <c r="D21" s="60">
        <v>5870.2121810537119</v>
      </c>
      <c r="E21" s="60">
        <v>5295.6253301659299</v>
      </c>
      <c r="F21" s="60">
        <v>4826.744063986218</v>
      </c>
      <c r="G21" s="60">
        <v>4179.6163151625806</v>
      </c>
      <c r="H21" s="60">
        <v>3740.9776823828988</v>
      </c>
      <c r="I21" s="60">
        <v>3676.4198611616471</v>
      </c>
      <c r="J21" s="60">
        <v>3512.5387529673699</v>
      </c>
      <c r="K21" s="60">
        <v>2946.3256724963221</v>
      </c>
      <c r="L21" s="60">
        <v>3010.0514865287046</v>
      </c>
      <c r="M21" s="60">
        <v>3085.8176464007288</v>
      </c>
      <c r="N21" s="60">
        <v>2766.4559112213324</v>
      </c>
      <c r="O21" s="60">
        <v>3432.7200754587093</v>
      </c>
      <c r="P21" s="60">
        <v>5549.6452495948997</v>
      </c>
      <c r="Q21" s="60">
        <v>5203.38106245362</v>
      </c>
      <c r="R21" s="60">
        <v>5664.544083521906</v>
      </c>
      <c r="S21" s="60">
        <v>5818.151088573838</v>
      </c>
      <c r="T21" s="60">
        <v>4794.1120100494645</v>
      </c>
      <c r="U21" s="60">
        <v>3344.3133813194818</v>
      </c>
      <c r="V21" s="88">
        <v>2504.2954421516724</v>
      </c>
      <c r="W21" s="88">
        <v>1984.9176442683408</v>
      </c>
      <c r="X21" s="88">
        <v>1730.5310773353999</v>
      </c>
      <c r="Y21" s="59">
        <v>1325.8832366526976</v>
      </c>
    </row>
    <row r="22" spans="1:26" x14ac:dyDescent="0.4">
      <c r="A22" s="68"/>
      <c r="B22" s="90" t="s">
        <v>57</v>
      </c>
      <c r="C22" s="65">
        <v>0</v>
      </c>
      <c r="D22" s="65">
        <v>0</v>
      </c>
      <c r="E22" s="65">
        <v>0</v>
      </c>
      <c r="F22" s="65">
        <v>0</v>
      </c>
      <c r="G22" s="65">
        <v>0.31582919855495473</v>
      </c>
      <c r="H22" s="65">
        <v>0.28459956562620359</v>
      </c>
      <c r="I22" s="65">
        <v>0.29979656395079518</v>
      </c>
      <c r="J22" s="65">
        <v>0.27383101444421604</v>
      </c>
      <c r="K22" s="65">
        <v>0.38943597052628021</v>
      </c>
      <c r="L22" s="65">
        <v>0.2803950102064795</v>
      </c>
      <c r="M22" s="65">
        <v>0.31220931790012141</v>
      </c>
      <c r="N22" s="65">
        <v>0.33679267788311712</v>
      </c>
      <c r="O22" s="65">
        <v>0.45185760721503926</v>
      </c>
      <c r="P22" s="65">
        <v>0.77711898520335054</v>
      </c>
      <c r="Q22" s="65">
        <v>0.79908759623235837</v>
      </c>
      <c r="R22" s="65">
        <v>0.95722043222008479</v>
      </c>
      <c r="S22" s="65">
        <v>1.0270225641158515</v>
      </c>
      <c r="T22" s="65">
        <v>0.87688808881596769</v>
      </c>
      <c r="U22" s="65">
        <v>0.62666852216155355</v>
      </c>
      <c r="V22" s="89">
        <v>0.94968246467252504</v>
      </c>
      <c r="W22" s="89">
        <v>0.33745295852447416</v>
      </c>
      <c r="X22" s="89">
        <v>0.25129038182764879</v>
      </c>
      <c r="Y22" s="64">
        <v>0.54894220408157912</v>
      </c>
    </row>
    <row r="23" spans="1:26" ht="25.5" customHeight="1" x14ac:dyDescent="0.4">
      <c r="A23" s="69">
        <v>941</v>
      </c>
      <c r="B23" s="51" t="s">
        <v>56</v>
      </c>
      <c r="C23" s="60">
        <v>2980.3288700413032</v>
      </c>
      <c r="D23" s="60">
        <v>5293.6030586358138</v>
      </c>
      <c r="E23" s="60">
        <v>4757.9373389501034</v>
      </c>
      <c r="F23" s="60">
        <v>4328.1366436892931</v>
      </c>
      <c r="G23" s="60">
        <v>3734.727127818755</v>
      </c>
      <c r="H23" s="60">
        <v>3334.0408202253852</v>
      </c>
      <c r="I23" s="60">
        <v>3280.3098692488761</v>
      </c>
      <c r="J23" s="60">
        <v>3133.8511390330359</v>
      </c>
      <c r="K23" s="60">
        <v>2622.5433366091811</v>
      </c>
      <c r="L23" s="60">
        <v>2711.4803234178607</v>
      </c>
      <c r="M23" s="60">
        <v>2797.1301467497406</v>
      </c>
      <c r="N23" s="60">
        <v>2514.4870243025666</v>
      </c>
      <c r="O23" s="60">
        <v>3130.4002322427345</v>
      </c>
      <c r="P23" s="60">
        <v>5066.5011886884413</v>
      </c>
      <c r="Q23" s="60">
        <v>4705.0616972862399</v>
      </c>
      <c r="R23" s="60">
        <v>5133.8293223534401</v>
      </c>
      <c r="S23" s="60">
        <v>5279.332126698604</v>
      </c>
      <c r="T23" s="60">
        <v>4341.5473813426943</v>
      </c>
      <c r="U23" s="60">
        <v>3004.7982752322091</v>
      </c>
      <c r="V23" s="88">
        <v>2243.4336971193729</v>
      </c>
      <c r="W23" s="88">
        <v>1777.5197138969613</v>
      </c>
      <c r="X23" s="88">
        <v>1551.3513772644012</v>
      </c>
      <c r="Y23" s="59">
        <v>1189.2982137307222</v>
      </c>
    </row>
    <row r="24" spans="1:26" ht="25.5" customHeight="1" x14ac:dyDescent="0.4">
      <c r="A24" s="69">
        <v>921</v>
      </c>
      <c r="B24" s="52" t="s">
        <v>55</v>
      </c>
      <c r="C24" s="60">
        <v>2816.7472218212829</v>
      </c>
      <c r="D24" s="60">
        <v>4993.8523557053422</v>
      </c>
      <c r="E24" s="60">
        <v>4482.9703709702999</v>
      </c>
      <c r="F24" s="60">
        <v>4084.1403789678839</v>
      </c>
      <c r="G24" s="60">
        <v>3511.5699832128744</v>
      </c>
      <c r="H24" s="60">
        <v>3139.9885751418215</v>
      </c>
      <c r="I24" s="60">
        <v>3096.7338793144027</v>
      </c>
      <c r="J24" s="60">
        <v>2965.5730036302507</v>
      </c>
      <c r="K24" s="60">
        <v>2481.9882571517037</v>
      </c>
      <c r="L24" s="60">
        <v>2566.5709442013267</v>
      </c>
      <c r="M24" s="60">
        <v>2653.1513356392657</v>
      </c>
      <c r="N24" s="60">
        <v>2379.1593346305153</v>
      </c>
      <c r="O24" s="60">
        <v>2951.7943941594622</v>
      </c>
      <c r="P24" s="60">
        <v>4782.9173314814552</v>
      </c>
      <c r="Q24" s="60">
        <v>4444.4362625216427</v>
      </c>
      <c r="R24" s="60">
        <v>4846.0978080850018</v>
      </c>
      <c r="S24" s="60">
        <v>4974.3464453947208</v>
      </c>
      <c r="T24" s="60">
        <v>4080.303078633101</v>
      </c>
      <c r="U24" s="60">
        <v>2805.0225789327019</v>
      </c>
      <c r="V24" s="88">
        <v>2087.2032737540417</v>
      </c>
      <c r="W24" s="88">
        <v>1659.9866018551857</v>
      </c>
      <c r="X24" s="88">
        <v>1457.774241734362</v>
      </c>
      <c r="Y24" s="59">
        <v>1121.8744734556763</v>
      </c>
    </row>
    <row r="25" spans="1:26" x14ac:dyDescent="0.4">
      <c r="A25" s="68" t="s">
        <v>54</v>
      </c>
      <c r="B25" s="67" t="s">
        <v>53</v>
      </c>
      <c r="C25" s="65">
        <v>191.93330769173841</v>
      </c>
      <c r="D25" s="65">
        <v>376.7665903541797</v>
      </c>
      <c r="E25" s="65">
        <v>338.60502665718485</v>
      </c>
      <c r="F25" s="65">
        <v>321.29981805832102</v>
      </c>
      <c r="G25" s="65">
        <v>283.50141413492094</v>
      </c>
      <c r="H25" s="65">
        <v>247.49429691963431</v>
      </c>
      <c r="I25" s="65">
        <v>228.19220775667486</v>
      </c>
      <c r="J25" s="65">
        <v>201.96770889296005</v>
      </c>
      <c r="K25" s="65">
        <v>164.58917692461659</v>
      </c>
      <c r="L25" s="65">
        <v>166.84556086836042</v>
      </c>
      <c r="M25" s="65">
        <v>173.23791774699598</v>
      </c>
      <c r="N25" s="65">
        <v>166.91607948769419</v>
      </c>
      <c r="O25" s="65">
        <v>204.56639913210444</v>
      </c>
      <c r="P25" s="65">
        <v>307.80681661198969</v>
      </c>
      <c r="Q25" s="65">
        <v>293.78787015124396</v>
      </c>
      <c r="R25" s="65">
        <v>329.39322178170107</v>
      </c>
      <c r="S25" s="65">
        <v>360.4771067425612</v>
      </c>
      <c r="T25" s="65">
        <v>299.42502323967381</v>
      </c>
      <c r="U25" s="65">
        <v>214.39371607572801</v>
      </c>
      <c r="V25" s="89">
        <v>175.14309900519655</v>
      </c>
      <c r="W25" s="89">
        <v>145.61838945638138</v>
      </c>
      <c r="X25" s="89">
        <v>123.74611973669619</v>
      </c>
      <c r="Y25" s="64">
        <v>96.908962294882954</v>
      </c>
    </row>
    <row r="26" spans="1:26" x14ac:dyDescent="0.4">
      <c r="A26" s="68" t="s">
        <v>52</v>
      </c>
      <c r="B26" s="67" t="s">
        <v>51</v>
      </c>
      <c r="C26" s="65">
        <v>390.00948466682371</v>
      </c>
      <c r="D26" s="65">
        <v>703.20348863178276</v>
      </c>
      <c r="E26" s="65">
        <v>655.94299344550654</v>
      </c>
      <c r="F26" s="65">
        <v>602.38654723575939</v>
      </c>
      <c r="G26" s="65">
        <v>527.2477170731737</v>
      </c>
      <c r="H26" s="65">
        <v>477.49489936350386</v>
      </c>
      <c r="I26" s="65">
        <v>455.17379728739576</v>
      </c>
      <c r="J26" s="65">
        <v>416.32726664633742</v>
      </c>
      <c r="K26" s="65">
        <v>344.98465533156616</v>
      </c>
      <c r="L26" s="65">
        <v>366.82485508986434</v>
      </c>
      <c r="M26" s="65">
        <v>388.40781932949517</v>
      </c>
      <c r="N26" s="65">
        <v>366.05748397711028</v>
      </c>
      <c r="O26" s="65">
        <v>457.28979046844938</v>
      </c>
      <c r="P26" s="65">
        <v>713.85472622057682</v>
      </c>
      <c r="Q26" s="65">
        <v>658.75304515976518</v>
      </c>
      <c r="R26" s="65">
        <v>731.30824870281128</v>
      </c>
      <c r="S26" s="65">
        <v>758.73861215867362</v>
      </c>
      <c r="T26" s="65">
        <v>623.14844388030349</v>
      </c>
      <c r="U26" s="65">
        <v>399.33512744437616</v>
      </c>
      <c r="V26" s="89">
        <v>255.55915204686795</v>
      </c>
      <c r="W26" s="89">
        <v>205.00130091969723</v>
      </c>
      <c r="X26" s="89">
        <v>185.65361331173426</v>
      </c>
      <c r="Y26" s="64">
        <v>154.60897129564549</v>
      </c>
    </row>
    <row r="27" spans="1:26" x14ac:dyDescent="0.4">
      <c r="A27" s="68" t="s">
        <v>50</v>
      </c>
      <c r="B27" s="67" t="s">
        <v>49</v>
      </c>
      <c r="C27" s="65">
        <v>322.45842375665592</v>
      </c>
      <c r="D27" s="65">
        <v>607.81244077651832</v>
      </c>
      <c r="E27" s="65">
        <v>551.98494450195244</v>
      </c>
      <c r="F27" s="65">
        <v>492.8381119174478</v>
      </c>
      <c r="G27" s="65">
        <v>430.40546467733316</v>
      </c>
      <c r="H27" s="65">
        <v>381.31150246250485</v>
      </c>
      <c r="I27" s="65">
        <v>355.95622659842354</v>
      </c>
      <c r="J27" s="65">
        <v>326.24649682144241</v>
      </c>
      <c r="K27" s="65">
        <v>264.50481943737094</v>
      </c>
      <c r="L27" s="65">
        <v>282.14774561346644</v>
      </c>
      <c r="M27" s="65">
        <v>299.59547276345745</v>
      </c>
      <c r="N27" s="65">
        <v>273.5176749030868</v>
      </c>
      <c r="O27" s="65">
        <v>351.41331461380219</v>
      </c>
      <c r="P27" s="65">
        <v>565.90961556996558</v>
      </c>
      <c r="Q27" s="65">
        <v>537.69693275171369</v>
      </c>
      <c r="R27" s="65">
        <v>599.54292742098312</v>
      </c>
      <c r="S27" s="65">
        <v>641.11674703765107</v>
      </c>
      <c r="T27" s="65">
        <v>541.52335423093325</v>
      </c>
      <c r="U27" s="65">
        <v>390.21301037534204</v>
      </c>
      <c r="V27" s="89">
        <v>293.82132694553019</v>
      </c>
      <c r="W27" s="89">
        <v>221.03695568922655</v>
      </c>
      <c r="X27" s="89">
        <v>189.13748252572304</v>
      </c>
      <c r="Y27" s="64">
        <v>151.83050738058114</v>
      </c>
    </row>
    <row r="28" spans="1:26" x14ac:dyDescent="0.4">
      <c r="A28" s="68" t="s">
        <v>48</v>
      </c>
      <c r="B28" s="67" t="s">
        <v>47</v>
      </c>
      <c r="C28" s="65">
        <v>199.94876926645873</v>
      </c>
      <c r="D28" s="65">
        <v>340.43456040040041</v>
      </c>
      <c r="E28" s="65">
        <v>320.75465585418516</v>
      </c>
      <c r="F28" s="65">
        <v>307.45751144101746</v>
      </c>
      <c r="G28" s="65">
        <v>281.49093095215773</v>
      </c>
      <c r="H28" s="65">
        <v>252.36763348684323</v>
      </c>
      <c r="I28" s="65">
        <v>236.97834176854789</v>
      </c>
      <c r="J28" s="65">
        <v>230.52507269665512</v>
      </c>
      <c r="K28" s="65">
        <v>192.67475112453326</v>
      </c>
      <c r="L28" s="65">
        <v>202.92143369104903</v>
      </c>
      <c r="M28" s="65">
        <v>212.10561686849323</v>
      </c>
      <c r="N28" s="65">
        <v>190.83055147570118</v>
      </c>
      <c r="O28" s="65">
        <v>248.39305269915306</v>
      </c>
      <c r="P28" s="65">
        <v>406.26473265602925</v>
      </c>
      <c r="Q28" s="65">
        <v>364.24766215651169</v>
      </c>
      <c r="R28" s="65">
        <v>400.48035053121839</v>
      </c>
      <c r="S28" s="65">
        <v>414.4638023849609</v>
      </c>
      <c r="T28" s="65">
        <v>333.32165317467593</v>
      </c>
      <c r="U28" s="65">
        <v>230.95689171045802</v>
      </c>
      <c r="V28" s="89">
        <v>170.01488913246712</v>
      </c>
      <c r="W28" s="89">
        <v>127.09977063115205</v>
      </c>
      <c r="X28" s="89">
        <v>116.6037769632328</v>
      </c>
      <c r="Y28" s="64">
        <v>96.104814486984793</v>
      </c>
    </row>
    <row r="29" spans="1:26" x14ac:dyDescent="0.4">
      <c r="A29" s="68" t="s">
        <v>46</v>
      </c>
      <c r="B29" s="67" t="s">
        <v>45</v>
      </c>
      <c r="C29" s="65">
        <v>307.37544254117904</v>
      </c>
      <c r="D29" s="65">
        <v>557.27176440031644</v>
      </c>
      <c r="E29" s="65">
        <v>518.82943123363214</v>
      </c>
      <c r="F29" s="65">
        <v>500.20599714392011</v>
      </c>
      <c r="G29" s="65">
        <v>456.62474243830854</v>
      </c>
      <c r="H29" s="65">
        <v>408.48750087813369</v>
      </c>
      <c r="I29" s="65">
        <v>395.6463247617844</v>
      </c>
      <c r="J29" s="65">
        <v>390.27944442389497</v>
      </c>
      <c r="K29" s="65">
        <v>326.91069781561021</v>
      </c>
      <c r="L29" s="65">
        <v>358.06661163963315</v>
      </c>
      <c r="M29" s="65">
        <v>375.52175470391626</v>
      </c>
      <c r="N29" s="65">
        <v>343.87375630771595</v>
      </c>
      <c r="O29" s="65">
        <v>415.46570534177931</v>
      </c>
      <c r="P29" s="65">
        <v>657.26857658154393</v>
      </c>
      <c r="Q29" s="65">
        <v>595.4773477785626</v>
      </c>
      <c r="R29" s="65">
        <v>632.06397025817171</v>
      </c>
      <c r="S29" s="65">
        <v>637.23323972081812</v>
      </c>
      <c r="T29" s="65">
        <v>539.65051383648427</v>
      </c>
      <c r="U29" s="65">
        <v>378.97773779998818</v>
      </c>
      <c r="V29" s="89">
        <v>280.18384597786087</v>
      </c>
      <c r="W29" s="89">
        <v>240.43621114813141</v>
      </c>
      <c r="X29" s="89">
        <v>221.04321139137414</v>
      </c>
      <c r="Y29" s="64">
        <v>164.48675275592166</v>
      </c>
    </row>
    <row r="30" spans="1:26" x14ac:dyDescent="0.4">
      <c r="A30" s="68" t="s">
        <v>44</v>
      </c>
      <c r="B30" s="67" t="s">
        <v>43</v>
      </c>
      <c r="C30" s="65">
        <v>244.20595720675473</v>
      </c>
      <c r="D30" s="65">
        <v>415.14649239263423</v>
      </c>
      <c r="E30" s="65">
        <v>355.08299768965435</v>
      </c>
      <c r="F30" s="65">
        <v>310.84235376544206</v>
      </c>
      <c r="G30" s="65">
        <v>262.5604253187517</v>
      </c>
      <c r="H30" s="65">
        <v>230.50899693113521</v>
      </c>
      <c r="I30" s="65">
        <v>237.69690184570712</v>
      </c>
      <c r="J30" s="65">
        <v>232.07107087903984</v>
      </c>
      <c r="K30" s="65">
        <v>200.80914105147892</v>
      </c>
      <c r="L30" s="65">
        <v>210.24073845614717</v>
      </c>
      <c r="M30" s="65">
        <v>220.52428699125119</v>
      </c>
      <c r="N30" s="65">
        <v>198.33171319379602</v>
      </c>
      <c r="O30" s="65">
        <v>259.35900747404457</v>
      </c>
      <c r="P30" s="65">
        <v>435.90193661204313</v>
      </c>
      <c r="Q30" s="65">
        <v>400.9644215383708</v>
      </c>
      <c r="R30" s="65">
        <v>430.16078414914216</v>
      </c>
      <c r="S30" s="65">
        <v>437.19199447605195</v>
      </c>
      <c r="T30" s="65">
        <v>351.88258520272694</v>
      </c>
      <c r="U30" s="65">
        <v>228.22381791436777</v>
      </c>
      <c r="V30" s="89">
        <v>168.79270983083165</v>
      </c>
      <c r="W30" s="89">
        <v>129.39764003303441</v>
      </c>
      <c r="X30" s="89">
        <v>111.65787730836641</v>
      </c>
      <c r="Y30" s="64">
        <v>83.162355001401195</v>
      </c>
    </row>
    <row r="31" spans="1:26" x14ac:dyDescent="0.4">
      <c r="A31" s="68" t="s">
        <v>42</v>
      </c>
      <c r="B31" s="67" t="s">
        <v>41</v>
      </c>
      <c r="C31" s="65">
        <v>598.96808388636293</v>
      </c>
      <c r="D31" s="65">
        <v>1079.2735355365755</v>
      </c>
      <c r="E31" s="65">
        <v>964.14378926065763</v>
      </c>
      <c r="F31" s="65">
        <v>865.62015875414079</v>
      </c>
      <c r="G31" s="65">
        <v>711.81976099341614</v>
      </c>
      <c r="H31" s="65">
        <v>651.99625826280135</v>
      </c>
      <c r="I31" s="65">
        <v>686.69653877181304</v>
      </c>
      <c r="J31" s="65">
        <v>677.680627251901</v>
      </c>
      <c r="K31" s="65">
        <v>581.48361735176991</v>
      </c>
      <c r="L31" s="65">
        <v>558.80975258691763</v>
      </c>
      <c r="M31" s="65">
        <v>553.22702464850659</v>
      </c>
      <c r="N31" s="65">
        <v>469.87687685831946</v>
      </c>
      <c r="O31" s="65">
        <v>501.56580708205536</v>
      </c>
      <c r="P31" s="65">
        <v>802.23362676121951</v>
      </c>
      <c r="Q31" s="65">
        <v>797.16334354257231</v>
      </c>
      <c r="R31" s="65">
        <v>873.64905960381441</v>
      </c>
      <c r="S31" s="65">
        <v>862.58644086261415</v>
      </c>
      <c r="T31" s="65">
        <v>709.57327535052957</v>
      </c>
      <c r="U31" s="65">
        <v>512.89889614929496</v>
      </c>
      <c r="V31" s="89">
        <v>404.20382377647309</v>
      </c>
      <c r="W31" s="89">
        <v>310.67478413043108</v>
      </c>
      <c r="X31" s="89">
        <v>267.83384192214771</v>
      </c>
      <c r="Y31" s="64">
        <v>203.05496184969141</v>
      </c>
    </row>
    <row r="32" spans="1:26" x14ac:dyDescent="0.4">
      <c r="A32" s="68" t="s">
        <v>40</v>
      </c>
      <c r="B32" s="67" t="s">
        <v>39</v>
      </c>
      <c r="C32" s="65">
        <v>323.12658864513594</v>
      </c>
      <c r="D32" s="65">
        <v>526.95575280312084</v>
      </c>
      <c r="E32" s="65">
        <v>442.38396503456431</v>
      </c>
      <c r="F32" s="65">
        <v>389.88246153311201</v>
      </c>
      <c r="G32" s="65">
        <v>320.26683295551351</v>
      </c>
      <c r="H32" s="65">
        <v>282.71908012694826</v>
      </c>
      <c r="I32" s="65">
        <v>302.0390897403517</v>
      </c>
      <c r="J32" s="65">
        <v>304.8051636499377</v>
      </c>
      <c r="K32" s="65">
        <v>255.70555135133114</v>
      </c>
      <c r="L32" s="65">
        <v>265.37931498389258</v>
      </c>
      <c r="M32" s="65">
        <v>270.93512013432013</v>
      </c>
      <c r="N32" s="65">
        <v>233.23130328205602</v>
      </c>
      <c r="O32" s="65">
        <v>317.29124427449568</v>
      </c>
      <c r="P32" s="65">
        <v>558.35853691451075</v>
      </c>
      <c r="Q32" s="65">
        <v>496.02203243319531</v>
      </c>
      <c r="R32" s="65">
        <v>522.74738311132899</v>
      </c>
      <c r="S32" s="65">
        <v>529.679057223531</v>
      </c>
      <c r="T32" s="65">
        <v>415.41489573319973</v>
      </c>
      <c r="U32" s="65">
        <v>277.46925825869442</v>
      </c>
      <c r="V32" s="89">
        <v>210.78939400760501</v>
      </c>
      <c r="W32" s="89">
        <v>174.51581729911527</v>
      </c>
      <c r="X32" s="89">
        <v>158.0690363524983</v>
      </c>
      <c r="Y32" s="64">
        <v>117.82242560374488</v>
      </c>
    </row>
    <row r="33" spans="1:25" x14ac:dyDescent="0.4">
      <c r="A33" s="68" t="s">
        <v>38</v>
      </c>
      <c r="B33" s="67" t="s">
        <v>37</v>
      </c>
      <c r="C33" s="65">
        <v>238.72116416017346</v>
      </c>
      <c r="D33" s="65">
        <v>386.9877304098132</v>
      </c>
      <c r="E33" s="65">
        <v>335.24256729296224</v>
      </c>
      <c r="F33" s="65">
        <v>293.60741911872401</v>
      </c>
      <c r="G33" s="65">
        <v>237.65269466929828</v>
      </c>
      <c r="H33" s="65">
        <v>207.60840671031696</v>
      </c>
      <c r="I33" s="65">
        <v>198.35445078370427</v>
      </c>
      <c r="J33" s="65">
        <v>185.6701523680822</v>
      </c>
      <c r="K33" s="65">
        <v>150.32584676342643</v>
      </c>
      <c r="L33" s="65">
        <v>155.33493127199577</v>
      </c>
      <c r="M33" s="65">
        <v>159.59632245283001</v>
      </c>
      <c r="N33" s="65">
        <v>136.52389514503511</v>
      </c>
      <c r="O33" s="65">
        <v>196.45007307357847</v>
      </c>
      <c r="P33" s="65">
        <v>335.31876355357599</v>
      </c>
      <c r="Q33" s="65">
        <v>300.32360700970719</v>
      </c>
      <c r="R33" s="65">
        <v>326.75186252583018</v>
      </c>
      <c r="S33" s="65">
        <v>332.85944478785893</v>
      </c>
      <c r="T33" s="65">
        <v>266.36333398457407</v>
      </c>
      <c r="U33" s="65">
        <v>172.55412320445262</v>
      </c>
      <c r="V33" s="89">
        <v>128.69503303120914</v>
      </c>
      <c r="W33" s="89">
        <v>106.20573254801607</v>
      </c>
      <c r="X33" s="89">
        <v>84.029282222589217</v>
      </c>
      <c r="Y33" s="64">
        <v>53.894722786822705</v>
      </c>
    </row>
    <row r="34" spans="1:25" x14ac:dyDescent="0.4">
      <c r="A34" s="63">
        <v>924</v>
      </c>
      <c r="B34" s="62" t="s">
        <v>36</v>
      </c>
      <c r="C34" s="60">
        <v>163.5816482200205</v>
      </c>
      <c r="D34" s="60">
        <v>299.75070293047202</v>
      </c>
      <c r="E34" s="60">
        <v>274.96696797980303</v>
      </c>
      <c r="F34" s="60">
        <v>243.99626472140861</v>
      </c>
      <c r="G34" s="60">
        <v>223.15714460588066</v>
      </c>
      <c r="H34" s="60">
        <v>194.05224508356369</v>
      </c>
      <c r="I34" s="60">
        <v>183.57598993447348</v>
      </c>
      <c r="J34" s="60">
        <v>168.27813540278549</v>
      </c>
      <c r="K34" s="60">
        <v>140.55507945747723</v>
      </c>
      <c r="L34" s="60">
        <v>144.90937921653403</v>
      </c>
      <c r="M34" s="60">
        <v>143.97881111047457</v>
      </c>
      <c r="N34" s="60">
        <v>135.32768967205172</v>
      </c>
      <c r="O34" s="60">
        <v>178.60583808327181</v>
      </c>
      <c r="P34" s="60">
        <v>283.58385720698658</v>
      </c>
      <c r="Q34" s="60">
        <v>260.62543476459768</v>
      </c>
      <c r="R34" s="60">
        <v>287.73151426843896</v>
      </c>
      <c r="S34" s="60">
        <v>304.98568130388372</v>
      </c>
      <c r="T34" s="60">
        <v>261.24430270959328</v>
      </c>
      <c r="U34" s="60">
        <v>199.77569629950736</v>
      </c>
      <c r="V34" s="88">
        <v>156.23042336533135</v>
      </c>
      <c r="W34" s="88">
        <v>117.53311204177554</v>
      </c>
      <c r="X34" s="88">
        <v>93.577135530038973</v>
      </c>
      <c r="Y34" s="59">
        <v>67.423740275045787</v>
      </c>
    </row>
    <row r="35" spans="1:25" x14ac:dyDescent="0.4">
      <c r="A35" s="63">
        <v>923</v>
      </c>
      <c r="B35" s="62" t="s">
        <v>35</v>
      </c>
      <c r="C35" s="60">
        <v>306.86077908712957</v>
      </c>
      <c r="D35" s="60">
        <v>576.60912241789799</v>
      </c>
      <c r="E35" s="60">
        <v>537.68799121582606</v>
      </c>
      <c r="F35" s="60">
        <v>498.60742029692454</v>
      </c>
      <c r="G35" s="60">
        <v>444.57335814527084</v>
      </c>
      <c r="H35" s="60">
        <v>406.65226259188722</v>
      </c>
      <c r="I35" s="60">
        <v>395.81019534882017</v>
      </c>
      <c r="J35" s="60">
        <v>378.41378291988963</v>
      </c>
      <c r="K35" s="60">
        <v>323.39289991661445</v>
      </c>
      <c r="L35" s="60">
        <v>298.29076810063748</v>
      </c>
      <c r="M35" s="60">
        <v>288.37529033308863</v>
      </c>
      <c r="N35" s="60">
        <v>251.6320942408822</v>
      </c>
      <c r="O35" s="60">
        <v>301.86798560875968</v>
      </c>
      <c r="P35" s="60">
        <v>482.36694192125475</v>
      </c>
      <c r="Q35" s="60">
        <v>497.52027757114757</v>
      </c>
      <c r="R35" s="60">
        <v>529.7575407362458</v>
      </c>
      <c r="S35" s="60">
        <v>537.79193931111854</v>
      </c>
      <c r="T35" s="60">
        <v>451.68774061795426</v>
      </c>
      <c r="U35" s="60">
        <v>338.88843756511125</v>
      </c>
      <c r="V35" s="88">
        <v>259.91206256762712</v>
      </c>
      <c r="W35" s="88">
        <v>207.06047741285531</v>
      </c>
      <c r="X35" s="88">
        <v>178.92840968917113</v>
      </c>
      <c r="Y35" s="59">
        <v>136.03608071789401</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7" priority="1" stopIfTrue="1" operator="equal">
      <formula>FALSE</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zoomScale="70" zoomScaleNormal="70" workbookViewId="0">
      <selection sqref="A1:B1"/>
    </sheetView>
  </sheetViews>
  <sheetFormatPr defaultColWidth="8.88671875" defaultRowHeight="15" x14ac:dyDescent="0.4"/>
  <cols>
    <col min="1" max="1" width="12.109375" style="108" customWidth="1"/>
    <col min="2" max="2" width="60.5546875" style="108" customWidth="1"/>
    <col min="3" max="3" width="8.88671875" style="108" customWidth="1"/>
    <col min="4" max="24" width="8.88671875" style="108"/>
    <col min="25" max="25" width="8.88671875" style="109"/>
    <col min="26" max="16384" width="8.88671875" style="108"/>
  </cols>
  <sheetData>
    <row r="1" spans="1:25" s="75" customFormat="1" ht="59.25" customHeight="1" x14ac:dyDescent="0.4">
      <c r="A1" s="191" t="s">
        <v>156</v>
      </c>
      <c r="B1" s="191"/>
      <c r="E1" s="63"/>
      <c r="F1" s="63"/>
    </row>
    <row r="2" spans="1:25" s="112" customFormat="1" x14ac:dyDescent="0.35">
      <c r="A2" s="74" t="s">
        <v>83</v>
      </c>
      <c r="B2" s="111"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112" customFormat="1" ht="31.5" customHeight="1" x14ac:dyDescent="0.4">
      <c r="A3" s="69">
        <v>925</v>
      </c>
      <c r="B3" s="51" t="s">
        <v>58</v>
      </c>
      <c r="C3" s="60">
        <f t="shared" ref="C3:Y3" si="0">C6+C16+C17+C4</f>
        <v>32.725000000000001</v>
      </c>
      <c r="D3" s="60">
        <f t="shared" si="0"/>
        <v>35.762999999999998</v>
      </c>
      <c r="E3" s="60">
        <f t="shared" si="0"/>
        <v>38.264000000000003</v>
      </c>
      <c r="F3" s="60">
        <f t="shared" si="0"/>
        <v>38.268000000000001</v>
      </c>
      <c r="G3" s="60">
        <f t="shared" si="0"/>
        <v>44.713000000000001</v>
      </c>
      <c r="H3" s="60">
        <f t="shared" si="0"/>
        <v>55.794706500000004</v>
      </c>
      <c r="I3" s="60">
        <f t="shared" si="0"/>
        <v>68.73589613</v>
      </c>
      <c r="J3" s="60">
        <f t="shared" si="0"/>
        <v>127.61983736719999</v>
      </c>
      <c r="K3" s="60">
        <f t="shared" si="0"/>
        <v>149.76499999999999</v>
      </c>
      <c r="L3" s="60">
        <f t="shared" si="0"/>
        <v>163.62538309999999</v>
      </c>
      <c r="M3" s="60">
        <f t="shared" si="0"/>
        <v>175.38975154999997</v>
      </c>
      <c r="N3" s="60">
        <f t="shared" si="0"/>
        <v>246.68661228606564</v>
      </c>
      <c r="O3" s="60">
        <f t="shared" si="0"/>
        <v>320.89652102000002</v>
      </c>
      <c r="P3" s="60">
        <f t="shared" si="0"/>
        <v>344.51753750999995</v>
      </c>
      <c r="Q3" s="60">
        <f t="shared" si="0"/>
        <v>343.25488572749998</v>
      </c>
      <c r="R3" s="60">
        <f t="shared" si="0"/>
        <v>365.53661895000005</v>
      </c>
      <c r="S3" s="60">
        <f t="shared" si="0"/>
        <v>395.7725847000001</v>
      </c>
      <c r="T3" s="60">
        <f t="shared" si="0"/>
        <v>399.99203899000003</v>
      </c>
      <c r="U3" s="60">
        <f t="shared" si="0"/>
        <v>416.55604172000005</v>
      </c>
      <c r="V3" s="60">
        <f t="shared" si="0"/>
        <v>440.94097081999985</v>
      </c>
      <c r="W3" s="88">
        <f t="shared" si="0"/>
        <v>436.45777384000013</v>
      </c>
      <c r="X3" s="88">
        <f t="shared" si="0"/>
        <v>427.42290979000001</v>
      </c>
      <c r="Y3" s="59">
        <f t="shared" si="0"/>
        <v>427.64452364000005</v>
      </c>
    </row>
    <row r="4" spans="1:25" s="112" customFormat="1" x14ac:dyDescent="0.4">
      <c r="A4" s="68"/>
      <c r="B4" s="90" t="s">
        <v>57</v>
      </c>
      <c r="C4" s="65">
        <v>0</v>
      </c>
      <c r="D4" s="65">
        <v>0</v>
      </c>
      <c r="E4" s="65">
        <v>0</v>
      </c>
      <c r="F4" s="65">
        <v>0</v>
      </c>
      <c r="G4" s="125">
        <v>0</v>
      </c>
      <c r="H4" s="125">
        <v>7.8656467714862011E-2</v>
      </c>
      <c r="I4" s="125">
        <v>0</v>
      </c>
      <c r="J4" s="125">
        <v>0.20169514325981064</v>
      </c>
      <c r="K4" s="125">
        <v>0.396859609744526</v>
      </c>
      <c r="L4" s="125">
        <v>0.15751713584208893</v>
      </c>
      <c r="M4" s="125">
        <v>0.34111181341117669</v>
      </c>
      <c r="N4" s="125">
        <v>0.23839552359959709</v>
      </c>
      <c r="O4" s="125">
        <v>0.52250275119254741</v>
      </c>
      <c r="P4" s="125">
        <v>0.66284090081898506</v>
      </c>
      <c r="Q4" s="125">
        <v>0.6652748678981012</v>
      </c>
      <c r="R4" s="125">
        <v>0.75069662602879517</v>
      </c>
      <c r="S4" s="125">
        <v>1.1475476103870772</v>
      </c>
      <c r="T4" s="125">
        <v>1.3909613635294471</v>
      </c>
      <c r="U4" s="125">
        <v>0.86749760745730098</v>
      </c>
      <c r="V4" s="125">
        <v>1.2576817032195093</v>
      </c>
      <c r="W4" s="106">
        <v>1.20553982147301</v>
      </c>
      <c r="X4" s="106">
        <v>0.88219896953160726</v>
      </c>
      <c r="Y4" s="105">
        <v>0.43126195244728421</v>
      </c>
    </row>
    <row r="5" spans="1:25" s="112" customFormat="1" ht="27.75" customHeight="1" x14ac:dyDescent="0.4">
      <c r="A5" s="69">
        <v>941</v>
      </c>
      <c r="B5" s="51" t="s">
        <v>56</v>
      </c>
      <c r="C5" s="60">
        <f t="shared" ref="C5:Y5" si="1">C6+C16</f>
        <v>30.119376869390056</v>
      </c>
      <c r="D5" s="60">
        <f t="shared" si="1"/>
        <v>32.850720956641808</v>
      </c>
      <c r="E5" s="60">
        <f t="shared" si="1"/>
        <v>34.982976075335131</v>
      </c>
      <c r="F5" s="60">
        <f t="shared" si="1"/>
        <v>34.848011661270114</v>
      </c>
      <c r="G5" s="60">
        <f t="shared" si="1"/>
        <v>40.836629842273567</v>
      </c>
      <c r="H5" s="60">
        <f t="shared" si="1"/>
        <v>51.857836479261927</v>
      </c>
      <c r="I5" s="60">
        <f t="shared" si="1"/>
        <v>63.361025794559922</v>
      </c>
      <c r="J5" s="60">
        <f t="shared" si="1"/>
        <v>117.79070087184813</v>
      </c>
      <c r="K5" s="60">
        <f t="shared" si="1"/>
        <v>137.79613279935879</v>
      </c>
      <c r="L5" s="60">
        <f t="shared" si="1"/>
        <v>150.60319292627909</v>
      </c>
      <c r="M5" s="60">
        <f t="shared" si="1"/>
        <v>160.85873073071716</v>
      </c>
      <c r="N5" s="60">
        <f t="shared" si="1"/>
        <v>225.51803345602977</v>
      </c>
      <c r="O5" s="60">
        <f t="shared" si="1"/>
        <v>296.86211137864842</v>
      </c>
      <c r="P5" s="60">
        <f t="shared" si="1"/>
        <v>316.32190047178705</v>
      </c>
      <c r="Q5" s="60">
        <f t="shared" si="1"/>
        <v>317.05712361326675</v>
      </c>
      <c r="R5" s="60">
        <f t="shared" si="1"/>
        <v>340.82529953470123</v>
      </c>
      <c r="S5" s="60">
        <f t="shared" si="1"/>
        <v>367.90738583050359</v>
      </c>
      <c r="T5" s="60">
        <f t="shared" si="1"/>
        <v>371.54398184192695</v>
      </c>
      <c r="U5" s="60">
        <f t="shared" si="1"/>
        <v>385.62245067012157</v>
      </c>
      <c r="V5" s="60">
        <f t="shared" si="1"/>
        <v>410.66654544952928</v>
      </c>
      <c r="W5" s="88">
        <f t="shared" si="1"/>
        <v>408.16439366385629</v>
      </c>
      <c r="X5" s="88">
        <f t="shared" si="1"/>
        <v>398.73745979365782</v>
      </c>
      <c r="Y5" s="59">
        <f t="shared" si="1"/>
        <v>397.42608373135431</v>
      </c>
    </row>
    <row r="6" spans="1:25" s="112" customFormat="1" ht="29.25" customHeight="1" x14ac:dyDescent="0.4">
      <c r="A6" s="69">
        <v>921</v>
      </c>
      <c r="B6" s="52" t="s">
        <v>55</v>
      </c>
      <c r="C6" s="60">
        <v>28.576989977569976</v>
      </c>
      <c r="D6" s="60">
        <v>31.103222044058228</v>
      </c>
      <c r="E6" s="60">
        <v>32.948719703454017</v>
      </c>
      <c r="F6" s="60">
        <v>33.650447231085742</v>
      </c>
      <c r="G6" s="60">
        <f t="shared" ref="G6:Y6" si="2">SUM(G7:G15)</f>
        <v>38.652744189127453</v>
      </c>
      <c r="H6" s="60">
        <f t="shared" si="2"/>
        <v>49.281394307982936</v>
      </c>
      <c r="I6" s="60">
        <f t="shared" si="2"/>
        <v>60.632070624812521</v>
      </c>
      <c r="J6" s="60">
        <f t="shared" si="2"/>
        <v>112.01957332242188</v>
      </c>
      <c r="K6" s="60">
        <f t="shared" si="2"/>
        <v>130.78774157974755</v>
      </c>
      <c r="L6" s="60">
        <f t="shared" si="2"/>
        <v>144.58228757261239</v>
      </c>
      <c r="M6" s="60">
        <f t="shared" si="2"/>
        <v>154.01050263346011</v>
      </c>
      <c r="N6" s="60">
        <f t="shared" si="2"/>
        <v>215.05534095266336</v>
      </c>
      <c r="O6" s="60">
        <f t="shared" si="2"/>
        <v>284.24659213075813</v>
      </c>
      <c r="P6" s="60">
        <f t="shared" si="2"/>
        <v>301.66483430009072</v>
      </c>
      <c r="Q6" s="60">
        <f t="shared" si="2"/>
        <v>302.42019968416741</v>
      </c>
      <c r="R6" s="60">
        <f t="shared" si="2"/>
        <v>323.14859388871884</v>
      </c>
      <c r="S6" s="60">
        <f t="shared" si="2"/>
        <v>351.28910382812984</v>
      </c>
      <c r="T6" s="60">
        <f t="shared" si="2"/>
        <v>354.28729557729571</v>
      </c>
      <c r="U6" s="60">
        <f t="shared" si="2"/>
        <v>368.86303210624885</v>
      </c>
      <c r="V6" s="60">
        <f t="shared" si="2"/>
        <v>392.77468877768632</v>
      </c>
      <c r="W6" s="88">
        <f t="shared" si="2"/>
        <v>390.91739425485514</v>
      </c>
      <c r="X6" s="88">
        <f t="shared" si="2"/>
        <v>381.58480836215762</v>
      </c>
      <c r="Y6" s="59">
        <f t="shared" si="2"/>
        <v>380.53351583701925</v>
      </c>
    </row>
    <row r="7" spans="1:25" s="112" customFormat="1" x14ac:dyDescent="0.4">
      <c r="A7" s="68" t="s">
        <v>54</v>
      </c>
      <c r="B7" s="67" t="s">
        <v>53</v>
      </c>
      <c r="C7" s="65"/>
      <c r="D7" s="65"/>
      <c r="E7" s="65"/>
      <c r="F7" s="65"/>
      <c r="G7" s="65">
        <v>1.9543809227957973</v>
      </c>
      <c r="H7" s="65">
        <v>2.2700104833696866</v>
      </c>
      <c r="I7" s="65">
        <v>3.0135591252500533</v>
      </c>
      <c r="J7" s="65">
        <v>4.567482231223317</v>
      </c>
      <c r="K7" s="65">
        <v>4.2380906019523552</v>
      </c>
      <c r="L7" s="65">
        <v>5.53675727107297</v>
      </c>
      <c r="M7" s="65">
        <v>6.0925466107614188</v>
      </c>
      <c r="N7" s="65">
        <v>9.0676081903656272</v>
      </c>
      <c r="O7" s="65">
        <v>12.645737537585328</v>
      </c>
      <c r="P7" s="65">
        <v>11.41499588217922</v>
      </c>
      <c r="Q7" s="65">
        <v>12.60729695458631</v>
      </c>
      <c r="R7" s="65">
        <v>13.634024685976469</v>
      </c>
      <c r="S7" s="65">
        <v>12.880950336832358</v>
      </c>
      <c r="T7" s="65">
        <v>12.64427375095222</v>
      </c>
      <c r="U7" s="65">
        <v>13.168449801476045</v>
      </c>
      <c r="V7" s="65">
        <v>14.745035187483904</v>
      </c>
      <c r="W7" s="89">
        <v>14.373404886597047</v>
      </c>
      <c r="X7" s="89">
        <v>12.624380347350051</v>
      </c>
      <c r="Y7" s="64">
        <v>10.574406885237341</v>
      </c>
    </row>
    <row r="8" spans="1:25" s="112" customFormat="1" x14ac:dyDescent="0.4">
      <c r="A8" s="68" t="s">
        <v>52</v>
      </c>
      <c r="B8" s="67" t="s">
        <v>51</v>
      </c>
      <c r="C8" s="65"/>
      <c r="D8" s="65"/>
      <c r="E8" s="65"/>
      <c r="F8" s="65"/>
      <c r="G8" s="65">
        <v>3.8044376042893897</v>
      </c>
      <c r="H8" s="65">
        <v>5.7624461700500751</v>
      </c>
      <c r="I8" s="65">
        <v>6.5964145556703109</v>
      </c>
      <c r="J8" s="65">
        <v>11.850707973744811</v>
      </c>
      <c r="K8" s="65">
        <v>15.710085480253603</v>
      </c>
      <c r="L8" s="65">
        <v>18.642216662636255</v>
      </c>
      <c r="M8" s="65">
        <v>17.301085558623893</v>
      </c>
      <c r="N8" s="65">
        <v>26.24298869275167</v>
      </c>
      <c r="O8" s="65">
        <v>32.563506490282485</v>
      </c>
      <c r="P8" s="65">
        <v>36.182507598177054</v>
      </c>
      <c r="Q8" s="65">
        <v>33.643332045607679</v>
      </c>
      <c r="R8" s="65">
        <v>34.052540914654287</v>
      </c>
      <c r="S8" s="65">
        <v>39.949259113222681</v>
      </c>
      <c r="T8" s="65">
        <v>40.364547389915664</v>
      </c>
      <c r="U8" s="65">
        <v>45.735501787242754</v>
      </c>
      <c r="V8" s="65">
        <v>42.829111835925978</v>
      </c>
      <c r="W8" s="89">
        <v>44.104838045384916</v>
      </c>
      <c r="X8" s="89">
        <v>46.867221686964641</v>
      </c>
      <c r="Y8" s="64">
        <v>45.338712334949079</v>
      </c>
    </row>
    <row r="9" spans="1:25" s="112" customFormat="1" x14ac:dyDescent="0.4">
      <c r="A9" s="68" t="s">
        <v>50</v>
      </c>
      <c r="B9" s="67" t="s">
        <v>49</v>
      </c>
      <c r="C9" s="65"/>
      <c r="D9" s="65"/>
      <c r="E9" s="65"/>
      <c r="F9" s="65"/>
      <c r="G9" s="65">
        <v>4.3889500733331728</v>
      </c>
      <c r="H9" s="65">
        <v>3.4472904150176782</v>
      </c>
      <c r="I9" s="65">
        <v>6.0669587633943687</v>
      </c>
      <c r="J9" s="65">
        <v>10.747779029116757</v>
      </c>
      <c r="K9" s="65">
        <v>12.679060502537485</v>
      </c>
      <c r="L9" s="65">
        <v>15.408499916169694</v>
      </c>
      <c r="M9" s="65">
        <v>16.429657919186194</v>
      </c>
      <c r="N9" s="65">
        <v>19.983084248081664</v>
      </c>
      <c r="O9" s="65">
        <v>27.214811398654785</v>
      </c>
      <c r="P9" s="65">
        <v>25.934624543589113</v>
      </c>
      <c r="Q9" s="65">
        <v>23.802616380478774</v>
      </c>
      <c r="R9" s="65">
        <v>24.513159876005801</v>
      </c>
      <c r="S9" s="65">
        <v>28.751945950581181</v>
      </c>
      <c r="T9" s="65">
        <v>29.050749750382451</v>
      </c>
      <c r="U9" s="65">
        <v>34.284708223451368</v>
      </c>
      <c r="V9" s="65">
        <v>36.779482486538534</v>
      </c>
      <c r="W9" s="89">
        <v>33.207856638391249</v>
      </c>
      <c r="X9" s="89">
        <v>33.261768050899136</v>
      </c>
      <c r="Y9" s="64">
        <v>30.985240113132381</v>
      </c>
    </row>
    <row r="10" spans="1:25" s="112" customFormat="1" x14ac:dyDescent="0.4">
      <c r="A10" s="68" t="s">
        <v>48</v>
      </c>
      <c r="B10" s="67" t="s">
        <v>47</v>
      </c>
      <c r="C10" s="65"/>
      <c r="D10" s="65"/>
      <c r="E10" s="65"/>
      <c r="F10" s="65"/>
      <c r="G10" s="65">
        <v>3.4134904654853213</v>
      </c>
      <c r="H10" s="65">
        <v>4.4422947316106836</v>
      </c>
      <c r="I10" s="65">
        <v>5.245511788977697</v>
      </c>
      <c r="J10" s="65">
        <v>9.2135958300921548</v>
      </c>
      <c r="K10" s="65">
        <v>13.076077751879753</v>
      </c>
      <c r="L10" s="65">
        <v>14.025512190621161</v>
      </c>
      <c r="M10" s="65">
        <v>12.250613259123018</v>
      </c>
      <c r="N10" s="65">
        <v>20.475757667299263</v>
      </c>
      <c r="O10" s="65">
        <v>25.527085229823534</v>
      </c>
      <c r="P10" s="65">
        <v>25.052735957551633</v>
      </c>
      <c r="Q10" s="65">
        <v>28.649909513525269</v>
      </c>
      <c r="R10" s="65">
        <v>30.311388563973775</v>
      </c>
      <c r="S10" s="65">
        <v>28.94506653412007</v>
      </c>
      <c r="T10" s="65">
        <v>31.052674624777868</v>
      </c>
      <c r="U10" s="65">
        <v>28.51272151440584</v>
      </c>
      <c r="V10" s="65">
        <v>35.926608582204814</v>
      </c>
      <c r="W10" s="89">
        <v>34.340785056357049</v>
      </c>
      <c r="X10" s="89">
        <v>30.332176811287624</v>
      </c>
      <c r="Y10" s="64">
        <v>33.099966058965812</v>
      </c>
    </row>
    <row r="11" spans="1:25" s="112" customFormat="1" x14ac:dyDescent="0.4">
      <c r="A11" s="68" t="s">
        <v>46</v>
      </c>
      <c r="B11" s="67" t="s">
        <v>45</v>
      </c>
      <c r="C11" s="65"/>
      <c r="D11" s="65"/>
      <c r="E11" s="65"/>
      <c r="F11" s="65"/>
      <c r="G11" s="65">
        <v>5.159298160178885</v>
      </c>
      <c r="H11" s="65">
        <v>5.5168786545267787</v>
      </c>
      <c r="I11" s="65">
        <v>5.2367228834390573</v>
      </c>
      <c r="J11" s="65">
        <v>11.038948122141013</v>
      </c>
      <c r="K11" s="65">
        <v>11.974784452858804</v>
      </c>
      <c r="L11" s="65">
        <v>13.659430837628079</v>
      </c>
      <c r="M11" s="65">
        <v>13.510428961002837</v>
      </c>
      <c r="N11" s="65">
        <v>20.183008070947839</v>
      </c>
      <c r="O11" s="65">
        <v>23.150501541529572</v>
      </c>
      <c r="P11" s="65">
        <v>30.10503222404844</v>
      </c>
      <c r="Q11" s="65">
        <v>28.748115071731746</v>
      </c>
      <c r="R11" s="65">
        <v>30.454013556678866</v>
      </c>
      <c r="S11" s="65">
        <v>30.604660299760436</v>
      </c>
      <c r="T11" s="65">
        <v>30.968689907728422</v>
      </c>
      <c r="U11" s="65">
        <v>32.902882188300879</v>
      </c>
      <c r="V11" s="65">
        <v>36.907039031529379</v>
      </c>
      <c r="W11" s="89">
        <v>38.696807946406615</v>
      </c>
      <c r="X11" s="89">
        <v>36.899097214928382</v>
      </c>
      <c r="Y11" s="64">
        <v>37.4816197157364</v>
      </c>
    </row>
    <row r="12" spans="1:25" s="112" customFormat="1" x14ac:dyDescent="0.4">
      <c r="A12" s="68" t="s">
        <v>44</v>
      </c>
      <c r="B12" s="67" t="s">
        <v>43</v>
      </c>
      <c r="C12" s="65"/>
      <c r="D12" s="65"/>
      <c r="E12" s="65"/>
      <c r="F12" s="65"/>
      <c r="G12" s="65">
        <v>4.7805530013704889</v>
      </c>
      <c r="H12" s="65">
        <v>6.8694264294489447</v>
      </c>
      <c r="I12" s="65">
        <v>7.0948692515419998</v>
      </c>
      <c r="J12" s="65">
        <v>14.071912911675733</v>
      </c>
      <c r="K12" s="65">
        <v>15.829484018502813</v>
      </c>
      <c r="L12" s="65">
        <v>15.568715955408699</v>
      </c>
      <c r="M12" s="65">
        <v>17.519532441745504</v>
      </c>
      <c r="N12" s="65">
        <v>22.137392860270651</v>
      </c>
      <c r="O12" s="65">
        <v>33.425271213280851</v>
      </c>
      <c r="P12" s="65">
        <v>34.031814623716997</v>
      </c>
      <c r="Q12" s="65">
        <v>32.667878517876176</v>
      </c>
      <c r="R12" s="65">
        <v>35.912094585514609</v>
      </c>
      <c r="S12" s="65">
        <v>42.178012818274759</v>
      </c>
      <c r="T12" s="65">
        <v>41.308684019302888</v>
      </c>
      <c r="U12" s="65">
        <v>40.869476832227789</v>
      </c>
      <c r="V12" s="65">
        <v>43.742979648625344</v>
      </c>
      <c r="W12" s="89">
        <v>43.307037668055933</v>
      </c>
      <c r="X12" s="89">
        <v>46.242530246723121</v>
      </c>
      <c r="Y12" s="64">
        <v>43.155711512940208</v>
      </c>
    </row>
    <row r="13" spans="1:25" s="112" customFormat="1" x14ac:dyDescent="0.4">
      <c r="A13" s="68" t="s">
        <v>42</v>
      </c>
      <c r="B13" s="67" t="s">
        <v>41</v>
      </c>
      <c r="C13" s="65"/>
      <c r="D13" s="65"/>
      <c r="E13" s="65"/>
      <c r="F13" s="65"/>
      <c r="G13" s="65">
        <v>3.3072418590560462</v>
      </c>
      <c r="H13" s="65">
        <v>6.6525145153602203</v>
      </c>
      <c r="I13" s="65">
        <v>8.4391677113427903</v>
      </c>
      <c r="J13" s="65">
        <v>16.132412727252795</v>
      </c>
      <c r="K13" s="65">
        <v>17.879221724628717</v>
      </c>
      <c r="L13" s="65">
        <v>18.555192937017033</v>
      </c>
      <c r="M13" s="65">
        <v>22.215216274939003</v>
      </c>
      <c r="N13" s="65">
        <v>33.464045882463296</v>
      </c>
      <c r="O13" s="65">
        <v>43.762342981286025</v>
      </c>
      <c r="P13" s="65">
        <v>54.390233435481115</v>
      </c>
      <c r="Q13" s="65">
        <v>60.030777959729058</v>
      </c>
      <c r="R13" s="65">
        <v>68.479517035442996</v>
      </c>
      <c r="S13" s="65">
        <v>70.084056111203424</v>
      </c>
      <c r="T13" s="65">
        <v>71.298362511246197</v>
      </c>
      <c r="U13" s="65">
        <v>74.582946711483103</v>
      </c>
      <c r="V13" s="65">
        <v>80.61016390737197</v>
      </c>
      <c r="W13" s="89">
        <v>84.101628662280319</v>
      </c>
      <c r="X13" s="89">
        <v>78.552875450335577</v>
      </c>
      <c r="Y13" s="64">
        <v>82.900629725182441</v>
      </c>
    </row>
    <row r="14" spans="1:25" s="112" customFormat="1" x14ac:dyDescent="0.4">
      <c r="A14" s="68" t="s">
        <v>40</v>
      </c>
      <c r="B14" s="67" t="s">
        <v>39</v>
      </c>
      <c r="C14" s="65"/>
      <c r="D14" s="65"/>
      <c r="E14" s="65"/>
      <c r="F14" s="65"/>
      <c r="G14" s="65">
        <v>6.1177394998918038</v>
      </c>
      <c r="H14" s="65">
        <v>7.958103184223706</v>
      </c>
      <c r="I14" s="65">
        <v>11.262363688611549</v>
      </c>
      <c r="J14" s="65">
        <v>20.266835168941345</v>
      </c>
      <c r="K14" s="65">
        <v>24.689794473417482</v>
      </c>
      <c r="L14" s="65">
        <v>25.196965856868154</v>
      </c>
      <c r="M14" s="65">
        <v>28.899992898759614</v>
      </c>
      <c r="N14" s="65">
        <v>37.58114697134436</v>
      </c>
      <c r="O14" s="65">
        <v>52.392154614621383</v>
      </c>
      <c r="P14" s="65">
        <v>49.387132053793685</v>
      </c>
      <c r="Q14" s="65">
        <v>51.743280312675793</v>
      </c>
      <c r="R14" s="65">
        <v>55.167170695488252</v>
      </c>
      <c r="S14" s="65">
        <v>59.293164666376057</v>
      </c>
      <c r="T14" s="65">
        <v>57.641515818841775</v>
      </c>
      <c r="U14" s="65">
        <v>56.553338587597999</v>
      </c>
      <c r="V14" s="65">
        <v>58.202087609946275</v>
      </c>
      <c r="W14" s="89">
        <v>59.513921825734073</v>
      </c>
      <c r="X14" s="89">
        <v>58.99208535284</v>
      </c>
      <c r="Y14" s="64">
        <v>60.02433822699485</v>
      </c>
    </row>
    <row r="15" spans="1:25" s="112" customFormat="1" x14ac:dyDescent="0.4">
      <c r="A15" s="68" t="s">
        <v>38</v>
      </c>
      <c r="B15" s="67" t="s">
        <v>37</v>
      </c>
      <c r="C15" s="65"/>
      <c r="D15" s="65"/>
      <c r="E15" s="65"/>
      <c r="F15" s="65"/>
      <c r="G15" s="65">
        <v>5.726652602726551</v>
      </c>
      <c r="H15" s="65">
        <v>6.362429724375164</v>
      </c>
      <c r="I15" s="65">
        <v>7.6765028565846887</v>
      </c>
      <c r="J15" s="65">
        <v>14.129899328233964</v>
      </c>
      <c r="K15" s="65">
        <v>14.711142573716522</v>
      </c>
      <c r="L15" s="65">
        <v>17.988995945190347</v>
      </c>
      <c r="M15" s="65">
        <v>19.79142870931863</v>
      </c>
      <c r="N15" s="65">
        <v>25.920308369138969</v>
      </c>
      <c r="O15" s="65">
        <v>33.565181123694153</v>
      </c>
      <c r="P15" s="65">
        <v>35.165757981553426</v>
      </c>
      <c r="Q15" s="65">
        <v>30.526992927956574</v>
      </c>
      <c r="R15" s="65">
        <v>30.624683974983807</v>
      </c>
      <c r="S15" s="65">
        <v>38.601987997758819</v>
      </c>
      <c r="T15" s="65">
        <v>39.957797804148214</v>
      </c>
      <c r="U15" s="65">
        <v>42.253006460063069</v>
      </c>
      <c r="V15" s="65">
        <v>43.03218048806017</v>
      </c>
      <c r="W15" s="89">
        <v>39.271113525647912</v>
      </c>
      <c r="X15" s="89">
        <v>37.812673200829053</v>
      </c>
      <c r="Y15" s="64">
        <v>36.972891263880761</v>
      </c>
    </row>
    <row r="16" spans="1:25" s="112" customFormat="1" x14ac:dyDescent="0.4">
      <c r="A16" s="63">
        <v>924</v>
      </c>
      <c r="B16" s="62" t="s">
        <v>36</v>
      </c>
      <c r="C16" s="60">
        <v>1.5423868918200792</v>
      </c>
      <c r="D16" s="60">
        <v>1.7474989125835798</v>
      </c>
      <c r="E16" s="60">
        <v>2.0342563718811104</v>
      </c>
      <c r="F16" s="60">
        <v>1.197564430184372</v>
      </c>
      <c r="G16" s="60">
        <v>2.1838856531461133</v>
      </c>
      <c r="H16" s="60">
        <v>2.5764421712789938</v>
      </c>
      <c r="I16" s="60">
        <v>2.7289551697474024</v>
      </c>
      <c r="J16" s="60">
        <v>5.7711275494262502</v>
      </c>
      <c r="K16" s="60">
        <v>7.0083912196112541</v>
      </c>
      <c r="L16" s="60">
        <v>6.0209053536666977</v>
      </c>
      <c r="M16" s="60">
        <v>6.8482280972570422</v>
      </c>
      <c r="N16" s="60">
        <v>10.462692503366416</v>
      </c>
      <c r="O16" s="60">
        <v>12.615519247890285</v>
      </c>
      <c r="P16" s="60">
        <v>14.65706617169632</v>
      </c>
      <c r="Q16" s="60">
        <v>14.636923929099357</v>
      </c>
      <c r="R16" s="60">
        <v>17.676705645982377</v>
      </c>
      <c r="S16" s="60">
        <v>16.618282002373746</v>
      </c>
      <c r="T16" s="60">
        <v>17.256686264631266</v>
      </c>
      <c r="U16" s="60">
        <v>16.759418563872714</v>
      </c>
      <c r="V16" s="60">
        <v>17.891856671842941</v>
      </c>
      <c r="W16" s="88">
        <v>17.246999409001138</v>
      </c>
      <c r="X16" s="88">
        <v>17.152651431500178</v>
      </c>
      <c r="Y16" s="59">
        <v>16.89256789433508</v>
      </c>
    </row>
    <row r="17" spans="1:25" s="112" customFormat="1" x14ac:dyDescent="0.4">
      <c r="A17" s="63">
        <v>923</v>
      </c>
      <c r="B17" s="97" t="s">
        <v>35</v>
      </c>
      <c r="C17" s="60">
        <v>2.6056231306099424</v>
      </c>
      <c r="D17" s="60">
        <v>2.9122790433581911</v>
      </c>
      <c r="E17" s="60">
        <v>3.2810239246648711</v>
      </c>
      <c r="F17" s="60">
        <v>3.4199883387298904</v>
      </c>
      <c r="G17" s="60">
        <v>3.8763701577264311</v>
      </c>
      <c r="H17" s="60">
        <v>3.8582135530232153</v>
      </c>
      <c r="I17" s="60">
        <v>5.374870335440078</v>
      </c>
      <c r="J17" s="60">
        <v>9.6274413520920525</v>
      </c>
      <c r="K17" s="60">
        <v>11.572007590896671</v>
      </c>
      <c r="L17" s="60">
        <v>12.864673037878816</v>
      </c>
      <c r="M17" s="60">
        <v>14.189909005871653</v>
      </c>
      <c r="N17" s="60">
        <v>20.93018330643628</v>
      </c>
      <c r="O17" s="60">
        <v>23.511906890159111</v>
      </c>
      <c r="P17" s="60">
        <v>27.532796137393937</v>
      </c>
      <c r="Q17" s="60">
        <v>25.532487246335123</v>
      </c>
      <c r="R17" s="60">
        <v>23.96062278927003</v>
      </c>
      <c r="S17" s="60">
        <v>26.717651259109463</v>
      </c>
      <c r="T17" s="60">
        <v>27.057095784543634</v>
      </c>
      <c r="U17" s="60">
        <v>30.066093442421188</v>
      </c>
      <c r="V17" s="60">
        <v>29.016743667251006</v>
      </c>
      <c r="W17" s="88">
        <v>27.087840354670838</v>
      </c>
      <c r="X17" s="88">
        <v>27.803251026810564</v>
      </c>
      <c r="Y17" s="59">
        <v>29.787177956198409</v>
      </c>
    </row>
    <row r="18" spans="1:25" s="112" customFormat="1" ht="33.75" customHeight="1" x14ac:dyDescent="0.35">
      <c r="A18" s="58"/>
      <c r="B18" s="57" t="s">
        <v>34</v>
      </c>
      <c r="C18" s="79"/>
      <c r="D18" s="79"/>
      <c r="E18" s="79"/>
      <c r="F18" s="79"/>
      <c r="G18" s="79"/>
      <c r="H18" s="79"/>
      <c r="I18" s="79"/>
      <c r="J18" s="79"/>
      <c r="K18" s="79"/>
      <c r="L18" s="79"/>
      <c r="M18" s="79"/>
      <c r="N18" s="79"/>
      <c r="O18" s="79"/>
      <c r="P18" s="79"/>
      <c r="Q18" s="79"/>
      <c r="R18" s="79"/>
      <c r="S18" s="79"/>
      <c r="T18" s="79"/>
      <c r="U18" s="79"/>
      <c r="V18" s="79"/>
      <c r="W18" s="79"/>
      <c r="X18" s="79"/>
      <c r="Y18" s="110"/>
    </row>
    <row r="19" spans="1:25" ht="65.25" customHeight="1" x14ac:dyDescent="0.4">
      <c r="A19" s="189" t="s">
        <v>155</v>
      </c>
      <c r="B19" s="189"/>
      <c r="C19" s="75"/>
      <c r="D19" s="75"/>
      <c r="E19" s="75"/>
      <c r="F19" s="75"/>
      <c r="G19" s="75"/>
      <c r="H19" s="75"/>
      <c r="I19" s="75"/>
      <c r="J19" s="75"/>
      <c r="K19" s="75"/>
      <c r="L19" s="75"/>
      <c r="M19" s="75"/>
      <c r="N19" s="75"/>
      <c r="O19" s="75"/>
      <c r="P19" s="75"/>
      <c r="Q19" s="75"/>
      <c r="R19" s="75"/>
      <c r="S19" s="75"/>
      <c r="T19" s="75"/>
      <c r="U19" s="75"/>
      <c r="V19" s="75"/>
      <c r="W19" s="75"/>
    </row>
    <row r="20" spans="1:25" x14ac:dyDescent="0.4">
      <c r="A20" s="74" t="s">
        <v>83</v>
      </c>
      <c r="B20" s="111"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3" customHeight="1" x14ac:dyDescent="0.4">
      <c r="A21" s="69">
        <v>925</v>
      </c>
      <c r="B21" s="51" t="s">
        <v>58</v>
      </c>
      <c r="C21" s="60">
        <v>49.666253725422351</v>
      </c>
      <c r="D21" s="60">
        <v>53.920182744892053</v>
      </c>
      <c r="E21" s="60">
        <v>56.955956467707885</v>
      </c>
      <c r="F21" s="60">
        <v>56.74499593578313</v>
      </c>
      <c r="G21" s="60">
        <v>64.840013704666688</v>
      </c>
      <c r="H21" s="60">
        <v>80.107876434629759</v>
      </c>
      <c r="I21" s="60">
        <v>96.299868737590799</v>
      </c>
      <c r="J21" s="60">
        <v>175.16085340212678</v>
      </c>
      <c r="K21" s="60">
        <v>200.16324205784818</v>
      </c>
      <c r="L21" s="60">
        <v>213.10137970623987</v>
      </c>
      <c r="M21" s="60">
        <v>221.83013055876901</v>
      </c>
      <c r="N21" s="60">
        <v>304.46185496092295</v>
      </c>
      <c r="O21" s="60">
        <v>385.58430516373352</v>
      </c>
      <c r="P21" s="60">
        <v>408.18594016565083</v>
      </c>
      <c r="Q21" s="60">
        <v>399.26050536141287</v>
      </c>
      <c r="R21" s="60">
        <v>419.66043564107201</v>
      </c>
      <c r="S21" s="60">
        <v>445.4063159463509</v>
      </c>
      <c r="T21" s="60">
        <v>442.04554546047706</v>
      </c>
      <c r="U21" s="60">
        <v>454.51069155100248</v>
      </c>
      <c r="V21" s="60">
        <v>477.30227754891513</v>
      </c>
      <c r="W21" s="88">
        <v>461.92626153318213</v>
      </c>
      <c r="X21" s="88">
        <v>443.71656879456674</v>
      </c>
      <c r="Y21" s="59">
        <v>436.19435981229361</v>
      </c>
    </row>
    <row r="22" spans="1:25" x14ac:dyDescent="0.4">
      <c r="A22" s="68"/>
      <c r="B22" s="90" t="s">
        <v>57</v>
      </c>
      <c r="C22" s="65" t="s">
        <v>208</v>
      </c>
      <c r="D22" s="65" t="s">
        <v>208</v>
      </c>
      <c r="E22" s="65" t="s">
        <v>208</v>
      </c>
      <c r="F22" s="65" t="s">
        <v>208</v>
      </c>
      <c r="G22" s="65" t="s">
        <v>208</v>
      </c>
      <c r="H22" s="65">
        <v>0.11293190683755297</v>
      </c>
      <c r="I22" s="65">
        <v>0</v>
      </c>
      <c r="J22" s="65">
        <v>0.27683073532526453</v>
      </c>
      <c r="K22" s="65">
        <v>0.53040901497864468</v>
      </c>
      <c r="L22" s="65">
        <v>0.2051461597178339</v>
      </c>
      <c r="M22" s="65">
        <v>0.4314327230378005</v>
      </c>
      <c r="N22" s="65">
        <v>0.29422895169254265</v>
      </c>
      <c r="O22" s="65">
        <v>0.62783123863209755</v>
      </c>
      <c r="P22" s="65">
        <v>0.78533690399778566</v>
      </c>
      <c r="Q22" s="65">
        <v>0.77382141086874268</v>
      </c>
      <c r="R22" s="65">
        <v>0.86184983058186992</v>
      </c>
      <c r="S22" s="65">
        <v>1.2914612413161077</v>
      </c>
      <c r="T22" s="65">
        <v>1.5372012808264801</v>
      </c>
      <c r="U22" s="65">
        <v>0.94653995619943276</v>
      </c>
      <c r="V22" s="65">
        <v>1.3613938851314447</v>
      </c>
      <c r="W22" s="89">
        <v>1.2758863199136166</v>
      </c>
      <c r="X22" s="89">
        <v>0.91582900866729722</v>
      </c>
      <c r="Y22" s="64">
        <v>0.43988411135951133</v>
      </c>
    </row>
    <row r="23" spans="1:25" ht="29.25" customHeight="1" x14ac:dyDescent="0.4">
      <c r="A23" s="69">
        <v>941</v>
      </c>
      <c r="B23" s="51" t="s">
        <v>56</v>
      </c>
      <c r="C23" s="60">
        <v>45.711737620985289</v>
      </c>
      <c r="D23" s="60">
        <v>49.529314578854724</v>
      </c>
      <c r="E23" s="60">
        <v>52.072153001715819</v>
      </c>
      <c r="F23" s="60">
        <v>51.673729489100438</v>
      </c>
      <c r="G23" s="60">
        <v>59.218742616809841</v>
      </c>
      <c r="H23" s="60">
        <v>74.455471091114177</v>
      </c>
      <c r="I23" s="60">
        <v>88.769606721285427</v>
      </c>
      <c r="J23" s="60">
        <v>161.67016126327033</v>
      </c>
      <c r="K23" s="60">
        <v>184.16666567057354</v>
      </c>
      <c r="L23" s="60">
        <v>196.14162297264684</v>
      </c>
      <c r="M23" s="60">
        <v>203.45152965987461</v>
      </c>
      <c r="N23" s="60">
        <v>278.33548872745507</v>
      </c>
      <c r="O23" s="60">
        <v>356.70492961885651</v>
      </c>
      <c r="P23" s="60">
        <v>374.77962158984155</v>
      </c>
      <c r="Q23" s="60">
        <v>368.78830474320955</v>
      </c>
      <c r="R23" s="60">
        <v>391.29019163958526</v>
      </c>
      <c r="S23" s="60">
        <v>414.04655013290329</v>
      </c>
      <c r="T23" s="60">
        <v>410.60657739735223</v>
      </c>
      <c r="U23" s="60">
        <v>420.75857550394545</v>
      </c>
      <c r="V23" s="60">
        <v>444.53133282600112</v>
      </c>
      <c r="W23" s="88">
        <v>431.98188635132487</v>
      </c>
      <c r="X23" s="88">
        <v>413.93760946606784</v>
      </c>
      <c r="Y23" s="59">
        <v>405.37176693004704</v>
      </c>
    </row>
    <row r="24" spans="1:25" ht="30" customHeight="1" x14ac:dyDescent="0.4">
      <c r="A24" s="69">
        <v>921</v>
      </c>
      <c r="B24" s="52" t="s">
        <v>55</v>
      </c>
      <c r="C24" s="60">
        <v>43.37087960075911</v>
      </c>
      <c r="D24" s="60">
        <v>46.894595435801655</v>
      </c>
      <c r="E24" s="60">
        <v>49.04416279261541</v>
      </c>
      <c r="F24" s="60">
        <v>49.897943225808639</v>
      </c>
      <c r="G24" s="60">
        <v>56.051807370250252</v>
      </c>
      <c r="H24" s="60">
        <v>70.756315310130063</v>
      </c>
      <c r="I24" s="60">
        <v>84.946305659778702</v>
      </c>
      <c r="J24" s="60">
        <v>153.74916992286109</v>
      </c>
      <c r="K24" s="60">
        <v>174.79984225971558</v>
      </c>
      <c r="L24" s="60">
        <v>188.30015477475169</v>
      </c>
      <c r="M24" s="60">
        <v>194.79000115273325</v>
      </c>
      <c r="N24" s="60">
        <v>265.4223811293553</v>
      </c>
      <c r="O24" s="60">
        <v>341.54631646837521</v>
      </c>
      <c r="P24" s="60">
        <v>357.41386314803697</v>
      </c>
      <c r="Q24" s="60">
        <v>351.76321380391232</v>
      </c>
      <c r="R24" s="60">
        <v>370.99615375796151</v>
      </c>
      <c r="S24" s="60">
        <v>395.34417394470535</v>
      </c>
      <c r="T24" s="60">
        <v>391.53559460491732</v>
      </c>
      <c r="U24" s="60">
        <v>402.47211663995733</v>
      </c>
      <c r="V24" s="60">
        <v>425.16406032426869</v>
      </c>
      <c r="W24" s="88">
        <v>413.72847803287101</v>
      </c>
      <c r="X24" s="88">
        <v>396.13108701584667</v>
      </c>
      <c r="Y24" s="59">
        <v>388.14146832704637</v>
      </c>
    </row>
    <row r="25" spans="1:25" x14ac:dyDescent="0.4">
      <c r="A25" s="68" t="s">
        <v>54</v>
      </c>
      <c r="B25" s="67" t="s">
        <v>53</v>
      </c>
      <c r="C25" s="65" t="s">
        <v>208</v>
      </c>
      <c r="D25" s="65" t="s">
        <v>208</v>
      </c>
      <c r="E25" s="65" t="s">
        <v>208</v>
      </c>
      <c r="F25" s="65" t="s">
        <v>208</v>
      </c>
      <c r="G25" s="65">
        <v>2.8341217502341292</v>
      </c>
      <c r="H25" s="65">
        <v>3.2591930438256362</v>
      </c>
      <c r="I25" s="65">
        <v>4.2220348396372769</v>
      </c>
      <c r="J25" s="65">
        <v>6.2689633682745027</v>
      </c>
      <c r="K25" s="65">
        <v>5.6642737289866174</v>
      </c>
      <c r="L25" s="65">
        <v>7.2109265152529103</v>
      </c>
      <c r="M25" s="65">
        <v>7.7057547442576979</v>
      </c>
      <c r="N25" s="65">
        <v>11.191287537307186</v>
      </c>
      <c r="O25" s="65">
        <v>15.194922980822476</v>
      </c>
      <c r="P25" s="65">
        <v>13.52453886623729</v>
      </c>
      <c r="Q25" s="65">
        <v>14.664309126033988</v>
      </c>
      <c r="R25" s="65">
        <v>15.652770318042069</v>
      </c>
      <c r="S25" s="65">
        <v>14.496346784013125</v>
      </c>
      <c r="T25" s="65">
        <v>13.973640328704148</v>
      </c>
      <c r="U25" s="65">
        <v>14.368297723422918</v>
      </c>
      <c r="V25" s="65">
        <v>15.960954738311075</v>
      </c>
      <c r="W25" s="89">
        <v>15.212131809118571</v>
      </c>
      <c r="X25" s="89">
        <v>13.105630518579147</v>
      </c>
      <c r="Y25" s="64">
        <v>10.785819498962429</v>
      </c>
    </row>
    <row r="26" spans="1:25" x14ac:dyDescent="0.4">
      <c r="A26" s="68" t="s">
        <v>52</v>
      </c>
      <c r="B26" s="67" t="s">
        <v>51</v>
      </c>
      <c r="C26" s="65" t="s">
        <v>208</v>
      </c>
      <c r="D26" s="65" t="s">
        <v>208</v>
      </c>
      <c r="E26" s="65" t="s">
        <v>208</v>
      </c>
      <c r="F26" s="65" t="s">
        <v>208</v>
      </c>
      <c r="G26" s="65">
        <v>5.5169589694422942</v>
      </c>
      <c r="H26" s="65">
        <v>8.273496801198819</v>
      </c>
      <c r="I26" s="65">
        <v>9.2416610768901339</v>
      </c>
      <c r="J26" s="65">
        <v>16.265340600050262</v>
      </c>
      <c r="K26" s="65">
        <v>20.996772561903569</v>
      </c>
      <c r="L26" s="65">
        <v>24.279130880094119</v>
      </c>
      <c r="M26" s="65">
        <v>21.882134129050666</v>
      </c>
      <c r="N26" s="65">
        <v>32.389228353617561</v>
      </c>
      <c r="O26" s="65">
        <v>39.127806633240944</v>
      </c>
      <c r="P26" s="65">
        <v>42.869199020337291</v>
      </c>
      <c r="Q26" s="65">
        <v>39.132593047006971</v>
      </c>
      <c r="R26" s="65">
        <v>39.094589745833304</v>
      </c>
      <c r="S26" s="65">
        <v>44.959284736446513</v>
      </c>
      <c r="T26" s="65">
        <v>44.608308738581236</v>
      </c>
      <c r="U26" s="65">
        <v>49.902708072410022</v>
      </c>
      <c r="V26" s="65">
        <v>46.360928054992748</v>
      </c>
      <c r="W26" s="89">
        <v>46.678474241816723</v>
      </c>
      <c r="X26" s="89">
        <v>48.653832818862149</v>
      </c>
      <c r="Y26" s="64">
        <v>46.245162765851553</v>
      </c>
    </row>
    <row r="27" spans="1:25" x14ac:dyDescent="0.4">
      <c r="A27" s="68" t="s">
        <v>50</v>
      </c>
      <c r="B27" s="67" t="s">
        <v>49</v>
      </c>
      <c r="C27" s="65" t="s">
        <v>208</v>
      </c>
      <c r="D27" s="65" t="s">
        <v>208</v>
      </c>
      <c r="E27" s="65" t="s">
        <v>208</v>
      </c>
      <c r="F27" s="65" t="s">
        <v>208</v>
      </c>
      <c r="G27" s="65">
        <v>6.3645826248299322</v>
      </c>
      <c r="H27" s="65">
        <v>4.9494859265998592</v>
      </c>
      <c r="I27" s="65">
        <v>8.4998867468937718</v>
      </c>
      <c r="J27" s="65">
        <v>14.751547923547374</v>
      </c>
      <c r="K27" s="65">
        <v>16.945760734721148</v>
      </c>
      <c r="L27" s="65">
        <v>20.067623550390593</v>
      </c>
      <c r="M27" s="65">
        <v>20.779966497700347</v>
      </c>
      <c r="N27" s="65">
        <v>24.663222870627621</v>
      </c>
      <c r="O27" s="65">
        <v>32.700897192520017</v>
      </c>
      <c r="P27" s="65">
        <v>30.727460722840018</v>
      </c>
      <c r="Q27" s="65">
        <v>27.686261842572303</v>
      </c>
      <c r="R27" s="65">
        <v>28.142743624575072</v>
      </c>
      <c r="S27" s="65">
        <v>32.357719602645744</v>
      </c>
      <c r="T27" s="65">
        <v>32.105025269677121</v>
      </c>
      <c r="U27" s="65">
        <v>37.408571437164802</v>
      </c>
      <c r="V27" s="65">
        <v>39.81242823784121</v>
      </c>
      <c r="W27" s="89">
        <v>35.145624593973274</v>
      </c>
      <c r="X27" s="89">
        <v>34.529729814522462</v>
      </c>
      <c r="Y27" s="64">
        <v>31.604723614222355</v>
      </c>
    </row>
    <row r="28" spans="1:25" x14ac:dyDescent="0.4">
      <c r="A28" s="68" t="s">
        <v>48</v>
      </c>
      <c r="B28" s="67" t="s">
        <v>47</v>
      </c>
      <c r="C28" s="65" t="s">
        <v>208</v>
      </c>
      <c r="D28" s="65" t="s">
        <v>208</v>
      </c>
      <c r="E28" s="65" t="s">
        <v>208</v>
      </c>
      <c r="F28" s="65" t="s">
        <v>208</v>
      </c>
      <c r="G28" s="65">
        <v>4.9500317259592803</v>
      </c>
      <c r="H28" s="65">
        <v>6.3780745480949061</v>
      </c>
      <c r="I28" s="65">
        <v>7.3490290398580607</v>
      </c>
      <c r="J28" s="65">
        <v>12.645849906998881</v>
      </c>
      <c r="K28" s="65">
        <v>17.476380437463696</v>
      </c>
      <c r="L28" s="65">
        <v>18.26645684356571</v>
      </c>
      <c r="M28" s="65">
        <v>15.494378175919403</v>
      </c>
      <c r="N28" s="65">
        <v>25.271282877268703</v>
      </c>
      <c r="O28" s="65">
        <v>30.672951485764013</v>
      </c>
      <c r="P28" s="65">
        <v>29.682595128435793</v>
      </c>
      <c r="Q28" s="65">
        <v>33.324441476441969</v>
      </c>
      <c r="R28" s="65">
        <v>34.799497150743782</v>
      </c>
      <c r="S28" s="65">
        <v>32.575059385573532</v>
      </c>
      <c r="T28" s="65">
        <v>34.317424234685383</v>
      </c>
      <c r="U28" s="65">
        <v>31.110668134840619</v>
      </c>
      <c r="V28" s="65">
        <v>38.889223809267712</v>
      </c>
      <c r="W28" s="89">
        <v>36.344662439241418</v>
      </c>
      <c r="X28" s="89">
        <v>31.488460516511022</v>
      </c>
      <c r="Y28" s="64">
        <v>33.761728975286637</v>
      </c>
    </row>
    <row r="29" spans="1:25" x14ac:dyDescent="0.4">
      <c r="A29" s="68" t="s">
        <v>46</v>
      </c>
      <c r="B29" s="67" t="s">
        <v>45</v>
      </c>
      <c r="C29" s="65" t="s">
        <v>208</v>
      </c>
      <c r="D29" s="65" t="s">
        <v>208</v>
      </c>
      <c r="E29" s="65" t="s">
        <v>208</v>
      </c>
      <c r="F29" s="65" t="s">
        <v>208</v>
      </c>
      <c r="G29" s="65">
        <v>7.4816935435434999</v>
      </c>
      <c r="H29" s="65">
        <v>7.9209204830511597</v>
      </c>
      <c r="I29" s="65">
        <v>7.3367156708999062</v>
      </c>
      <c r="J29" s="65">
        <v>15.151183496438019</v>
      </c>
      <c r="K29" s="65">
        <v>16.004484886509758</v>
      </c>
      <c r="L29" s="65">
        <v>17.789682152930606</v>
      </c>
      <c r="M29" s="65">
        <v>17.087772768010595</v>
      </c>
      <c r="N29" s="65">
        <v>24.909969856192159</v>
      </c>
      <c r="O29" s="65">
        <v>27.817285219263177</v>
      </c>
      <c r="P29" s="65">
        <v>35.66857864741862</v>
      </c>
      <c r="Q29" s="65">
        <v>33.438670297149699</v>
      </c>
      <c r="R29" s="65">
        <v>34.963240161618735</v>
      </c>
      <c r="S29" s="65">
        <v>34.442782349966635</v>
      </c>
      <c r="T29" s="65">
        <v>34.224609712295866</v>
      </c>
      <c r="U29" s="65">
        <v>35.900839838203638</v>
      </c>
      <c r="V29" s="65">
        <v>39.950503475728901</v>
      </c>
      <c r="W29" s="89">
        <v>40.954871007759657</v>
      </c>
      <c r="X29" s="89">
        <v>38.305716499542285</v>
      </c>
      <c r="Y29" s="64">
        <v>38.230984410773452</v>
      </c>
    </row>
    <row r="30" spans="1:25" x14ac:dyDescent="0.4">
      <c r="A30" s="68" t="s">
        <v>44</v>
      </c>
      <c r="B30" s="67" t="s">
        <v>43</v>
      </c>
      <c r="C30" s="65" t="s">
        <v>208</v>
      </c>
      <c r="D30" s="65" t="s">
        <v>208</v>
      </c>
      <c r="E30" s="65" t="s">
        <v>208</v>
      </c>
      <c r="F30" s="65" t="s">
        <v>208</v>
      </c>
      <c r="G30" s="65">
        <v>6.9324608531019605</v>
      </c>
      <c r="H30" s="65">
        <v>9.8628561400726422</v>
      </c>
      <c r="I30" s="65">
        <v>9.9400024747136975</v>
      </c>
      <c r="J30" s="65">
        <v>19.313990093228462</v>
      </c>
      <c r="K30" s="65">
        <v>21.156350557516227</v>
      </c>
      <c r="L30" s="65">
        <v>20.276284690649224</v>
      </c>
      <c r="M30" s="65">
        <v>22.158422225560162</v>
      </c>
      <c r="N30" s="65">
        <v>27.322081371893766</v>
      </c>
      <c r="O30" s="65">
        <v>40.163289819146947</v>
      </c>
      <c r="P30" s="65">
        <v>40.321048234944669</v>
      </c>
      <c r="Q30" s="65">
        <v>37.997984088380719</v>
      </c>
      <c r="R30" s="65">
        <v>41.229481472557794</v>
      </c>
      <c r="S30" s="65">
        <v>47.467545832074208</v>
      </c>
      <c r="T30" s="65">
        <v>45.651707983177516</v>
      </c>
      <c r="U30" s="65">
        <v>44.593313547063261</v>
      </c>
      <c r="V30" s="65">
        <v>47.350156131415048</v>
      </c>
      <c r="W30" s="89">
        <v>45.834120061784553</v>
      </c>
      <c r="X30" s="89">
        <v>48.005327705845417</v>
      </c>
      <c r="Y30" s="64">
        <v>44.018517518717594</v>
      </c>
    </row>
    <row r="31" spans="1:25" x14ac:dyDescent="0.4">
      <c r="A31" s="68" t="s">
        <v>42</v>
      </c>
      <c r="B31" s="67" t="s">
        <v>41</v>
      </c>
      <c r="C31" s="65" t="s">
        <v>208</v>
      </c>
      <c r="D31" s="65" t="s">
        <v>208</v>
      </c>
      <c r="E31" s="65" t="s">
        <v>208</v>
      </c>
      <c r="F31" s="65" t="s">
        <v>208</v>
      </c>
      <c r="G31" s="65">
        <v>4.7959566002245735</v>
      </c>
      <c r="H31" s="65">
        <v>9.5514224234884608</v>
      </c>
      <c r="I31" s="65">
        <v>11.823381793405087</v>
      </c>
      <c r="J31" s="65">
        <v>22.142068498413483</v>
      </c>
      <c r="K31" s="65">
        <v>23.895856748057263</v>
      </c>
      <c r="L31" s="65">
        <v>24.165793477025673</v>
      </c>
      <c r="M31" s="65">
        <v>28.097447445531831</v>
      </c>
      <c r="N31" s="65">
        <v>41.301493378397332</v>
      </c>
      <c r="O31" s="65">
        <v>52.584155655973845</v>
      </c>
      <c r="P31" s="65">
        <v>64.441795129360173</v>
      </c>
      <c r="Q31" s="65">
        <v>69.825426358148391</v>
      </c>
      <c r="R31" s="65">
        <v>78.619056099315642</v>
      </c>
      <c r="S31" s="65">
        <v>78.873278356888804</v>
      </c>
      <c r="T31" s="65">
        <v>78.794377073866201</v>
      </c>
      <c r="U31" s="65">
        <v>81.37859805796252</v>
      </c>
      <c r="V31" s="65">
        <v>87.257518291005809</v>
      </c>
      <c r="W31" s="89">
        <v>89.00918541334201</v>
      </c>
      <c r="X31" s="89">
        <v>81.547365771513753</v>
      </c>
      <c r="Y31" s="64">
        <v>84.558050231114024</v>
      </c>
    </row>
    <row r="32" spans="1:25" x14ac:dyDescent="0.4">
      <c r="A32" s="68" t="s">
        <v>40</v>
      </c>
      <c r="B32" s="67" t="s">
        <v>39</v>
      </c>
      <c r="C32" s="65" t="s">
        <v>208</v>
      </c>
      <c r="D32" s="65" t="s">
        <v>208</v>
      </c>
      <c r="E32" s="65" t="s">
        <v>208</v>
      </c>
      <c r="F32" s="65" t="s">
        <v>208</v>
      </c>
      <c r="G32" s="65">
        <v>8.8715656076435323</v>
      </c>
      <c r="H32" s="65">
        <v>11.425936016633159</v>
      </c>
      <c r="I32" s="65">
        <v>15.778715430392703</v>
      </c>
      <c r="J32" s="65">
        <v>27.81664839250444</v>
      </c>
      <c r="K32" s="65">
        <v>32.998292708851771</v>
      </c>
      <c r="L32" s="65">
        <v>32.815863203987341</v>
      </c>
      <c r="M32" s="65">
        <v>36.552245163832914</v>
      </c>
      <c r="N32" s="65">
        <v>46.382840205312959</v>
      </c>
      <c r="O32" s="65">
        <v>62.953604074288506</v>
      </c>
      <c r="P32" s="65">
        <v>58.514097932903603</v>
      </c>
      <c r="Q32" s="65">
        <v>60.185736913579717</v>
      </c>
      <c r="R32" s="65">
        <v>63.335593992351171</v>
      </c>
      <c r="S32" s="65">
        <v>66.729104177010214</v>
      </c>
      <c r="T32" s="65">
        <v>63.701706078069328</v>
      </c>
      <c r="U32" s="65">
        <v>61.706215866735398</v>
      </c>
      <c r="V32" s="65">
        <v>63.001605232254889</v>
      </c>
      <c r="W32" s="89">
        <v>62.986719600089558</v>
      </c>
      <c r="X32" s="89">
        <v>61.240904732174918</v>
      </c>
      <c r="Y32" s="64">
        <v>61.224396288823712</v>
      </c>
    </row>
    <row r="33" spans="1:25" x14ac:dyDescent="0.4">
      <c r="A33" s="68" t="s">
        <v>38</v>
      </c>
      <c r="B33" s="67" t="s">
        <v>37</v>
      </c>
      <c r="C33" s="65" t="s">
        <v>208</v>
      </c>
      <c r="D33" s="65" t="s">
        <v>208</v>
      </c>
      <c r="E33" s="65" t="s">
        <v>208</v>
      </c>
      <c r="F33" s="65" t="s">
        <v>208</v>
      </c>
      <c r="G33" s="65">
        <v>8.3044356952710547</v>
      </c>
      <c r="H33" s="65">
        <v>9.1349299271654214</v>
      </c>
      <c r="I33" s="65">
        <v>10.754878587088063</v>
      </c>
      <c r="J33" s="65">
        <v>19.393577643405681</v>
      </c>
      <c r="K33" s="65">
        <v>19.661669895705511</v>
      </c>
      <c r="L33" s="65">
        <v>23.42839346085551</v>
      </c>
      <c r="M33" s="65">
        <v>25.031880002869656</v>
      </c>
      <c r="N33" s="65">
        <v>31.990974678738006</v>
      </c>
      <c r="O33" s="65">
        <v>40.331403407355253</v>
      </c>
      <c r="P33" s="65">
        <v>41.664549465559446</v>
      </c>
      <c r="Q33" s="65">
        <v>35.507790654598551</v>
      </c>
      <c r="R33" s="65">
        <v>35.159181192923981</v>
      </c>
      <c r="S33" s="65">
        <v>43.44305272008652</v>
      </c>
      <c r="T33" s="65">
        <v>44.158795185860527</v>
      </c>
      <c r="U33" s="65">
        <v>46.102903962154151</v>
      </c>
      <c r="V33" s="65">
        <v>46.580742353451313</v>
      </c>
      <c r="W33" s="89">
        <v>41.56268886574523</v>
      </c>
      <c r="X33" s="89">
        <v>39.254118638295502</v>
      </c>
      <c r="Y33" s="64">
        <v>37.712085023294634</v>
      </c>
    </row>
    <row r="34" spans="1:25" x14ac:dyDescent="0.4">
      <c r="A34" s="63">
        <v>924</v>
      </c>
      <c r="B34" s="62" t="s">
        <v>36</v>
      </c>
      <c r="C34" s="60">
        <v>2.3408580202261757</v>
      </c>
      <c r="D34" s="60">
        <v>2.634719143053065</v>
      </c>
      <c r="E34" s="60">
        <v>3.0279902091004054</v>
      </c>
      <c r="F34" s="60">
        <v>1.7757862632918007</v>
      </c>
      <c r="G34" s="60">
        <v>3.1669352465595897</v>
      </c>
      <c r="H34" s="60">
        <v>3.6991557809841122</v>
      </c>
      <c r="I34" s="60">
        <v>3.82330106150672</v>
      </c>
      <c r="J34" s="60">
        <v>7.9209913404092385</v>
      </c>
      <c r="K34" s="60">
        <v>9.3668234108579789</v>
      </c>
      <c r="L34" s="60">
        <v>7.8414681978951428</v>
      </c>
      <c r="M34" s="60">
        <v>8.6615285071413304</v>
      </c>
      <c r="N34" s="60">
        <v>12.913107598099749</v>
      </c>
      <c r="O34" s="60">
        <v>15.158613150481333</v>
      </c>
      <c r="P34" s="60">
        <v>17.365758441804612</v>
      </c>
      <c r="Q34" s="60">
        <v>17.025090939297229</v>
      </c>
      <c r="R34" s="60">
        <v>20.294037881623733</v>
      </c>
      <c r="S34" s="60">
        <v>18.702376188197949</v>
      </c>
      <c r="T34" s="60">
        <v>19.070982792434926</v>
      </c>
      <c r="U34" s="60">
        <v>18.286458863988109</v>
      </c>
      <c r="V34" s="60">
        <v>19.36727250173244</v>
      </c>
      <c r="W34" s="88">
        <v>18.253408318453825</v>
      </c>
      <c r="X34" s="88">
        <v>17.806522450221124</v>
      </c>
      <c r="Y34" s="59">
        <v>17.230298603000705</v>
      </c>
    </row>
    <row r="35" spans="1:25" x14ac:dyDescent="0.4">
      <c r="A35" s="63">
        <v>923</v>
      </c>
      <c r="B35" s="97" t="s">
        <v>35</v>
      </c>
      <c r="C35" s="60">
        <v>3.9545161044370571</v>
      </c>
      <c r="D35" s="60">
        <v>4.3908681660373308</v>
      </c>
      <c r="E35" s="60">
        <v>4.8838034659920675</v>
      </c>
      <c r="F35" s="60">
        <v>5.071266446682694</v>
      </c>
      <c r="G35" s="60">
        <v>5.6212710878568366</v>
      </c>
      <c r="H35" s="60">
        <v>5.5394734366780405</v>
      </c>
      <c r="I35" s="60">
        <v>7.5302620163053673</v>
      </c>
      <c r="J35" s="60">
        <v>13.213861403531171</v>
      </c>
      <c r="K35" s="60">
        <v>15.466167372295978</v>
      </c>
      <c r="L35" s="60">
        <v>16.754610573875198</v>
      </c>
      <c r="M35" s="60">
        <v>17.947168175856635</v>
      </c>
      <c r="N35" s="60">
        <v>25.832137281775331</v>
      </c>
      <c r="O35" s="60">
        <v>28.251544306244966</v>
      </c>
      <c r="P35" s="60">
        <v>32.620981671811514</v>
      </c>
      <c r="Q35" s="60">
        <v>29.698379207334572</v>
      </c>
      <c r="R35" s="60">
        <v>27.508394170904875</v>
      </c>
      <c r="S35" s="60">
        <v>30.068304572131538</v>
      </c>
      <c r="T35" s="60">
        <v>29.901766782298338</v>
      </c>
      <c r="U35" s="60">
        <v>32.805576090857599</v>
      </c>
      <c r="V35" s="60">
        <v>31.409550837782525</v>
      </c>
      <c r="W35" s="88">
        <v>28.668488861943654</v>
      </c>
      <c r="X35" s="88">
        <v>28.863130319831605</v>
      </c>
      <c r="Y35" s="59">
        <v>30.382708770887017</v>
      </c>
    </row>
    <row r="36" spans="1:25"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sheetData>
  <mergeCells count="2">
    <mergeCell ref="A1:B1"/>
    <mergeCell ref="A19:B19"/>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zoomScale="70" zoomScaleNormal="70" workbookViewId="0">
      <pane xSplit="2" topLeftCell="C1" activePane="topRight" state="frozen"/>
      <selection sqref="A1:B1"/>
      <selection pane="topRight"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158</v>
      </c>
      <c r="B1" s="189"/>
      <c r="C1" s="129"/>
      <c r="D1" s="129"/>
      <c r="E1" s="129"/>
      <c r="F1" s="129"/>
      <c r="G1" s="129"/>
    </row>
    <row r="2" spans="1:25" s="48" customFormat="1" x14ac:dyDescent="0.4">
      <c r="A2" s="92" t="s">
        <v>83</v>
      </c>
      <c r="B2" s="73"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135">
        <v>925</v>
      </c>
      <c r="B3" s="51" t="s">
        <v>58</v>
      </c>
      <c r="C3" s="88"/>
      <c r="D3" s="88"/>
      <c r="E3" s="88"/>
      <c r="F3" s="88"/>
      <c r="G3" s="88">
        <v>305.50299999999999</v>
      </c>
      <c r="H3" s="88">
        <v>364.963506</v>
      </c>
      <c r="I3" s="88">
        <v>374.49799999999999</v>
      </c>
      <c r="J3" s="88">
        <v>411.85500000000002</v>
      </c>
      <c r="K3" s="99">
        <f t="shared" ref="K3:Y3" si="0">SUM(K4,K6,K16,K17)</f>
        <v>425.35699497931432</v>
      </c>
      <c r="L3" s="99">
        <f t="shared" si="0"/>
        <v>449.6072684537466</v>
      </c>
      <c r="M3" s="99">
        <f t="shared" si="0"/>
        <v>476.27213789694639</v>
      </c>
      <c r="N3" s="99">
        <f t="shared" si="0"/>
        <v>497.64711229305311</v>
      </c>
      <c r="O3" s="99">
        <f t="shared" si="0"/>
        <v>515.13750610718887</v>
      </c>
      <c r="P3" s="99">
        <f t="shared" si="0"/>
        <v>536.24584358410516</v>
      </c>
      <c r="Q3" s="99">
        <f t="shared" si="0"/>
        <v>565.04847507227998</v>
      </c>
      <c r="R3" s="99">
        <f t="shared" si="0"/>
        <v>573.57955790020594</v>
      </c>
      <c r="S3" s="99">
        <f t="shared" si="0"/>
        <v>581.96717842993792</v>
      </c>
      <c r="T3" s="99">
        <f t="shared" si="0"/>
        <v>591.74134486956291</v>
      </c>
      <c r="U3" s="99">
        <f t="shared" si="0"/>
        <v>597.02929659073902</v>
      </c>
      <c r="V3" s="99">
        <f t="shared" si="0"/>
        <v>606.62578991538703</v>
      </c>
      <c r="W3" s="99">
        <f t="shared" si="0"/>
        <v>612.28589483968483</v>
      </c>
      <c r="X3" s="99">
        <f t="shared" si="0"/>
        <v>638.82611139248331</v>
      </c>
      <c r="Y3" s="98">
        <f t="shared" si="0"/>
        <v>457.04299468139516</v>
      </c>
    </row>
    <row r="4" spans="1:25" s="48" customFormat="1" x14ac:dyDescent="0.4">
      <c r="A4" s="137"/>
      <c r="B4" s="90" t="s">
        <v>57</v>
      </c>
      <c r="C4" s="89"/>
      <c r="D4" s="89"/>
      <c r="E4" s="89"/>
      <c r="F4" s="89"/>
      <c r="G4" s="89">
        <v>0</v>
      </c>
      <c r="H4" s="89">
        <v>0</v>
      </c>
      <c r="I4" s="89">
        <v>0</v>
      </c>
      <c r="J4" s="89">
        <v>0</v>
      </c>
      <c r="K4" s="89">
        <v>0</v>
      </c>
      <c r="L4" s="89">
        <v>0</v>
      </c>
      <c r="M4" s="89">
        <v>0</v>
      </c>
      <c r="N4" s="89">
        <v>0</v>
      </c>
      <c r="O4" s="89">
        <v>0</v>
      </c>
      <c r="P4" s="89">
        <v>0</v>
      </c>
      <c r="Q4" s="89">
        <v>0</v>
      </c>
      <c r="R4" s="89">
        <v>0</v>
      </c>
      <c r="S4" s="89">
        <v>0</v>
      </c>
      <c r="T4" s="89">
        <v>0</v>
      </c>
      <c r="U4" s="89">
        <v>0</v>
      </c>
      <c r="V4" s="89">
        <v>0</v>
      </c>
      <c r="W4" s="89">
        <v>0</v>
      </c>
      <c r="X4" s="89">
        <v>0</v>
      </c>
      <c r="Y4" s="64">
        <v>0</v>
      </c>
    </row>
    <row r="5" spans="1:25" s="48" customFormat="1" ht="25.5" customHeight="1" x14ac:dyDescent="0.4">
      <c r="A5" s="135">
        <v>941</v>
      </c>
      <c r="B5" s="75" t="s">
        <v>56</v>
      </c>
      <c r="C5" s="88"/>
      <c r="D5" s="88"/>
      <c r="E5" s="88"/>
      <c r="F5" s="88"/>
      <c r="G5" s="88"/>
      <c r="H5" s="88"/>
      <c r="I5" s="88"/>
      <c r="J5" s="88"/>
      <c r="K5" s="88">
        <f t="shared" ref="K5:Y5" si="1">SUM(K6,K16)</f>
        <v>389.76098884631182</v>
      </c>
      <c r="L5" s="88">
        <f t="shared" si="1"/>
        <v>411.88043913723175</v>
      </c>
      <c r="M5" s="88">
        <f t="shared" si="1"/>
        <v>436.19425732570448</v>
      </c>
      <c r="N5" s="88">
        <f t="shared" si="1"/>
        <v>455.6925556727943</v>
      </c>
      <c r="O5" s="88">
        <f t="shared" si="1"/>
        <v>471.54981668843971</v>
      </c>
      <c r="P5" s="88">
        <f t="shared" si="1"/>
        <v>490.73709429357643</v>
      </c>
      <c r="Q5" s="88">
        <f t="shared" si="1"/>
        <v>517.01568235785351</v>
      </c>
      <c r="R5" s="88">
        <f t="shared" si="1"/>
        <v>524.81089027917528</v>
      </c>
      <c r="S5" s="88">
        <f t="shared" si="1"/>
        <v>532.54476174522154</v>
      </c>
      <c r="T5" s="88">
        <f t="shared" si="1"/>
        <v>543.02261796632706</v>
      </c>
      <c r="U5" s="88">
        <f t="shared" si="1"/>
        <v>548.09061171001554</v>
      </c>
      <c r="V5" s="88">
        <f t="shared" si="1"/>
        <v>556.84641213132636</v>
      </c>
      <c r="W5" s="88">
        <f t="shared" si="1"/>
        <v>562.04205196691873</v>
      </c>
      <c r="X5" s="88">
        <f t="shared" si="1"/>
        <v>586.40439298554838</v>
      </c>
      <c r="Y5" s="59">
        <f t="shared" si="1"/>
        <v>419.53829858369545</v>
      </c>
    </row>
    <row r="6" spans="1:25" s="48" customFormat="1" ht="25.5" customHeight="1" x14ac:dyDescent="0.4">
      <c r="A6" s="135">
        <v>921</v>
      </c>
      <c r="B6" s="76" t="s">
        <v>55</v>
      </c>
      <c r="C6" s="88"/>
      <c r="D6" s="88"/>
      <c r="E6" s="88"/>
      <c r="F6" s="88"/>
      <c r="G6" s="88"/>
      <c r="H6" s="88"/>
      <c r="I6" s="88"/>
      <c r="J6" s="88"/>
      <c r="K6" s="88">
        <f t="shared" ref="K6:Y6" si="2">SUM(K7:K15)</f>
        <v>366.12824337950042</v>
      </c>
      <c r="L6" s="88">
        <f t="shared" si="2"/>
        <v>386.96937539827422</v>
      </c>
      <c r="M6" s="88">
        <f t="shared" si="2"/>
        <v>409.8744911225607</v>
      </c>
      <c r="N6" s="88">
        <f t="shared" si="2"/>
        <v>428.28494812580959</v>
      </c>
      <c r="O6" s="88">
        <f t="shared" si="2"/>
        <v>443.2436482032918</v>
      </c>
      <c r="P6" s="88">
        <f t="shared" si="2"/>
        <v>461.30363708038686</v>
      </c>
      <c r="Q6" s="88">
        <f t="shared" si="2"/>
        <v>486.04627468441788</v>
      </c>
      <c r="R6" s="88">
        <f t="shared" si="2"/>
        <v>493.44965822012233</v>
      </c>
      <c r="S6" s="88">
        <f t="shared" si="2"/>
        <v>500.80418004114836</v>
      </c>
      <c r="T6" s="88">
        <f t="shared" si="2"/>
        <v>510.88696315357186</v>
      </c>
      <c r="U6" s="88">
        <f t="shared" si="2"/>
        <v>515.69761926304056</v>
      </c>
      <c r="V6" s="88">
        <f t="shared" si="2"/>
        <v>523.98112960461435</v>
      </c>
      <c r="W6" s="88">
        <f t="shared" si="2"/>
        <v>528.87012084306446</v>
      </c>
      <c r="X6" s="88">
        <f t="shared" si="2"/>
        <v>551.79458742603993</v>
      </c>
      <c r="Y6" s="59">
        <f t="shared" si="2"/>
        <v>394.77699203068238</v>
      </c>
    </row>
    <row r="7" spans="1:25" s="48" customFormat="1" x14ac:dyDescent="0.4">
      <c r="A7" s="137" t="s">
        <v>54</v>
      </c>
      <c r="B7" s="136" t="s">
        <v>53</v>
      </c>
      <c r="C7" s="89"/>
      <c r="D7" s="89"/>
      <c r="E7" s="89"/>
      <c r="F7" s="89"/>
      <c r="G7" s="89"/>
      <c r="H7" s="89"/>
      <c r="I7" s="89"/>
      <c r="J7" s="89"/>
      <c r="K7" s="89">
        <v>18.676874343267677</v>
      </c>
      <c r="L7" s="89">
        <v>19.800944333637112</v>
      </c>
      <c r="M7" s="89">
        <v>21.053082168637857</v>
      </c>
      <c r="N7" s="89">
        <v>22.043292347848933</v>
      </c>
      <c r="O7" s="89">
        <v>22.845853981217836</v>
      </c>
      <c r="P7" s="89">
        <v>23.784241676239635</v>
      </c>
      <c r="Q7" s="89">
        <v>25.091563884798724</v>
      </c>
      <c r="R7" s="89">
        <v>25.467129652833453</v>
      </c>
      <c r="S7" s="89">
        <v>25.847436906706182</v>
      </c>
      <c r="T7" s="89">
        <v>26.277478889256145</v>
      </c>
      <c r="U7" s="89">
        <v>26.545119912469332</v>
      </c>
      <c r="V7" s="89">
        <v>26.850619016671303</v>
      </c>
      <c r="W7" s="89">
        <v>27.101147964571627</v>
      </c>
      <c r="X7" s="89">
        <v>28.275877517989617</v>
      </c>
      <c r="Y7" s="64">
        <v>20.229748765116575</v>
      </c>
    </row>
    <row r="8" spans="1:25" s="48" customFormat="1" x14ac:dyDescent="0.4">
      <c r="A8" s="137" t="s">
        <v>52</v>
      </c>
      <c r="B8" s="136" t="s">
        <v>51</v>
      </c>
      <c r="C8" s="89"/>
      <c r="D8" s="89"/>
      <c r="E8" s="89"/>
      <c r="F8" s="89"/>
      <c r="G8" s="89"/>
      <c r="H8" s="89"/>
      <c r="I8" s="89"/>
      <c r="J8" s="89"/>
      <c r="K8" s="89">
        <v>49.146295116462468</v>
      </c>
      <c r="L8" s="89">
        <v>51.849322500625156</v>
      </c>
      <c r="M8" s="89">
        <v>54.774102953619654</v>
      </c>
      <c r="N8" s="89">
        <v>57.024294443119238</v>
      </c>
      <c r="O8" s="89">
        <v>58.822787771809018</v>
      </c>
      <c r="P8" s="89">
        <v>61.150918360065972</v>
      </c>
      <c r="Q8" s="89">
        <v>64.384625493751088</v>
      </c>
      <c r="R8" s="89">
        <v>65.380058024109289</v>
      </c>
      <c r="S8" s="89">
        <v>66.31685862354017</v>
      </c>
      <c r="T8" s="89">
        <v>67.843672768624955</v>
      </c>
      <c r="U8" s="89">
        <v>68.338474339672715</v>
      </c>
      <c r="V8" s="89">
        <v>69.497923048556032</v>
      </c>
      <c r="W8" s="89">
        <v>70.1463714709854</v>
      </c>
      <c r="X8" s="89">
        <v>73.186944355194058</v>
      </c>
      <c r="Y8" s="64">
        <v>52.361009706955613</v>
      </c>
    </row>
    <row r="9" spans="1:25" s="48" customFormat="1" x14ac:dyDescent="0.4">
      <c r="A9" s="137" t="s">
        <v>50</v>
      </c>
      <c r="B9" s="136" t="s">
        <v>49</v>
      </c>
      <c r="C9" s="89"/>
      <c r="D9" s="89"/>
      <c r="E9" s="89"/>
      <c r="F9" s="89"/>
      <c r="G9" s="89"/>
      <c r="H9" s="89"/>
      <c r="I9" s="89"/>
      <c r="J9" s="89"/>
      <c r="K9" s="89">
        <v>37.024847445733165</v>
      </c>
      <c r="L9" s="89">
        <v>39.070438298086174</v>
      </c>
      <c r="M9" s="89">
        <v>41.331100780957357</v>
      </c>
      <c r="N9" s="89">
        <v>43.043768890923538</v>
      </c>
      <c r="O9" s="89">
        <v>44.535389416631915</v>
      </c>
      <c r="P9" s="89">
        <v>46.355797106995297</v>
      </c>
      <c r="Q9" s="89">
        <v>48.823640842541089</v>
      </c>
      <c r="R9" s="89">
        <v>49.537345908203285</v>
      </c>
      <c r="S9" s="89">
        <v>50.213710682916734</v>
      </c>
      <c r="T9" s="89">
        <v>50.782828334703275</v>
      </c>
      <c r="U9" s="89">
        <v>51.224756070566109</v>
      </c>
      <c r="V9" s="89">
        <v>51.961136888118048</v>
      </c>
      <c r="W9" s="89">
        <v>52.445958818971945</v>
      </c>
      <c r="X9" s="89">
        <v>54.719287530454189</v>
      </c>
      <c r="Y9" s="64">
        <v>39.148473416713529</v>
      </c>
    </row>
    <row r="10" spans="1:25" s="48" customFormat="1" x14ac:dyDescent="0.4">
      <c r="A10" s="137" t="s">
        <v>48</v>
      </c>
      <c r="B10" s="136" t="s">
        <v>47</v>
      </c>
      <c r="C10" s="89"/>
      <c r="D10" s="89"/>
      <c r="E10" s="89"/>
      <c r="F10" s="89"/>
      <c r="G10" s="89"/>
      <c r="H10" s="89"/>
      <c r="I10" s="89"/>
      <c r="J10" s="89"/>
      <c r="K10" s="89">
        <v>31.733443017532416</v>
      </c>
      <c r="L10" s="89">
        <v>33.627618155621043</v>
      </c>
      <c r="M10" s="89">
        <v>35.658813538222638</v>
      </c>
      <c r="N10" s="89">
        <v>37.373734121902935</v>
      </c>
      <c r="O10" s="89">
        <v>38.752664429551182</v>
      </c>
      <c r="P10" s="89">
        <v>40.377885130276347</v>
      </c>
      <c r="Q10" s="89">
        <v>42.62047294782883</v>
      </c>
      <c r="R10" s="89">
        <v>43.292285927206642</v>
      </c>
      <c r="S10" s="89">
        <v>44.020792391350945</v>
      </c>
      <c r="T10" s="89">
        <v>44.529631486725208</v>
      </c>
      <c r="U10" s="89">
        <v>45.030791292112823</v>
      </c>
      <c r="V10" s="89">
        <v>45.791971123927311</v>
      </c>
      <c r="W10" s="89">
        <v>46.219231826588825</v>
      </c>
      <c r="X10" s="89">
        <v>48.222656096068086</v>
      </c>
      <c r="Y10" s="64">
        <v>34.500510797213053</v>
      </c>
    </row>
    <row r="11" spans="1:25" s="48" customFormat="1" x14ac:dyDescent="0.4">
      <c r="A11" s="137" t="s">
        <v>46</v>
      </c>
      <c r="B11" s="136" t="s">
        <v>45</v>
      </c>
      <c r="C11" s="89"/>
      <c r="D11" s="89"/>
      <c r="E11" s="89"/>
      <c r="F11" s="89"/>
      <c r="G11" s="89"/>
      <c r="H11" s="89"/>
      <c r="I11" s="89"/>
      <c r="J11" s="89"/>
      <c r="K11" s="89">
        <v>39.12696605572954</v>
      </c>
      <c r="L11" s="89">
        <v>41.44314009093344</v>
      </c>
      <c r="M11" s="89">
        <v>43.985593064514006</v>
      </c>
      <c r="N11" s="89">
        <v>46.056225140520567</v>
      </c>
      <c r="O11" s="89">
        <v>47.706561183740703</v>
      </c>
      <c r="P11" s="89">
        <v>49.681448784764143</v>
      </c>
      <c r="Q11" s="89">
        <v>52.412457186021214</v>
      </c>
      <c r="R11" s="89">
        <v>53.34795724496572</v>
      </c>
      <c r="S11" s="89">
        <v>54.281207893992139</v>
      </c>
      <c r="T11" s="89">
        <v>55.665162053461685</v>
      </c>
      <c r="U11" s="89">
        <v>56.242317616228725</v>
      </c>
      <c r="V11" s="89">
        <v>57.147106489536178</v>
      </c>
      <c r="W11" s="89">
        <v>57.680315964352459</v>
      </c>
      <c r="X11" s="89">
        <v>60.180533737503282</v>
      </c>
      <c r="Y11" s="64">
        <v>43.055678016915948</v>
      </c>
    </row>
    <row r="12" spans="1:25" s="48" customFormat="1" x14ac:dyDescent="0.4">
      <c r="A12" s="137" t="s">
        <v>44</v>
      </c>
      <c r="B12" s="136" t="s">
        <v>43</v>
      </c>
      <c r="C12" s="89"/>
      <c r="D12" s="89"/>
      <c r="E12" s="89"/>
      <c r="F12" s="89"/>
      <c r="G12" s="89"/>
      <c r="H12" s="89"/>
      <c r="I12" s="89"/>
      <c r="J12" s="89"/>
      <c r="K12" s="89">
        <v>42.721544665064329</v>
      </c>
      <c r="L12" s="89">
        <v>45.365627996530989</v>
      </c>
      <c r="M12" s="89">
        <v>48.226623045736488</v>
      </c>
      <c r="N12" s="89">
        <v>50.688691324123496</v>
      </c>
      <c r="O12" s="89">
        <v>52.711141817721206</v>
      </c>
      <c r="P12" s="89">
        <v>55.087196250840961</v>
      </c>
      <c r="Q12" s="89">
        <v>58.232411977098828</v>
      </c>
      <c r="R12" s="89">
        <v>59.267922848640907</v>
      </c>
      <c r="S12" s="89">
        <v>60.296482633440142</v>
      </c>
      <c r="T12" s="89">
        <v>60.716121305199266</v>
      </c>
      <c r="U12" s="89">
        <v>61.391797730212197</v>
      </c>
      <c r="V12" s="89">
        <v>62.476653943295695</v>
      </c>
      <c r="W12" s="89">
        <v>63.059590611200008</v>
      </c>
      <c r="X12" s="89">
        <v>65.792979057115872</v>
      </c>
      <c r="Y12" s="64">
        <v>47.071056804063467</v>
      </c>
    </row>
    <row r="13" spans="1:25" s="48" customFormat="1" x14ac:dyDescent="0.4">
      <c r="A13" s="137" t="s">
        <v>42</v>
      </c>
      <c r="B13" s="136" t="s">
        <v>41</v>
      </c>
      <c r="C13" s="89"/>
      <c r="D13" s="89"/>
      <c r="E13" s="89"/>
      <c r="F13" s="89"/>
      <c r="G13" s="89"/>
      <c r="H13" s="89"/>
      <c r="I13" s="89"/>
      <c r="J13" s="89"/>
      <c r="K13" s="89">
        <v>38.816978478513434</v>
      </c>
      <c r="L13" s="89">
        <v>40.671960784126114</v>
      </c>
      <c r="M13" s="89">
        <v>42.705600365806568</v>
      </c>
      <c r="N13" s="89">
        <v>44.26940886486117</v>
      </c>
      <c r="O13" s="89">
        <v>45.502054737052923</v>
      </c>
      <c r="P13" s="89">
        <v>47.13506946287238</v>
      </c>
      <c r="Q13" s="89">
        <v>49.456500248150164</v>
      </c>
      <c r="R13" s="89">
        <v>50.0825781987526</v>
      </c>
      <c r="S13" s="89">
        <v>50.722635453848788</v>
      </c>
      <c r="T13" s="89">
        <v>55.735422692203009</v>
      </c>
      <c r="U13" s="89">
        <v>56.153854576295913</v>
      </c>
      <c r="V13" s="89">
        <v>56.914572793896291</v>
      </c>
      <c r="W13" s="89">
        <v>57.445612619585155</v>
      </c>
      <c r="X13" s="89">
        <v>59.935656913894988</v>
      </c>
      <c r="Y13" s="64">
        <v>42.880482866320037</v>
      </c>
    </row>
    <row r="14" spans="1:25" s="48" customFormat="1" x14ac:dyDescent="0.4">
      <c r="A14" s="137" t="s">
        <v>40</v>
      </c>
      <c r="B14" s="136" t="s">
        <v>39</v>
      </c>
      <c r="C14" s="89"/>
      <c r="D14" s="89"/>
      <c r="E14" s="89"/>
      <c r="F14" s="89"/>
      <c r="G14" s="89"/>
      <c r="H14" s="89"/>
      <c r="I14" s="89"/>
      <c r="J14" s="89"/>
      <c r="K14" s="89">
        <v>63.34554382972032</v>
      </c>
      <c r="L14" s="89">
        <v>67.002445219970483</v>
      </c>
      <c r="M14" s="89">
        <v>71.116030234335526</v>
      </c>
      <c r="N14" s="89">
        <v>74.531227572423916</v>
      </c>
      <c r="O14" s="89">
        <v>77.269253053178176</v>
      </c>
      <c r="P14" s="89">
        <v>80.520155998417422</v>
      </c>
      <c r="Q14" s="89">
        <v>84.916224799973534</v>
      </c>
      <c r="R14" s="89">
        <v>86.208653286742774</v>
      </c>
      <c r="S14" s="89">
        <v>87.486748755901559</v>
      </c>
      <c r="T14" s="89">
        <v>88.188031053057969</v>
      </c>
      <c r="U14" s="89">
        <v>89.054345515516985</v>
      </c>
      <c r="V14" s="89">
        <v>90.652246836465338</v>
      </c>
      <c r="W14" s="89">
        <v>91.498075083875179</v>
      </c>
      <c r="X14" s="89">
        <v>95.46416142908825</v>
      </c>
      <c r="Y14" s="64">
        <v>68.299065185662698</v>
      </c>
    </row>
    <row r="15" spans="1:25" s="48" customFormat="1" x14ac:dyDescent="0.4">
      <c r="A15" s="137" t="s">
        <v>38</v>
      </c>
      <c r="B15" s="136" t="s">
        <v>37</v>
      </c>
      <c r="C15" s="89"/>
      <c r="D15" s="89"/>
      <c r="E15" s="89"/>
      <c r="F15" s="89"/>
      <c r="G15" s="89"/>
      <c r="H15" s="89"/>
      <c r="I15" s="89"/>
      <c r="J15" s="89"/>
      <c r="K15" s="89">
        <v>45.535750427477097</v>
      </c>
      <c r="L15" s="89">
        <v>48.13787801874372</v>
      </c>
      <c r="M15" s="89">
        <v>51.023544970730569</v>
      </c>
      <c r="N15" s="89">
        <v>53.254305420085771</v>
      </c>
      <c r="O15" s="89">
        <v>55.097941812388811</v>
      </c>
      <c r="P15" s="89">
        <v>57.210924309914731</v>
      </c>
      <c r="Q15" s="89">
        <v>60.108377304254432</v>
      </c>
      <c r="R15" s="89">
        <v>60.865727128667643</v>
      </c>
      <c r="S15" s="89">
        <v>61.618306699451729</v>
      </c>
      <c r="T15" s="89">
        <v>61.148614570340328</v>
      </c>
      <c r="U15" s="89">
        <v>61.716162209965823</v>
      </c>
      <c r="V15" s="89">
        <v>62.688899464148186</v>
      </c>
      <c r="W15" s="89">
        <v>63.273816482933896</v>
      </c>
      <c r="X15" s="89">
        <v>66.016490788731474</v>
      </c>
      <c r="Y15" s="64">
        <v>47.230966471721452</v>
      </c>
    </row>
    <row r="16" spans="1:25" s="48" customFormat="1" x14ac:dyDescent="0.4">
      <c r="A16" s="135">
        <v>924</v>
      </c>
      <c r="B16" s="97" t="s">
        <v>36</v>
      </c>
      <c r="C16" s="88"/>
      <c r="D16" s="88"/>
      <c r="E16" s="88"/>
      <c r="F16" s="88"/>
      <c r="G16" s="88"/>
      <c r="H16" s="88"/>
      <c r="I16" s="88"/>
      <c r="J16" s="88"/>
      <c r="K16" s="88">
        <v>23.632745466811379</v>
      </c>
      <c r="L16" s="88">
        <v>24.911063738957544</v>
      </c>
      <c r="M16" s="88">
        <v>26.319766203143804</v>
      </c>
      <c r="N16" s="88">
        <v>27.407607546984693</v>
      </c>
      <c r="O16" s="88">
        <v>28.306168485147904</v>
      </c>
      <c r="P16" s="88">
        <v>29.433457213189588</v>
      </c>
      <c r="Q16" s="88">
        <v>30.969407673435619</v>
      </c>
      <c r="R16" s="88">
        <v>31.36123205905292</v>
      </c>
      <c r="S16" s="88">
        <v>31.740581704073193</v>
      </c>
      <c r="T16" s="88">
        <v>32.135654812755199</v>
      </c>
      <c r="U16" s="88">
        <v>32.392992446974972</v>
      </c>
      <c r="V16" s="88">
        <v>32.865282526712058</v>
      </c>
      <c r="W16" s="88">
        <v>33.171931123854336</v>
      </c>
      <c r="X16" s="88">
        <v>34.609805559508473</v>
      </c>
      <c r="Y16" s="59">
        <v>24.761306553013071</v>
      </c>
    </row>
    <row r="17" spans="1:25" s="48" customFormat="1" x14ac:dyDescent="0.4">
      <c r="A17" s="135">
        <v>923</v>
      </c>
      <c r="B17" s="97" t="s">
        <v>35</v>
      </c>
      <c r="C17" s="88"/>
      <c r="D17" s="88"/>
      <c r="E17" s="88"/>
      <c r="F17" s="88"/>
      <c r="G17" s="88"/>
      <c r="H17" s="88"/>
      <c r="I17" s="88"/>
      <c r="J17" s="88"/>
      <c r="K17" s="88">
        <v>35.596006133002504</v>
      </c>
      <c r="L17" s="88">
        <v>37.726829316514866</v>
      </c>
      <c r="M17" s="88">
        <v>40.077880571241906</v>
      </c>
      <c r="N17" s="88">
        <v>41.95455662025882</v>
      </c>
      <c r="O17" s="88">
        <v>43.587689418749193</v>
      </c>
      <c r="P17" s="88">
        <v>45.508749290528669</v>
      </c>
      <c r="Q17" s="88">
        <v>48.032792714426463</v>
      </c>
      <c r="R17" s="88">
        <v>48.768667621030637</v>
      </c>
      <c r="S17" s="88">
        <v>49.422416684716374</v>
      </c>
      <c r="T17" s="88">
        <v>48.718726903235861</v>
      </c>
      <c r="U17" s="88">
        <v>48.938684880723535</v>
      </c>
      <c r="V17" s="88">
        <v>49.779377784060713</v>
      </c>
      <c r="W17" s="88">
        <v>50.24384287276613</v>
      </c>
      <c r="X17" s="88">
        <v>52.4217184069349</v>
      </c>
      <c r="Y17" s="59">
        <v>37.504696097699707</v>
      </c>
    </row>
    <row r="18" spans="1:25" s="53" customFormat="1" ht="33.6" customHeight="1" x14ac:dyDescent="0.4">
      <c r="A18" s="58"/>
      <c r="B18" s="57" t="s">
        <v>34</v>
      </c>
      <c r="C18" s="96"/>
      <c r="D18" s="96"/>
      <c r="E18" s="96"/>
      <c r="F18" s="96"/>
      <c r="G18" s="55"/>
      <c r="H18" s="55"/>
      <c r="I18" s="55"/>
      <c r="J18" s="55"/>
      <c r="K18" s="78">
        <v>10.136005020685571</v>
      </c>
      <c r="L18" s="78">
        <v>10.965731546253361</v>
      </c>
      <c r="M18" s="78">
        <v>11.569862103053612</v>
      </c>
      <c r="N18" s="78">
        <v>12.089500706947012</v>
      </c>
      <c r="O18" s="78">
        <v>12.521009777040559</v>
      </c>
      <c r="P18" s="78">
        <v>12.603421135678099</v>
      </c>
      <c r="Q18" s="78">
        <v>13.084458916608931</v>
      </c>
      <c r="R18" s="78">
        <v>13.605830629781845</v>
      </c>
      <c r="S18" s="78">
        <v>14.030821570061887</v>
      </c>
      <c r="T18" s="78">
        <v>14.653981950436991</v>
      </c>
      <c r="U18" s="78">
        <v>14.910000409260947</v>
      </c>
      <c r="V18" s="78">
        <v>15.123991184612304</v>
      </c>
      <c r="W18" s="78">
        <v>15.265105160315516</v>
      </c>
      <c r="X18" s="78">
        <v>15.926788207517001</v>
      </c>
      <c r="Y18" s="77">
        <v>11.394692308604892</v>
      </c>
    </row>
    <row r="19" spans="1:25" ht="60" customHeight="1" x14ac:dyDescent="0.4">
      <c r="A19" s="189" t="s">
        <v>157</v>
      </c>
      <c r="B19" s="189"/>
      <c r="C19" s="75"/>
      <c r="D19" s="63"/>
      <c r="E19" s="63"/>
      <c r="F19" s="75"/>
      <c r="G19" s="75"/>
      <c r="H19" s="75"/>
      <c r="I19" s="75"/>
      <c r="J19" s="75"/>
      <c r="K19" s="75"/>
      <c r="L19" s="75"/>
      <c r="M19" s="75"/>
      <c r="N19" s="75"/>
      <c r="O19" s="75"/>
      <c r="P19" s="75"/>
      <c r="Q19" s="75"/>
      <c r="R19" s="75"/>
      <c r="S19" s="75"/>
      <c r="T19" s="75"/>
      <c r="U19" s="75"/>
      <c r="V19" s="75"/>
      <c r="W19" s="83"/>
      <c r="X19" s="83"/>
    </row>
    <row r="20" spans="1:25" x14ac:dyDescent="0.4">
      <c r="A20" s="92" t="s">
        <v>83</v>
      </c>
      <c r="B20" s="73"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443.02146370891654</v>
      </c>
      <c r="H21" s="60">
        <v>524.0004522973386</v>
      </c>
      <c r="I21" s="60">
        <v>524.67648307490356</v>
      </c>
      <c r="J21" s="60">
        <v>565.27946411937751</v>
      </c>
      <c r="K21" s="60">
        <v>568.49621171197145</v>
      </c>
      <c r="L21" s="60">
        <v>585.5566380852506</v>
      </c>
      <c r="M21" s="60">
        <v>602.38132272548785</v>
      </c>
      <c r="N21" s="60">
        <v>614.19856359691119</v>
      </c>
      <c r="O21" s="60">
        <v>618.98127385350904</v>
      </c>
      <c r="P21" s="60">
        <v>635.34650632102318</v>
      </c>
      <c r="Q21" s="60">
        <v>657.24203526749704</v>
      </c>
      <c r="R21" s="60">
        <v>658.50761500898841</v>
      </c>
      <c r="S21" s="60">
        <v>654.95152258375026</v>
      </c>
      <c r="T21" s="60">
        <v>653.95457925831806</v>
      </c>
      <c r="U21" s="60">
        <v>651.42783033276737</v>
      </c>
      <c r="V21" s="88">
        <v>656.64996066949982</v>
      </c>
      <c r="W21" s="88">
        <v>648.01442738530966</v>
      </c>
      <c r="X21" s="88">
        <v>663.17860767621437</v>
      </c>
      <c r="Y21" s="59">
        <v>466.18059030628365</v>
      </c>
    </row>
    <row r="22" spans="1:25" x14ac:dyDescent="0.4">
      <c r="A22" s="68"/>
      <c r="B22" s="90" t="s">
        <v>57</v>
      </c>
      <c r="C22" s="65" t="s">
        <v>208</v>
      </c>
      <c r="D22" s="65" t="s">
        <v>208</v>
      </c>
      <c r="E22" s="65" t="s">
        <v>208</v>
      </c>
      <c r="F22" s="65" t="s">
        <v>208</v>
      </c>
      <c r="G22" s="65" t="s">
        <v>208</v>
      </c>
      <c r="H22" s="65" t="s">
        <v>208</v>
      </c>
      <c r="I22" s="65" t="s">
        <v>208</v>
      </c>
      <c r="J22" s="65" t="s">
        <v>208</v>
      </c>
      <c r="K22" s="106" t="s">
        <v>142</v>
      </c>
      <c r="L22" s="106" t="s">
        <v>142</v>
      </c>
      <c r="M22" s="106" t="s">
        <v>142</v>
      </c>
      <c r="N22" s="106" t="s">
        <v>142</v>
      </c>
      <c r="O22" s="106" t="s">
        <v>142</v>
      </c>
      <c r="P22" s="106" t="s">
        <v>142</v>
      </c>
      <c r="Q22" s="106" t="s">
        <v>142</v>
      </c>
      <c r="R22" s="106" t="s">
        <v>142</v>
      </c>
      <c r="S22" s="106" t="s">
        <v>142</v>
      </c>
      <c r="T22" s="106" t="s">
        <v>142</v>
      </c>
      <c r="U22" s="106" t="s">
        <v>142</v>
      </c>
      <c r="V22" s="106" t="s">
        <v>142</v>
      </c>
      <c r="W22" s="106" t="s">
        <v>142</v>
      </c>
      <c r="X22" s="106" t="s">
        <v>142</v>
      </c>
      <c r="Y22" s="105" t="s">
        <v>142</v>
      </c>
    </row>
    <row r="23" spans="1:25" ht="25.5" customHeight="1" x14ac:dyDescent="0.4">
      <c r="A23" s="69">
        <v>941</v>
      </c>
      <c r="B23" s="51" t="s">
        <v>56</v>
      </c>
      <c r="C23" s="60" t="s">
        <v>208</v>
      </c>
      <c r="D23" s="60" t="s">
        <v>208</v>
      </c>
      <c r="E23" s="60" t="s">
        <v>208</v>
      </c>
      <c r="F23" s="60" t="s">
        <v>208</v>
      </c>
      <c r="G23" s="60" t="s">
        <v>208</v>
      </c>
      <c r="H23" s="60" t="s">
        <v>208</v>
      </c>
      <c r="I23" s="60" t="s">
        <v>208</v>
      </c>
      <c r="J23" s="60" t="s">
        <v>208</v>
      </c>
      <c r="K23" s="60">
        <v>520.92159820485813</v>
      </c>
      <c r="L23" s="60">
        <v>536.42221146406007</v>
      </c>
      <c r="M23" s="60">
        <v>551.69146541587838</v>
      </c>
      <c r="N23" s="60">
        <v>562.4180392535211</v>
      </c>
      <c r="O23" s="60">
        <v>566.60697922170925</v>
      </c>
      <c r="P23" s="60">
        <v>581.42753386703544</v>
      </c>
      <c r="Q23" s="60">
        <v>601.37219075694736</v>
      </c>
      <c r="R23" s="60">
        <v>602.51792960273406</v>
      </c>
      <c r="S23" s="60">
        <v>599.3310541842244</v>
      </c>
      <c r="T23" s="60">
        <v>600.11376717000712</v>
      </c>
      <c r="U23" s="60">
        <v>598.03008001593105</v>
      </c>
      <c r="V23" s="88">
        <v>602.765627020225</v>
      </c>
      <c r="W23" s="88">
        <v>594.83872083509129</v>
      </c>
      <c r="X23" s="88">
        <v>608.75853685392656</v>
      </c>
      <c r="Y23" s="59">
        <v>427.92606815072253</v>
      </c>
    </row>
    <row r="24" spans="1:25" ht="25.5" customHeight="1" x14ac:dyDescent="0.4">
      <c r="A24" s="69">
        <v>921</v>
      </c>
      <c r="B24" s="52" t="s">
        <v>55</v>
      </c>
      <c r="C24" s="60" t="s">
        <v>208</v>
      </c>
      <c r="D24" s="60" t="s">
        <v>208</v>
      </c>
      <c r="E24" s="60" t="s">
        <v>208</v>
      </c>
      <c r="F24" s="60" t="s">
        <v>208</v>
      </c>
      <c r="G24" s="60" t="s">
        <v>208</v>
      </c>
      <c r="H24" s="60" t="s">
        <v>208</v>
      </c>
      <c r="I24" s="60" t="s">
        <v>208</v>
      </c>
      <c r="J24" s="60" t="s">
        <v>208</v>
      </c>
      <c r="K24" s="60">
        <v>489.33606786489298</v>
      </c>
      <c r="L24" s="60">
        <v>503.9786996314395</v>
      </c>
      <c r="M24" s="60">
        <v>518.4026493845995</v>
      </c>
      <c r="N24" s="60">
        <v>528.59143246498843</v>
      </c>
      <c r="O24" s="60">
        <v>532.59472420410782</v>
      </c>
      <c r="P24" s="60">
        <v>546.5546403367822</v>
      </c>
      <c r="Q24" s="60">
        <v>565.34980077047067</v>
      </c>
      <c r="R24" s="60">
        <v>566.51314204971698</v>
      </c>
      <c r="S24" s="60">
        <v>563.60989483832952</v>
      </c>
      <c r="T24" s="60">
        <v>564.5995026953857</v>
      </c>
      <c r="U24" s="60">
        <v>562.6855887016568</v>
      </c>
      <c r="V24" s="88">
        <v>567.19017533761917</v>
      </c>
      <c r="W24" s="88">
        <v>559.73111810627506</v>
      </c>
      <c r="X24" s="88">
        <v>572.82938140211104</v>
      </c>
      <c r="Y24" s="59">
        <v>402.66971231556687</v>
      </c>
    </row>
    <row r="25" spans="1:25" x14ac:dyDescent="0.4">
      <c r="A25" s="68" t="s">
        <v>54</v>
      </c>
      <c r="B25" s="67" t="s">
        <v>53</v>
      </c>
      <c r="C25" s="65" t="s">
        <v>208</v>
      </c>
      <c r="D25" s="65" t="s">
        <v>208</v>
      </c>
      <c r="E25" s="65" t="s">
        <v>208</v>
      </c>
      <c r="F25" s="65" t="s">
        <v>208</v>
      </c>
      <c r="G25" s="65" t="s">
        <v>208</v>
      </c>
      <c r="H25" s="65" t="s">
        <v>208</v>
      </c>
      <c r="I25" s="65" t="s">
        <v>208</v>
      </c>
      <c r="J25" s="65" t="s">
        <v>208</v>
      </c>
      <c r="K25" s="65">
        <v>24.961931826898823</v>
      </c>
      <c r="L25" s="65">
        <v>25.78822721170161</v>
      </c>
      <c r="M25" s="65">
        <v>26.627598960946408</v>
      </c>
      <c r="N25" s="65">
        <v>27.205942047188678</v>
      </c>
      <c r="O25" s="65">
        <v>27.451225414410054</v>
      </c>
      <c r="P25" s="65">
        <v>28.179677353757747</v>
      </c>
      <c r="Q25" s="65">
        <v>29.18551459426558</v>
      </c>
      <c r="R25" s="65">
        <v>29.237964599376149</v>
      </c>
      <c r="S25" s="65">
        <v>29.088956876582113</v>
      </c>
      <c r="T25" s="65">
        <v>29.040184195310459</v>
      </c>
      <c r="U25" s="65">
        <v>28.963787822889341</v>
      </c>
      <c r="V25" s="89">
        <v>29.064801092133244</v>
      </c>
      <c r="W25" s="89">
        <v>28.682573006756407</v>
      </c>
      <c r="X25" s="89">
        <v>29.353773662020306</v>
      </c>
      <c r="Y25" s="64">
        <v>20.634199256557938</v>
      </c>
    </row>
    <row r="26" spans="1:25" x14ac:dyDescent="0.4">
      <c r="A26" s="68" t="s">
        <v>52</v>
      </c>
      <c r="B26" s="67" t="s">
        <v>51</v>
      </c>
      <c r="C26" s="65" t="s">
        <v>208</v>
      </c>
      <c r="D26" s="65" t="s">
        <v>208</v>
      </c>
      <c r="E26" s="65" t="s">
        <v>208</v>
      </c>
      <c r="F26" s="65" t="s">
        <v>208</v>
      </c>
      <c r="G26" s="65" t="s">
        <v>208</v>
      </c>
      <c r="H26" s="65" t="s">
        <v>208</v>
      </c>
      <c r="I26" s="65" t="s">
        <v>208</v>
      </c>
      <c r="J26" s="65" t="s">
        <v>208</v>
      </c>
      <c r="K26" s="65">
        <v>65.684784600159716</v>
      </c>
      <c r="L26" s="65">
        <v>67.527188950654974</v>
      </c>
      <c r="M26" s="65">
        <v>69.277402482533518</v>
      </c>
      <c r="N26" s="65">
        <v>70.379670396773406</v>
      </c>
      <c r="O26" s="65">
        <v>70.680553589962813</v>
      </c>
      <c r="P26" s="65">
        <v>72.451885274699478</v>
      </c>
      <c r="Q26" s="65">
        <v>74.889649589861335</v>
      </c>
      <c r="R26" s="65">
        <v>75.060670286468067</v>
      </c>
      <c r="S26" s="65">
        <v>74.633637666025052</v>
      </c>
      <c r="T26" s="65">
        <v>74.976475558801553</v>
      </c>
      <c r="U26" s="65">
        <v>74.565158396005984</v>
      </c>
      <c r="V26" s="89">
        <v>75.228928929664505</v>
      </c>
      <c r="W26" s="89">
        <v>74.239601344776304</v>
      </c>
      <c r="X26" s="89">
        <v>75.976881645863898</v>
      </c>
      <c r="Y26" s="64">
        <v>53.407855931010637</v>
      </c>
    </row>
    <row r="27" spans="1:25" x14ac:dyDescent="0.4">
      <c r="A27" s="68" t="s">
        <v>50</v>
      </c>
      <c r="B27" s="67" t="s">
        <v>49</v>
      </c>
      <c r="C27" s="65" t="s">
        <v>208</v>
      </c>
      <c r="D27" s="65" t="s">
        <v>208</v>
      </c>
      <c r="E27" s="65" t="s">
        <v>208</v>
      </c>
      <c r="F27" s="65" t="s">
        <v>208</v>
      </c>
      <c r="G27" s="65" t="s">
        <v>208</v>
      </c>
      <c r="H27" s="65" t="s">
        <v>208</v>
      </c>
      <c r="I27" s="65" t="s">
        <v>208</v>
      </c>
      <c r="J27" s="65" t="s">
        <v>208</v>
      </c>
      <c r="K27" s="65">
        <v>49.484282051448531</v>
      </c>
      <c r="L27" s="65">
        <v>50.884307491345929</v>
      </c>
      <c r="M27" s="65">
        <v>52.274910029527391</v>
      </c>
      <c r="N27" s="65">
        <v>53.12483559441263</v>
      </c>
      <c r="O27" s="65">
        <v>53.513036317205966</v>
      </c>
      <c r="P27" s="65">
        <v>54.922558546668498</v>
      </c>
      <c r="Q27" s="65">
        <v>56.789727770553206</v>
      </c>
      <c r="R27" s="65">
        <v>56.872179383983067</v>
      </c>
      <c r="S27" s="65">
        <v>56.510998360907593</v>
      </c>
      <c r="T27" s="65">
        <v>56.121924596106517</v>
      </c>
      <c r="U27" s="65">
        <v>55.892117684885733</v>
      </c>
      <c r="V27" s="89">
        <v>56.246007112035826</v>
      </c>
      <c r="W27" s="89">
        <v>55.506321898282735</v>
      </c>
      <c r="X27" s="89">
        <v>56.805224880962868</v>
      </c>
      <c r="Y27" s="64">
        <v>39.931163280854193</v>
      </c>
    </row>
    <row r="28" spans="1:25" x14ac:dyDescent="0.4">
      <c r="A28" s="68" t="s">
        <v>48</v>
      </c>
      <c r="B28" s="67" t="s">
        <v>47</v>
      </c>
      <c r="C28" s="65" t="s">
        <v>208</v>
      </c>
      <c r="D28" s="65" t="s">
        <v>208</v>
      </c>
      <c r="E28" s="65" t="s">
        <v>208</v>
      </c>
      <c r="F28" s="65" t="s">
        <v>208</v>
      </c>
      <c r="G28" s="65" t="s">
        <v>208</v>
      </c>
      <c r="H28" s="65" t="s">
        <v>208</v>
      </c>
      <c r="I28" s="65" t="s">
        <v>208</v>
      </c>
      <c r="J28" s="65" t="s">
        <v>208</v>
      </c>
      <c r="K28" s="65">
        <v>42.412238079973783</v>
      </c>
      <c r="L28" s="65">
        <v>43.795722212719731</v>
      </c>
      <c r="M28" s="65">
        <v>45.100692559563235</v>
      </c>
      <c r="N28" s="65">
        <v>46.126850225563118</v>
      </c>
      <c r="O28" s="65">
        <v>46.564603255329565</v>
      </c>
      <c r="P28" s="65">
        <v>47.839901338329135</v>
      </c>
      <c r="Q28" s="65">
        <v>49.574448246605883</v>
      </c>
      <c r="R28" s="65">
        <v>49.702433710463659</v>
      </c>
      <c r="S28" s="65">
        <v>49.541427885747069</v>
      </c>
      <c r="T28" s="65">
        <v>49.211292528238516</v>
      </c>
      <c r="U28" s="65">
        <v>49.13378763336847</v>
      </c>
      <c r="V28" s="89">
        <v>49.568113551024339</v>
      </c>
      <c r="W28" s="89">
        <v>48.91624860007245</v>
      </c>
      <c r="X28" s="89">
        <v>50.060937331647771</v>
      </c>
      <c r="Y28" s="64">
        <v>35.19027460540093</v>
      </c>
    </row>
    <row r="29" spans="1:25" x14ac:dyDescent="0.4">
      <c r="A29" s="68" t="s">
        <v>46</v>
      </c>
      <c r="B29" s="67" t="s">
        <v>45</v>
      </c>
      <c r="C29" s="65" t="s">
        <v>208</v>
      </c>
      <c r="D29" s="65" t="s">
        <v>208</v>
      </c>
      <c r="E29" s="65" t="s">
        <v>208</v>
      </c>
      <c r="F29" s="65" t="s">
        <v>208</v>
      </c>
      <c r="G29" s="65" t="s">
        <v>208</v>
      </c>
      <c r="H29" s="65" t="s">
        <v>208</v>
      </c>
      <c r="I29" s="65" t="s">
        <v>208</v>
      </c>
      <c r="J29" s="65" t="s">
        <v>208</v>
      </c>
      <c r="K29" s="65">
        <v>52.293796131287024</v>
      </c>
      <c r="L29" s="65">
        <v>53.97445167379351</v>
      </c>
      <c r="M29" s="65">
        <v>55.632269080582027</v>
      </c>
      <c r="N29" s="65">
        <v>56.842824216662422</v>
      </c>
      <c r="O29" s="65">
        <v>57.323467351138184</v>
      </c>
      <c r="P29" s="65">
        <v>58.862805729917184</v>
      </c>
      <c r="Q29" s="65">
        <v>60.964096982837887</v>
      </c>
      <c r="R29" s="65">
        <v>61.247015531010163</v>
      </c>
      <c r="S29" s="65">
        <v>61.0885992810937</v>
      </c>
      <c r="T29" s="65">
        <v>61.517566662579235</v>
      </c>
      <c r="U29" s="65">
        <v>61.366856110482161</v>
      </c>
      <c r="V29" s="89">
        <v>61.859627224163638</v>
      </c>
      <c r="W29" s="89">
        <v>61.046117893717309</v>
      </c>
      <c r="X29" s="89">
        <v>62.474657596969472</v>
      </c>
      <c r="Y29" s="64">
        <v>43.916484067226889</v>
      </c>
    </row>
    <row r="30" spans="1:25" x14ac:dyDescent="0.4">
      <c r="A30" s="68" t="s">
        <v>44</v>
      </c>
      <c r="B30" s="67" t="s">
        <v>43</v>
      </c>
      <c r="C30" s="65" t="s">
        <v>208</v>
      </c>
      <c r="D30" s="65" t="s">
        <v>208</v>
      </c>
      <c r="E30" s="65" t="s">
        <v>208</v>
      </c>
      <c r="F30" s="65" t="s">
        <v>208</v>
      </c>
      <c r="G30" s="65" t="s">
        <v>208</v>
      </c>
      <c r="H30" s="65" t="s">
        <v>208</v>
      </c>
      <c r="I30" s="65" t="s">
        <v>208</v>
      </c>
      <c r="J30" s="65" t="s">
        <v>208</v>
      </c>
      <c r="K30" s="65">
        <v>57.098006115437144</v>
      </c>
      <c r="L30" s="65">
        <v>59.082996379556079</v>
      </c>
      <c r="M30" s="65">
        <v>60.996255437390552</v>
      </c>
      <c r="N30" s="65">
        <v>62.560237230012085</v>
      </c>
      <c r="O30" s="65">
        <v>63.336894172518342</v>
      </c>
      <c r="P30" s="65">
        <v>65.267559832383171</v>
      </c>
      <c r="Q30" s="65">
        <v>67.733638182932921</v>
      </c>
      <c r="R30" s="65">
        <v>68.043531161523006</v>
      </c>
      <c r="S30" s="65">
        <v>67.858247975011125</v>
      </c>
      <c r="T30" s="65">
        <v>67.099562852230406</v>
      </c>
      <c r="U30" s="65">
        <v>66.985532911016946</v>
      </c>
      <c r="V30" s="89">
        <v>67.628665046287153</v>
      </c>
      <c r="W30" s="89">
        <v>66.73928771749371</v>
      </c>
      <c r="X30" s="89">
        <v>68.30105324101477</v>
      </c>
      <c r="Y30" s="64">
        <v>48.01214175168753</v>
      </c>
    </row>
    <row r="31" spans="1:25" x14ac:dyDescent="0.4">
      <c r="A31" s="68" t="s">
        <v>42</v>
      </c>
      <c r="B31" s="67" t="s">
        <v>41</v>
      </c>
      <c r="C31" s="65" t="s">
        <v>208</v>
      </c>
      <c r="D31" s="65" t="s">
        <v>208</v>
      </c>
      <c r="E31" s="65" t="s">
        <v>208</v>
      </c>
      <c r="F31" s="65" t="s">
        <v>208</v>
      </c>
      <c r="G31" s="65" t="s">
        <v>208</v>
      </c>
      <c r="H31" s="65" t="s">
        <v>208</v>
      </c>
      <c r="I31" s="65" t="s">
        <v>208</v>
      </c>
      <c r="J31" s="65" t="s">
        <v>208</v>
      </c>
      <c r="K31" s="65">
        <v>51.879492933255221</v>
      </c>
      <c r="L31" s="65">
        <v>52.970088101540746</v>
      </c>
      <c r="M31" s="65">
        <v>54.013354948147118</v>
      </c>
      <c r="N31" s="65">
        <v>54.6375266015216</v>
      </c>
      <c r="O31" s="65">
        <v>54.674566441358301</v>
      </c>
      <c r="P31" s="65">
        <v>55.845843966411628</v>
      </c>
      <c r="Q31" s="65">
        <v>57.525844797906444</v>
      </c>
      <c r="R31" s="65">
        <v>57.49814244408568</v>
      </c>
      <c r="S31" s="65">
        <v>57.083747247712147</v>
      </c>
      <c r="T31" s="65">
        <v>61.595214213903596</v>
      </c>
      <c r="U31" s="65">
        <v>61.27033272964114</v>
      </c>
      <c r="V31" s="89">
        <v>61.607918106887958</v>
      </c>
      <c r="W31" s="89">
        <v>60.797718976076681</v>
      </c>
      <c r="X31" s="89">
        <v>62.220445898298081</v>
      </c>
      <c r="Y31" s="64">
        <v>43.737786264888769</v>
      </c>
    </row>
    <row r="32" spans="1:25" x14ac:dyDescent="0.4">
      <c r="A32" s="68" t="s">
        <v>40</v>
      </c>
      <c r="B32" s="67" t="s">
        <v>39</v>
      </c>
      <c r="C32" s="65" t="s">
        <v>208</v>
      </c>
      <c r="D32" s="65" t="s">
        <v>208</v>
      </c>
      <c r="E32" s="65" t="s">
        <v>208</v>
      </c>
      <c r="F32" s="65" t="s">
        <v>208</v>
      </c>
      <c r="G32" s="65" t="s">
        <v>208</v>
      </c>
      <c r="H32" s="65" t="s">
        <v>208</v>
      </c>
      <c r="I32" s="65" t="s">
        <v>208</v>
      </c>
      <c r="J32" s="65" t="s">
        <v>208</v>
      </c>
      <c r="K32" s="65">
        <v>84.662300423158555</v>
      </c>
      <c r="L32" s="65">
        <v>87.26221598113078</v>
      </c>
      <c r="M32" s="65">
        <v>89.946408682873908</v>
      </c>
      <c r="N32" s="65">
        <v>91.98681512923207</v>
      </c>
      <c r="O32" s="65">
        <v>92.845541467161894</v>
      </c>
      <c r="P32" s="65">
        <v>95.400645830823294</v>
      </c>
      <c r="Q32" s="65">
        <v>98.771193759310179</v>
      </c>
      <c r="R32" s="65">
        <v>98.973287815230535</v>
      </c>
      <c r="S32" s="65">
        <v>98.458437910821019</v>
      </c>
      <c r="T32" s="65">
        <v>97.459755420054989</v>
      </c>
      <c r="U32" s="65">
        <v>97.168563439266435</v>
      </c>
      <c r="V32" s="89">
        <v>98.127701310011275</v>
      </c>
      <c r="W32" s="89">
        <v>96.837234422752672</v>
      </c>
      <c r="X32" s="89">
        <v>99.103321749827032</v>
      </c>
      <c r="Y32" s="64">
        <v>69.664558687339792</v>
      </c>
    </row>
    <row r="33" spans="1:25" x14ac:dyDescent="0.4">
      <c r="A33" s="68" t="s">
        <v>38</v>
      </c>
      <c r="B33" s="67" t="s">
        <v>37</v>
      </c>
      <c r="C33" s="65" t="s">
        <v>208</v>
      </c>
      <c r="D33" s="65" t="s">
        <v>208</v>
      </c>
      <c r="E33" s="65" t="s">
        <v>208</v>
      </c>
      <c r="F33" s="65" t="s">
        <v>208</v>
      </c>
      <c r="G33" s="65" t="s">
        <v>208</v>
      </c>
      <c r="H33" s="65" t="s">
        <v>208</v>
      </c>
      <c r="I33" s="65" t="s">
        <v>208</v>
      </c>
      <c r="J33" s="65" t="s">
        <v>208</v>
      </c>
      <c r="K33" s="65">
        <v>60.859235703274209</v>
      </c>
      <c r="L33" s="65">
        <v>62.693501628996117</v>
      </c>
      <c r="M33" s="65">
        <v>64.533757203035307</v>
      </c>
      <c r="N33" s="65">
        <v>65.726731023622335</v>
      </c>
      <c r="O33" s="65">
        <v>66.204836195022708</v>
      </c>
      <c r="P33" s="65">
        <v>67.783762463792144</v>
      </c>
      <c r="Q33" s="65">
        <v>69.915686846197232</v>
      </c>
      <c r="R33" s="65">
        <v>69.877917117576587</v>
      </c>
      <c r="S33" s="65">
        <v>69.345841634429775</v>
      </c>
      <c r="T33" s="65">
        <v>67.57752666816036</v>
      </c>
      <c r="U33" s="65">
        <v>67.339451974100655</v>
      </c>
      <c r="V33" s="89">
        <v>67.858412965411233</v>
      </c>
      <c r="W33" s="89">
        <v>66.966014246346873</v>
      </c>
      <c r="X33" s="89">
        <v>68.53308539550676</v>
      </c>
      <c r="Y33" s="64">
        <v>48.175248470600152</v>
      </c>
    </row>
    <row r="34" spans="1:25" x14ac:dyDescent="0.4">
      <c r="A34" s="63">
        <v>924</v>
      </c>
      <c r="B34" s="62" t="s">
        <v>36</v>
      </c>
      <c r="C34" s="60" t="s">
        <v>208</v>
      </c>
      <c r="D34" s="60" t="s">
        <v>208</v>
      </c>
      <c r="E34" s="60" t="s">
        <v>208</v>
      </c>
      <c r="F34" s="60" t="s">
        <v>208</v>
      </c>
      <c r="G34" s="60" t="s">
        <v>208</v>
      </c>
      <c r="H34" s="60" t="s">
        <v>208</v>
      </c>
      <c r="I34" s="60" t="s">
        <v>208</v>
      </c>
      <c r="J34" s="60" t="s">
        <v>208</v>
      </c>
      <c r="K34" s="60">
        <v>31.58553033996515</v>
      </c>
      <c r="L34" s="60">
        <v>32.443511832620636</v>
      </c>
      <c r="M34" s="60">
        <v>33.28881603127892</v>
      </c>
      <c r="N34" s="60">
        <v>33.826606788532651</v>
      </c>
      <c r="O34" s="60">
        <v>34.01225501760139</v>
      </c>
      <c r="P34" s="60">
        <v>34.872893530253222</v>
      </c>
      <c r="Q34" s="60">
        <v>36.022389986476767</v>
      </c>
      <c r="R34" s="60">
        <v>36.00478755301706</v>
      </c>
      <c r="S34" s="60">
        <v>35.721159345894904</v>
      </c>
      <c r="T34" s="60">
        <v>35.514264474621505</v>
      </c>
      <c r="U34" s="60">
        <v>35.344491314274229</v>
      </c>
      <c r="V34" s="88">
        <v>35.575451682605873</v>
      </c>
      <c r="W34" s="88">
        <v>35.107602728816218</v>
      </c>
      <c r="X34" s="88">
        <v>35.92915545181549</v>
      </c>
      <c r="Y34" s="59">
        <v>25.256355835155684</v>
      </c>
    </row>
    <row r="35" spans="1:25" x14ac:dyDescent="0.4">
      <c r="A35" s="63">
        <v>923</v>
      </c>
      <c r="B35" s="97" t="s">
        <v>35</v>
      </c>
      <c r="C35" s="88" t="s">
        <v>208</v>
      </c>
      <c r="D35" s="88" t="s">
        <v>208</v>
      </c>
      <c r="E35" s="88" t="s">
        <v>208</v>
      </c>
      <c r="F35" s="88" t="s">
        <v>208</v>
      </c>
      <c r="G35" s="88" t="s">
        <v>208</v>
      </c>
      <c r="H35" s="88" t="s">
        <v>208</v>
      </c>
      <c r="I35" s="88" t="s">
        <v>208</v>
      </c>
      <c r="J35" s="88" t="s">
        <v>208</v>
      </c>
      <c r="K35" s="88">
        <v>47.574613507113334</v>
      </c>
      <c r="L35" s="88">
        <v>49.134426621190514</v>
      </c>
      <c r="M35" s="88">
        <v>50.689857309609408</v>
      </c>
      <c r="N35" s="88">
        <v>51.780524343390148</v>
      </c>
      <c r="O35" s="88">
        <v>52.374294631799827</v>
      </c>
      <c r="P35" s="88">
        <v>53.918972453987642</v>
      </c>
      <c r="Q35" s="88">
        <v>55.869844510549612</v>
      </c>
      <c r="R35" s="88">
        <v>55.98968540625431</v>
      </c>
      <c r="S35" s="88">
        <v>55.620468399525755</v>
      </c>
      <c r="T35" s="88">
        <v>53.840812088310891</v>
      </c>
      <c r="U35" s="88">
        <v>53.397750316836387</v>
      </c>
      <c r="V35" s="88">
        <v>53.884333649274872</v>
      </c>
      <c r="W35" s="88">
        <v>53.175706550218493</v>
      </c>
      <c r="X35" s="88">
        <v>54.420070822287812</v>
      </c>
      <c r="Y35" s="59">
        <v>38.254522155561091</v>
      </c>
    </row>
    <row r="36" spans="1:25" s="130" customFormat="1" ht="18.600000000000001" customHeight="1" x14ac:dyDescent="0.4">
      <c r="A36" s="134"/>
      <c r="B36" s="133" t="s">
        <v>34</v>
      </c>
      <c r="C36" s="132"/>
      <c r="D36" s="132"/>
      <c r="E36" s="132"/>
      <c r="F36" s="132"/>
      <c r="G36" s="132"/>
      <c r="H36" s="132"/>
      <c r="I36" s="132"/>
      <c r="J36" s="132"/>
      <c r="K36" s="132">
        <v>13.546927696424735</v>
      </c>
      <c r="L36" s="132">
        <v>14.281479301818852</v>
      </c>
      <c r="M36" s="132">
        <v>14.633375087116583</v>
      </c>
      <c r="N36" s="132">
        <v>14.920922447628058</v>
      </c>
      <c r="O36" s="132">
        <v>15.045052029490829</v>
      </c>
      <c r="P36" s="132">
        <v>14.932590493803453</v>
      </c>
      <c r="Q36" s="132">
        <v>15.219325045742227</v>
      </c>
      <c r="R36" s="132">
        <v>15.620401659768893</v>
      </c>
      <c r="S36" s="132">
        <v>15.790423053074749</v>
      </c>
      <c r="T36" s="132">
        <v>16.194640925368144</v>
      </c>
      <c r="U36" s="132">
        <v>16.268530325612492</v>
      </c>
      <c r="V36" s="132">
        <v>16.371160576484463</v>
      </c>
      <c r="W36" s="132">
        <v>16.155865197627044</v>
      </c>
      <c r="X36" s="132">
        <v>16.533928466373823</v>
      </c>
      <c r="Y36" s="131">
        <v>11.622504772197383</v>
      </c>
    </row>
    <row r="37" spans="1:25" s="130" customFormat="1" ht="30" customHeight="1" x14ac:dyDescent="0.4">
      <c r="A37" s="58"/>
      <c r="B37" s="57"/>
      <c r="C37" s="78"/>
      <c r="D37" s="78"/>
      <c r="E37" s="78"/>
      <c r="F37" s="78"/>
      <c r="G37" s="78"/>
      <c r="H37" s="78"/>
      <c r="I37" s="78"/>
      <c r="J37" s="78"/>
      <c r="K37" s="78"/>
      <c r="L37" s="78"/>
      <c r="M37" s="78"/>
      <c r="N37" s="78"/>
      <c r="O37" s="78"/>
      <c r="P37" s="78"/>
      <c r="Q37" s="78"/>
      <c r="R37" s="78"/>
      <c r="S37" s="78"/>
      <c r="T37" s="78"/>
      <c r="U37" s="78"/>
      <c r="V37" s="78"/>
      <c r="W37" s="78"/>
      <c r="X37" s="78"/>
      <c r="Y37" s="77"/>
    </row>
    <row r="50" spans="1:1" x14ac:dyDescent="0.4">
      <c r="A50" s="45"/>
    </row>
    <row r="51" spans="1:1" x14ac:dyDescent="0.4">
      <c r="A51" s="45"/>
    </row>
  </sheetData>
  <mergeCells count="2">
    <mergeCell ref="A1:B1"/>
    <mergeCell ref="A19:B19"/>
  </mergeCells>
  <conditionalFormatting sqref="C1:V1">
    <cfRule type="cellIs" dxfId="6" priority="1" stopIfTrue="1" operator="equal">
      <formula>FALSE</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160</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c r="H3" s="60"/>
      <c r="I3" s="60"/>
      <c r="J3" s="60"/>
      <c r="K3" s="60">
        <f t="shared" ref="K3:Y3" si="0">SUM(K6,K16:K17,K4)</f>
        <v>5970.6159999999963</v>
      </c>
      <c r="L3" s="60">
        <f t="shared" si="0"/>
        <v>6426.2752196000029</v>
      </c>
      <c r="M3" s="60">
        <f t="shared" si="0"/>
        <v>6868.5436596000027</v>
      </c>
      <c r="N3" s="60">
        <f t="shared" si="0"/>
        <v>7367.1248207140288</v>
      </c>
      <c r="O3" s="60">
        <f t="shared" si="0"/>
        <v>7703.3184823000001</v>
      </c>
      <c r="P3" s="60">
        <f t="shared" si="0"/>
        <v>8128.8851483600038</v>
      </c>
      <c r="Q3" s="60">
        <f t="shared" si="0"/>
        <v>8242.1568431600008</v>
      </c>
      <c r="R3" s="60">
        <f t="shared" si="0"/>
        <v>8052.153109309992</v>
      </c>
      <c r="S3" s="60">
        <f t="shared" si="0"/>
        <v>7510.8751163199995</v>
      </c>
      <c r="T3" s="60">
        <f t="shared" si="0"/>
        <v>7041.52347619997</v>
      </c>
      <c r="U3" s="60">
        <f t="shared" si="0"/>
        <v>6576.0799377400026</v>
      </c>
      <c r="V3" s="60">
        <f t="shared" si="0"/>
        <v>6078.7060508699969</v>
      </c>
      <c r="W3" s="88">
        <f t="shared" si="0"/>
        <v>5665.5855551099976</v>
      </c>
      <c r="X3" s="88">
        <f t="shared" si="0"/>
        <v>5367.6480182399964</v>
      </c>
      <c r="Y3" s="59">
        <f t="shared" si="0"/>
        <v>5139.8772267199965</v>
      </c>
    </row>
    <row r="4" spans="1:25" s="48" customFormat="1" x14ac:dyDescent="0.4">
      <c r="A4" s="68"/>
      <c r="B4" s="90" t="s">
        <v>57</v>
      </c>
      <c r="C4" s="65"/>
      <c r="D4" s="65"/>
      <c r="E4" s="65"/>
      <c r="F4" s="65"/>
      <c r="G4" s="65"/>
      <c r="H4" s="65"/>
      <c r="I4" s="65"/>
      <c r="J4" s="65"/>
      <c r="K4" s="65">
        <v>1.0186092878088882</v>
      </c>
      <c r="L4" s="65">
        <v>0.7379654177635161</v>
      </c>
      <c r="M4" s="65">
        <v>1.495170372135487</v>
      </c>
      <c r="N4" s="65">
        <v>1.8328597452074644</v>
      </c>
      <c r="O4" s="65">
        <v>1.0380135494604708</v>
      </c>
      <c r="P4" s="65">
        <v>0.83167317841445898</v>
      </c>
      <c r="Q4" s="65">
        <v>0.8754284291654032</v>
      </c>
      <c r="R4" s="65">
        <v>0.73516138825005029</v>
      </c>
      <c r="S4" s="65">
        <v>0.55545629158340659</v>
      </c>
      <c r="T4" s="65">
        <v>0.60212096177961016</v>
      </c>
      <c r="U4" s="65">
        <v>0.57142212529021907</v>
      </c>
      <c r="V4" s="65">
        <v>0.66853107925343636</v>
      </c>
      <c r="W4" s="89">
        <v>0.82720425833862021</v>
      </c>
      <c r="X4" s="89">
        <v>1.0437361935300133</v>
      </c>
      <c r="Y4" s="64">
        <v>2.2525644900457165</v>
      </c>
    </row>
    <row r="5" spans="1:25" s="48" customFormat="1" ht="25.5" customHeight="1" x14ac:dyDescent="0.4">
      <c r="A5" s="69">
        <v>941</v>
      </c>
      <c r="B5" s="51" t="s">
        <v>56</v>
      </c>
      <c r="C5" s="60"/>
      <c r="D5" s="60"/>
      <c r="E5" s="60"/>
      <c r="F5" s="60"/>
      <c r="G5" s="60"/>
      <c r="H5" s="60"/>
      <c r="I5" s="60"/>
      <c r="J5" s="60"/>
      <c r="K5" s="60">
        <f t="shared" ref="K5:Y5" si="1">SUM(K6,K16)</f>
        <v>5367.7178036465539</v>
      </c>
      <c r="L5" s="60">
        <f t="shared" si="1"/>
        <v>5781.2146192077489</v>
      </c>
      <c r="M5" s="60">
        <f t="shared" si="1"/>
        <v>6181.4965233923012</v>
      </c>
      <c r="N5" s="60">
        <f t="shared" si="1"/>
        <v>6630.6342209493741</v>
      </c>
      <c r="O5" s="60">
        <f t="shared" si="1"/>
        <v>6943.4633690705887</v>
      </c>
      <c r="P5" s="60">
        <f t="shared" si="1"/>
        <v>7341.0492811350832</v>
      </c>
      <c r="Q5" s="60">
        <f t="shared" si="1"/>
        <v>7456.3094367920676</v>
      </c>
      <c r="R5" s="60">
        <f t="shared" si="1"/>
        <v>7300.2339298590814</v>
      </c>
      <c r="S5" s="60">
        <f t="shared" si="1"/>
        <v>6822.4722708747513</v>
      </c>
      <c r="T5" s="60">
        <f t="shared" si="1"/>
        <v>6403.9591414766082</v>
      </c>
      <c r="U5" s="60">
        <f t="shared" si="1"/>
        <v>5988.1758918200339</v>
      </c>
      <c r="V5" s="60">
        <f t="shared" si="1"/>
        <v>5544.9663740370042</v>
      </c>
      <c r="W5" s="88">
        <f t="shared" si="1"/>
        <v>5176.2647488962284</v>
      </c>
      <c r="X5" s="88">
        <f t="shared" si="1"/>
        <v>4908.2157963397422</v>
      </c>
      <c r="Y5" s="59">
        <f t="shared" si="1"/>
        <v>4702.5290609271597</v>
      </c>
    </row>
    <row r="6" spans="1:25" s="48" customFormat="1" ht="25.5" customHeight="1" x14ac:dyDescent="0.4">
      <c r="A6" s="69">
        <v>921</v>
      </c>
      <c r="B6" s="52" t="s">
        <v>55</v>
      </c>
      <c r="C6" s="60"/>
      <c r="D6" s="60"/>
      <c r="E6" s="60"/>
      <c r="F6" s="60"/>
      <c r="G6" s="60"/>
      <c r="H6" s="60"/>
      <c r="I6" s="60"/>
      <c r="J6" s="60"/>
      <c r="K6" s="60">
        <f t="shared" ref="K6:Y6" si="2">SUM(K7:K15)</f>
        <v>5015.7714208942007</v>
      </c>
      <c r="L6" s="60">
        <f t="shared" si="2"/>
        <v>5400.3004782364633</v>
      </c>
      <c r="M6" s="60">
        <f t="shared" si="2"/>
        <v>5771.6614791584088</v>
      </c>
      <c r="N6" s="60">
        <f t="shared" si="2"/>
        <v>6188.7721525979323</v>
      </c>
      <c r="O6" s="60">
        <f t="shared" si="2"/>
        <v>6479.7504063155457</v>
      </c>
      <c r="P6" s="60">
        <f t="shared" si="2"/>
        <v>6851.2629202444141</v>
      </c>
      <c r="Q6" s="60">
        <f t="shared" si="2"/>
        <v>6963.3275611732606</v>
      </c>
      <c r="R6" s="60">
        <f t="shared" si="2"/>
        <v>6821.183794046311</v>
      </c>
      <c r="S6" s="60">
        <f t="shared" si="2"/>
        <v>6376.3129657485269</v>
      </c>
      <c r="T6" s="60">
        <f t="shared" si="2"/>
        <v>5987.0997305369747</v>
      </c>
      <c r="U6" s="60">
        <f t="shared" si="2"/>
        <v>5601.7379195878584</v>
      </c>
      <c r="V6" s="60">
        <f t="shared" si="2"/>
        <v>5191.2724137431906</v>
      </c>
      <c r="W6" s="88">
        <f t="shared" si="2"/>
        <v>4850.5746398442416</v>
      </c>
      <c r="X6" s="88">
        <f t="shared" si="2"/>
        <v>4601.422748109876</v>
      </c>
      <c r="Y6" s="59">
        <f t="shared" si="2"/>
        <v>4410.8178349792906</v>
      </c>
    </row>
    <row r="7" spans="1:25" s="48" customFormat="1" x14ac:dyDescent="0.4">
      <c r="A7" s="68" t="s">
        <v>54</v>
      </c>
      <c r="B7" s="67" t="s">
        <v>53</v>
      </c>
      <c r="C7" s="65"/>
      <c r="D7" s="65"/>
      <c r="E7" s="65"/>
      <c r="F7" s="65"/>
      <c r="G7" s="65"/>
      <c r="H7" s="65"/>
      <c r="I7" s="65"/>
      <c r="J7" s="65"/>
      <c r="K7" s="65">
        <v>312.86278086904633</v>
      </c>
      <c r="L7" s="65">
        <v>332.7875166305231</v>
      </c>
      <c r="M7" s="65">
        <v>355.6210336577235</v>
      </c>
      <c r="N7" s="65">
        <v>380.15695568711158</v>
      </c>
      <c r="O7" s="65">
        <v>397.21234341773049</v>
      </c>
      <c r="P7" s="65">
        <v>418.35203326844464</v>
      </c>
      <c r="Q7" s="65">
        <v>424.70668707336017</v>
      </c>
      <c r="R7" s="65">
        <v>410.7802780866898</v>
      </c>
      <c r="S7" s="65">
        <v>378.23707064035244</v>
      </c>
      <c r="T7" s="65">
        <v>352.70640250396275</v>
      </c>
      <c r="U7" s="65">
        <v>326.25495039845316</v>
      </c>
      <c r="V7" s="65">
        <v>298.04827289218059</v>
      </c>
      <c r="W7" s="89">
        <v>274.29332771810346</v>
      </c>
      <c r="X7" s="89">
        <v>257.46945273622384</v>
      </c>
      <c r="Y7" s="64">
        <v>243.16881805642913</v>
      </c>
    </row>
    <row r="8" spans="1:25" s="48" customFormat="1" x14ac:dyDescent="0.4">
      <c r="A8" s="68" t="s">
        <v>52</v>
      </c>
      <c r="B8" s="67" t="s">
        <v>51</v>
      </c>
      <c r="C8" s="65"/>
      <c r="D8" s="65"/>
      <c r="E8" s="65"/>
      <c r="F8" s="65"/>
      <c r="G8" s="65"/>
      <c r="H8" s="65"/>
      <c r="I8" s="65"/>
      <c r="J8" s="65"/>
      <c r="K8" s="65">
        <v>787.84993547047759</v>
      </c>
      <c r="L8" s="65">
        <v>844.51592000405003</v>
      </c>
      <c r="M8" s="65">
        <v>899.70121778593727</v>
      </c>
      <c r="N8" s="65">
        <v>965.74318671298101</v>
      </c>
      <c r="O8" s="65">
        <v>1012.3419425952418</v>
      </c>
      <c r="P8" s="65">
        <v>1067.9386964715595</v>
      </c>
      <c r="Q8" s="65">
        <v>1081.1540024081517</v>
      </c>
      <c r="R8" s="65">
        <v>1055.775096960605</v>
      </c>
      <c r="S8" s="65">
        <v>980.67173952940004</v>
      </c>
      <c r="T8" s="65">
        <v>917.19546104579638</v>
      </c>
      <c r="U8" s="65">
        <v>854.17924716198047</v>
      </c>
      <c r="V8" s="65">
        <v>783.7877826595394</v>
      </c>
      <c r="W8" s="89">
        <v>723.77472046865046</v>
      </c>
      <c r="X8" s="89">
        <v>678.72283582155353</v>
      </c>
      <c r="Y8" s="64">
        <v>643.6689521933522</v>
      </c>
    </row>
    <row r="9" spans="1:25" s="48" customFormat="1" x14ac:dyDescent="0.4">
      <c r="A9" s="68" t="s">
        <v>50</v>
      </c>
      <c r="B9" s="67" t="s">
        <v>49</v>
      </c>
      <c r="C9" s="65"/>
      <c r="D9" s="65"/>
      <c r="E9" s="65"/>
      <c r="F9" s="65"/>
      <c r="G9" s="65"/>
      <c r="H9" s="65"/>
      <c r="I9" s="65"/>
      <c r="J9" s="65"/>
      <c r="K9" s="65">
        <v>528.41200978327788</v>
      </c>
      <c r="L9" s="65">
        <v>562.55822029250339</v>
      </c>
      <c r="M9" s="65">
        <v>599.71967118470025</v>
      </c>
      <c r="N9" s="65">
        <v>642.06758331125297</v>
      </c>
      <c r="O9" s="65">
        <v>669.25747485621787</v>
      </c>
      <c r="P9" s="65">
        <v>702.95754403216893</v>
      </c>
      <c r="Q9" s="65">
        <v>712.03065160264828</v>
      </c>
      <c r="R9" s="65">
        <v>688.52866217394694</v>
      </c>
      <c r="S9" s="65">
        <v>633.81891003359192</v>
      </c>
      <c r="T9" s="65">
        <v>592.36586842943166</v>
      </c>
      <c r="U9" s="65">
        <v>549.20039006048739</v>
      </c>
      <c r="V9" s="65">
        <v>502.34844563430534</v>
      </c>
      <c r="W9" s="89">
        <v>462.20326319588776</v>
      </c>
      <c r="X9" s="89">
        <v>434.75405259405204</v>
      </c>
      <c r="Y9" s="64">
        <v>413.15844220930893</v>
      </c>
    </row>
    <row r="10" spans="1:25" s="48" customFormat="1" x14ac:dyDescent="0.4">
      <c r="A10" s="68" t="s">
        <v>48</v>
      </c>
      <c r="B10" s="67" t="s">
        <v>47</v>
      </c>
      <c r="C10" s="65"/>
      <c r="D10" s="65"/>
      <c r="E10" s="65"/>
      <c r="F10" s="65"/>
      <c r="G10" s="65"/>
      <c r="H10" s="65"/>
      <c r="I10" s="65"/>
      <c r="J10" s="65"/>
      <c r="K10" s="65">
        <v>406.1706248093077</v>
      </c>
      <c r="L10" s="65">
        <v>436.33840070896491</v>
      </c>
      <c r="M10" s="65">
        <v>467.23375150481473</v>
      </c>
      <c r="N10" s="65">
        <v>499.0419617591167</v>
      </c>
      <c r="O10" s="65">
        <v>518.71226389465664</v>
      </c>
      <c r="P10" s="65">
        <v>550.82516544056011</v>
      </c>
      <c r="Q10" s="65">
        <v>562.55111579795164</v>
      </c>
      <c r="R10" s="65">
        <v>552.06244790197513</v>
      </c>
      <c r="S10" s="65">
        <v>512.84873479414625</v>
      </c>
      <c r="T10" s="65">
        <v>481.39600740315518</v>
      </c>
      <c r="U10" s="65">
        <v>445.21551422817674</v>
      </c>
      <c r="V10" s="65">
        <v>408.47484261892515</v>
      </c>
      <c r="W10" s="89">
        <v>379.42921577102766</v>
      </c>
      <c r="X10" s="89">
        <v>359.03411540664462</v>
      </c>
      <c r="Y10" s="64">
        <v>343.60523985542613</v>
      </c>
    </row>
    <row r="11" spans="1:25" s="48" customFormat="1" x14ac:dyDescent="0.4">
      <c r="A11" s="68" t="s">
        <v>46</v>
      </c>
      <c r="B11" s="67" t="s">
        <v>45</v>
      </c>
      <c r="C11" s="65"/>
      <c r="D11" s="65"/>
      <c r="E11" s="65"/>
      <c r="F11" s="65"/>
      <c r="G11" s="65"/>
      <c r="H11" s="65"/>
      <c r="I11" s="65"/>
      <c r="J11" s="65"/>
      <c r="K11" s="65">
        <v>616.75351219765798</v>
      </c>
      <c r="L11" s="65">
        <v>659.02897910187482</v>
      </c>
      <c r="M11" s="65">
        <v>702.05087717606898</v>
      </c>
      <c r="N11" s="65">
        <v>748.04978646168092</v>
      </c>
      <c r="O11" s="65">
        <v>777.31980734070328</v>
      </c>
      <c r="P11" s="65">
        <v>819.449590021071</v>
      </c>
      <c r="Q11" s="65">
        <v>826.54041109092429</v>
      </c>
      <c r="R11" s="65">
        <v>806.40957140797354</v>
      </c>
      <c r="S11" s="65">
        <v>749.89092775082963</v>
      </c>
      <c r="T11" s="65">
        <v>698.98341370754781</v>
      </c>
      <c r="U11" s="65">
        <v>646.0246300962807</v>
      </c>
      <c r="V11" s="65">
        <v>592.33975029177145</v>
      </c>
      <c r="W11" s="89">
        <v>547.75435570843695</v>
      </c>
      <c r="X11" s="89">
        <v>513.45281351058918</v>
      </c>
      <c r="Y11" s="64">
        <v>486.44832480633261</v>
      </c>
    </row>
    <row r="12" spans="1:25" s="48" customFormat="1" x14ac:dyDescent="0.4">
      <c r="A12" s="68" t="s">
        <v>44</v>
      </c>
      <c r="B12" s="67" t="s">
        <v>43</v>
      </c>
      <c r="C12" s="65"/>
      <c r="D12" s="65"/>
      <c r="E12" s="65"/>
      <c r="F12" s="65"/>
      <c r="G12" s="65"/>
      <c r="H12" s="65"/>
      <c r="I12" s="65"/>
      <c r="J12" s="65"/>
      <c r="K12" s="65">
        <v>457.45459350865093</v>
      </c>
      <c r="L12" s="65">
        <v>499.26226885045145</v>
      </c>
      <c r="M12" s="65">
        <v>538.50505793570824</v>
      </c>
      <c r="N12" s="65">
        <v>579.24305711710747</v>
      </c>
      <c r="O12" s="65">
        <v>606.7137383676361</v>
      </c>
      <c r="P12" s="65">
        <v>640.89711025988299</v>
      </c>
      <c r="Q12" s="65">
        <v>652.08987000977299</v>
      </c>
      <c r="R12" s="65">
        <v>633.86377441202683</v>
      </c>
      <c r="S12" s="65">
        <v>587.59119927998995</v>
      </c>
      <c r="T12" s="65">
        <v>549.21729824544286</v>
      </c>
      <c r="U12" s="65">
        <v>510.12550575575563</v>
      </c>
      <c r="V12" s="65">
        <v>468.79433384829713</v>
      </c>
      <c r="W12" s="89">
        <v>434.91581722867983</v>
      </c>
      <c r="X12" s="89">
        <v>409.8715039958775</v>
      </c>
      <c r="Y12" s="64">
        <v>389.80430307451127</v>
      </c>
    </row>
    <row r="13" spans="1:25" s="48" customFormat="1" x14ac:dyDescent="0.4">
      <c r="A13" s="68" t="s">
        <v>42</v>
      </c>
      <c r="B13" s="67" t="s">
        <v>41</v>
      </c>
      <c r="C13" s="65"/>
      <c r="D13" s="65"/>
      <c r="E13" s="65"/>
      <c r="F13" s="65"/>
      <c r="G13" s="65"/>
      <c r="H13" s="65"/>
      <c r="I13" s="65"/>
      <c r="J13" s="65"/>
      <c r="K13" s="65">
        <v>880.96569131027934</v>
      </c>
      <c r="L13" s="65">
        <v>948.17997636220025</v>
      </c>
      <c r="M13" s="65">
        <v>1004.5247175012427</v>
      </c>
      <c r="N13" s="65">
        <v>1076.4061590686313</v>
      </c>
      <c r="O13" s="65">
        <v>1133.2764984937596</v>
      </c>
      <c r="P13" s="65">
        <v>1196.1267803251017</v>
      </c>
      <c r="Q13" s="65">
        <v>1217.1941659449021</v>
      </c>
      <c r="R13" s="65">
        <v>1208.3705987713772</v>
      </c>
      <c r="S13" s="65">
        <v>1164.7658502377792</v>
      </c>
      <c r="T13" s="65">
        <v>1113.4247770354409</v>
      </c>
      <c r="U13" s="65">
        <v>1077.5038952871798</v>
      </c>
      <c r="V13" s="65">
        <v>1037.3790913028076</v>
      </c>
      <c r="W13" s="89">
        <v>1000.4456947339324</v>
      </c>
      <c r="X13" s="89">
        <v>974.40102083747047</v>
      </c>
      <c r="Y13" s="64">
        <v>961.03739551919921</v>
      </c>
    </row>
    <row r="14" spans="1:25" s="48" customFormat="1" x14ac:dyDescent="0.4">
      <c r="A14" s="68" t="s">
        <v>40</v>
      </c>
      <c r="B14" s="67" t="s">
        <v>39</v>
      </c>
      <c r="C14" s="65"/>
      <c r="D14" s="65"/>
      <c r="E14" s="65"/>
      <c r="F14" s="65"/>
      <c r="G14" s="65"/>
      <c r="H14" s="65"/>
      <c r="I14" s="65"/>
      <c r="J14" s="65"/>
      <c r="K14" s="65">
        <v>568.09030557298672</v>
      </c>
      <c r="L14" s="65">
        <v>620.66848475374695</v>
      </c>
      <c r="M14" s="65">
        <v>669.89260735588823</v>
      </c>
      <c r="N14" s="65">
        <v>725.79548870013184</v>
      </c>
      <c r="O14" s="65">
        <v>765.20743462531664</v>
      </c>
      <c r="P14" s="65">
        <v>817.9087523832618</v>
      </c>
      <c r="Q14" s="65">
        <v>839.30374505228656</v>
      </c>
      <c r="R14" s="65">
        <v>829.15370835174406</v>
      </c>
      <c r="S14" s="65">
        <v>777.39129393248595</v>
      </c>
      <c r="T14" s="65">
        <v>732.22500289278366</v>
      </c>
      <c r="U14" s="65">
        <v>685.37690798555241</v>
      </c>
      <c r="V14" s="65">
        <v>637.24834617522504</v>
      </c>
      <c r="W14" s="89">
        <v>599.48965676884768</v>
      </c>
      <c r="X14" s="89">
        <v>572.23812263274658</v>
      </c>
      <c r="Y14" s="64">
        <v>549.53076724034429</v>
      </c>
    </row>
    <row r="15" spans="1:25" s="48" customFormat="1" x14ac:dyDescent="0.4">
      <c r="A15" s="68" t="s">
        <v>38</v>
      </c>
      <c r="B15" s="67" t="s">
        <v>37</v>
      </c>
      <c r="C15" s="65"/>
      <c r="D15" s="65"/>
      <c r="E15" s="65"/>
      <c r="F15" s="65"/>
      <c r="G15" s="65"/>
      <c r="H15" s="65"/>
      <c r="I15" s="65"/>
      <c r="J15" s="65"/>
      <c r="K15" s="65">
        <v>457.21196737251631</v>
      </c>
      <c r="L15" s="65">
        <v>496.96071153214797</v>
      </c>
      <c r="M15" s="65">
        <v>534.41254505632446</v>
      </c>
      <c r="N15" s="65">
        <v>572.26797377991852</v>
      </c>
      <c r="O15" s="65">
        <v>599.70890272428346</v>
      </c>
      <c r="P15" s="65">
        <v>636.80724804236274</v>
      </c>
      <c r="Q15" s="65">
        <v>647.75691219326268</v>
      </c>
      <c r="R15" s="65">
        <v>636.23965597997244</v>
      </c>
      <c r="S15" s="65">
        <v>591.09723954995127</v>
      </c>
      <c r="T15" s="65">
        <v>549.58549927341403</v>
      </c>
      <c r="U15" s="65">
        <v>507.85687861399128</v>
      </c>
      <c r="V15" s="65">
        <v>462.85154832013768</v>
      </c>
      <c r="W15" s="89">
        <v>428.26858825067541</v>
      </c>
      <c r="X15" s="89">
        <v>401.47883057471802</v>
      </c>
      <c r="Y15" s="64">
        <v>380.39559202438727</v>
      </c>
    </row>
    <row r="16" spans="1:25" s="48" customFormat="1" x14ac:dyDescent="0.4">
      <c r="A16" s="63">
        <v>924</v>
      </c>
      <c r="B16" s="62" t="s">
        <v>36</v>
      </c>
      <c r="C16" s="60"/>
      <c r="D16" s="60"/>
      <c r="E16" s="60"/>
      <c r="F16" s="60"/>
      <c r="G16" s="60"/>
      <c r="H16" s="60"/>
      <c r="I16" s="60"/>
      <c r="J16" s="60"/>
      <c r="K16" s="60">
        <v>351.9463827523536</v>
      </c>
      <c r="L16" s="60">
        <v>380.91414097128597</v>
      </c>
      <c r="M16" s="60">
        <v>409.83504423389223</v>
      </c>
      <c r="N16" s="60">
        <v>441.86206835144168</v>
      </c>
      <c r="O16" s="60">
        <v>463.71296275504318</v>
      </c>
      <c r="P16" s="60">
        <v>489.78636089066924</v>
      </c>
      <c r="Q16" s="60">
        <v>492.98187561880735</v>
      </c>
      <c r="R16" s="60">
        <v>479.05013581276989</v>
      </c>
      <c r="S16" s="60">
        <v>446.15930512622441</v>
      </c>
      <c r="T16" s="60">
        <v>416.85941093963316</v>
      </c>
      <c r="U16" s="60">
        <v>386.43797223217581</v>
      </c>
      <c r="V16" s="60">
        <v>353.69396029381392</v>
      </c>
      <c r="W16" s="88">
        <v>325.69010905198695</v>
      </c>
      <c r="X16" s="88">
        <v>306.79304822986637</v>
      </c>
      <c r="Y16" s="59">
        <v>291.71122594786885</v>
      </c>
    </row>
    <row r="17" spans="1:25" s="48" customFormat="1" x14ac:dyDescent="0.4">
      <c r="A17" s="63">
        <v>923</v>
      </c>
      <c r="B17" s="97" t="s">
        <v>35</v>
      </c>
      <c r="C17" s="88"/>
      <c r="D17" s="88"/>
      <c r="E17" s="88"/>
      <c r="F17" s="88"/>
      <c r="G17" s="88"/>
      <c r="H17" s="88"/>
      <c r="I17" s="88"/>
      <c r="J17" s="88"/>
      <c r="K17" s="88">
        <v>601.87958706563325</v>
      </c>
      <c r="L17" s="88">
        <v>644.32263497448969</v>
      </c>
      <c r="M17" s="88">
        <v>685.55196583556574</v>
      </c>
      <c r="N17" s="88">
        <v>734.65774001944692</v>
      </c>
      <c r="O17" s="88">
        <v>758.8170996799513</v>
      </c>
      <c r="P17" s="88">
        <v>787.00419404650609</v>
      </c>
      <c r="Q17" s="88">
        <v>784.97197793876671</v>
      </c>
      <c r="R17" s="88">
        <v>751.1840180626607</v>
      </c>
      <c r="S17" s="88">
        <v>687.84738915366529</v>
      </c>
      <c r="T17" s="88">
        <v>636.96221376158235</v>
      </c>
      <c r="U17" s="88">
        <v>587.33262379467828</v>
      </c>
      <c r="V17" s="88">
        <v>533.07114575373942</v>
      </c>
      <c r="W17" s="88">
        <v>488.49360195543039</v>
      </c>
      <c r="X17" s="88">
        <v>458.38848570672411</v>
      </c>
      <c r="Y17" s="59">
        <v>435.09560130279078</v>
      </c>
    </row>
    <row r="18" spans="1:25" s="53" customFormat="1" ht="34.35"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159</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c r="D21" s="60"/>
      <c r="E21" s="60"/>
      <c r="F21" s="60"/>
      <c r="G21" s="60"/>
      <c r="H21" s="60"/>
      <c r="I21" s="60"/>
      <c r="J21" s="60"/>
      <c r="K21" s="60">
        <v>7979.8207568020607</v>
      </c>
      <c r="L21" s="60">
        <v>8369.4112106789635</v>
      </c>
      <c r="M21" s="60">
        <v>8687.2233029152376</v>
      </c>
      <c r="N21" s="60">
        <v>9092.5424280511252</v>
      </c>
      <c r="O21" s="60">
        <v>9256.1885526564129</v>
      </c>
      <c r="P21" s="60">
        <v>9631.139972622188</v>
      </c>
      <c r="Q21" s="60">
        <v>9586.9508149711637</v>
      </c>
      <c r="R21" s="60">
        <v>9244.409196015089</v>
      </c>
      <c r="S21" s="60">
        <v>8452.8119036568787</v>
      </c>
      <c r="T21" s="60">
        <v>7781.8400930409234</v>
      </c>
      <c r="U21" s="60">
        <v>7175.2617675533675</v>
      </c>
      <c r="V21" s="88">
        <v>6579.974270104779</v>
      </c>
      <c r="W21" s="88">
        <v>5996.1877453642255</v>
      </c>
      <c r="X21" s="88">
        <v>5572.26649905262</v>
      </c>
      <c r="Y21" s="59">
        <v>5242.6380614902146</v>
      </c>
    </row>
    <row r="22" spans="1:25" x14ac:dyDescent="0.4">
      <c r="A22" s="68"/>
      <c r="B22" s="90" t="s">
        <v>57</v>
      </c>
      <c r="C22" s="65"/>
      <c r="D22" s="65"/>
      <c r="E22" s="65"/>
      <c r="F22" s="65"/>
      <c r="G22" s="65"/>
      <c r="H22" s="65"/>
      <c r="I22" s="65"/>
      <c r="J22" s="65"/>
      <c r="K22" s="65">
        <v>1.3613870893604167</v>
      </c>
      <c r="L22" s="65">
        <v>0.9611066799139979</v>
      </c>
      <c r="M22" s="65">
        <v>1.8910673852221349</v>
      </c>
      <c r="N22" s="65">
        <v>2.2621246963412553</v>
      </c>
      <c r="O22" s="65">
        <v>1.2472610545824867</v>
      </c>
      <c r="P22" s="65">
        <v>0.98537015182226351</v>
      </c>
      <c r="Q22" s="65">
        <v>1.0182637205455645</v>
      </c>
      <c r="R22" s="65">
        <v>0.84401434074026949</v>
      </c>
      <c r="S22" s="65">
        <v>0.6251159126924416</v>
      </c>
      <c r="T22" s="65">
        <v>0.66542546610461184</v>
      </c>
      <c r="U22" s="65">
        <v>0.62348745263855154</v>
      </c>
      <c r="V22" s="89">
        <v>0.72366014468217421</v>
      </c>
      <c r="W22" s="89">
        <v>0.87547385676480838</v>
      </c>
      <c r="X22" s="89">
        <v>1.0835241441488934</v>
      </c>
      <c r="Y22" s="64">
        <v>2.2975996916975201</v>
      </c>
    </row>
    <row r="23" spans="1:25" ht="25.5" customHeight="1" x14ac:dyDescent="0.4">
      <c r="A23" s="69">
        <v>941</v>
      </c>
      <c r="B23" s="51" t="s">
        <v>56</v>
      </c>
      <c r="C23" s="60"/>
      <c r="D23" s="60"/>
      <c r="E23" s="60"/>
      <c r="F23" s="60"/>
      <c r="G23" s="60"/>
      <c r="H23" s="60"/>
      <c r="I23" s="60"/>
      <c r="J23" s="60"/>
      <c r="K23" s="60">
        <v>7174.0379796983698</v>
      </c>
      <c r="L23" s="60">
        <v>7529.3013124872277</v>
      </c>
      <c r="M23" s="60">
        <v>7818.257159921789</v>
      </c>
      <c r="N23" s="60">
        <v>8183.5620335025906</v>
      </c>
      <c r="O23" s="60">
        <v>8343.1583804115344</v>
      </c>
      <c r="P23" s="60">
        <v>8697.7084658151034</v>
      </c>
      <c r="Q23" s="60">
        <v>8672.8841966958444</v>
      </c>
      <c r="R23" s="60">
        <v>8381.155792507494</v>
      </c>
      <c r="S23" s="60">
        <v>7678.0766462636111</v>
      </c>
      <c r="T23" s="60">
        <v>7077.2448845448343</v>
      </c>
      <c r="U23" s="60">
        <v>6533.7906383065392</v>
      </c>
      <c r="V23" s="88">
        <v>6002.2208286478608</v>
      </c>
      <c r="W23" s="88">
        <v>5478.3137510117067</v>
      </c>
      <c r="X23" s="88">
        <v>5095.3204008769198</v>
      </c>
      <c r="Y23" s="59">
        <v>4796.5460559868761</v>
      </c>
    </row>
    <row r="24" spans="1:25" ht="25.5" customHeight="1" x14ac:dyDescent="0.4">
      <c r="A24" s="69">
        <v>921</v>
      </c>
      <c r="B24" s="52" t="s">
        <v>55</v>
      </c>
      <c r="C24" s="60"/>
      <c r="D24" s="60"/>
      <c r="E24" s="60"/>
      <c r="F24" s="60"/>
      <c r="G24" s="60"/>
      <c r="H24" s="60"/>
      <c r="I24" s="60"/>
      <c r="J24" s="60"/>
      <c r="K24" s="60">
        <v>6703.6561882100823</v>
      </c>
      <c r="L24" s="60">
        <v>7033.2087903325883</v>
      </c>
      <c r="M24" s="60">
        <v>7299.9044023261113</v>
      </c>
      <c r="N24" s="60">
        <v>7638.2136511139079</v>
      </c>
      <c r="O24" s="60">
        <v>7785.9680438787937</v>
      </c>
      <c r="P24" s="60">
        <v>8117.4073651935787</v>
      </c>
      <c r="Q24" s="60">
        <v>8099.4671792616391</v>
      </c>
      <c r="R24" s="60">
        <v>7831.1742632517307</v>
      </c>
      <c r="S24" s="60">
        <v>7175.9646251086115</v>
      </c>
      <c r="T24" s="60">
        <v>6616.5586015017107</v>
      </c>
      <c r="U24" s="60">
        <v>6112.1422347074031</v>
      </c>
      <c r="V24" s="88">
        <v>5619.3602101628358</v>
      </c>
      <c r="W24" s="88">
        <v>5133.6187461110276</v>
      </c>
      <c r="X24" s="88">
        <v>4776.8321879791492</v>
      </c>
      <c r="Y24" s="59">
        <v>4499.0026889648179</v>
      </c>
    </row>
    <row r="25" spans="1:25" x14ac:dyDescent="0.4">
      <c r="A25" s="68" t="s">
        <v>54</v>
      </c>
      <c r="B25" s="67" t="s">
        <v>53</v>
      </c>
      <c r="C25" s="65"/>
      <c r="D25" s="65"/>
      <c r="E25" s="65"/>
      <c r="F25" s="65"/>
      <c r="G25" s="65"/>
      <c r="H25" s="65"/>
      <c r="I25" s="65"/>
      <c r="J25" s="65"/>
      <c r="K25" s="65">
        <v>418.14595224506684</v>
      </c>
      <c r="L25" s="65">
        <v>433.41367701878107</v>
      </c>
      <c r="M25" s="65">
        <v>449.78375092371357</v>
      </c>
      <c r="N25" s="65">
        <v>469.19162265107343</v>
      </c>
      <c r="O25" s="65">
        <v>477.28421907583794</v>
      </c>
      <c r="P25" s="65">
        <v>495.66538543755581</v>
      </c>
      <c r="Q25" s="65">
        <v>494.00201879689132</v>
      </c>
      <c r="R25" s="65">
        <v>471.60317603692965</v>
      </c>
      <c r="S25" s="65">
        <v>425.67167788026683</v>
      </c>
      <c r="T25" s="65">
        <v>389.78849298089318</v>
      </c>
      <c r="U25" s="65">
        <v>355.98178462434555</v>
      </c>
      <c r="V25" s="89">
        <v>322.62622184190536</v>
      </c>
      <c r="W25" s="89">
        <v>290.29908282208146</v>
      </c>
      <c r="X25" s="89">
        <v>267.28436759195205</v>
      </c>
      <c r="Y25" s="64">
        <v>248.03045766985471</v>
      </c>
    </row>
    <row r="26" spans="1:25" x14ac:dyDescent="0.4">
      <c r="A26" s="68" t="s">
        <v>52</v>
      </c>
      <c r="B26" s="67" t="s">
        <v>51</v>
      </c>
      <c r="C26" s="65"/>
      <c r="D26" s="65"/>
      <c r="E26" s="65"/>
      <c r="F26" s="65"/>
      <c r="G26" s="65"/>
      <c r="H26" s="65"/>
      <c r="I26" s="65"/>
      <c r="J26" s="65"/>
      <c r="K26" s="65">
        <v>1052.9736409630907</v>
      </c>
      <c r="L26" s="65">
        <v>1099.8752414028577</v>
      </c>
      <c r="M26" s="65">
        <v>1137.9275974881668</v>
      </c>
      <c r="N26" s="65">
        <v>1191.9250879392609</v>
      </c>
      <c r="O26" s="65">
        <v>1216.4144481309668</v>
      </c>
      <c r="P26" s="65">
        <v>1265.2986086256067</v>
      </c>
      <c r="Q26" s="65">
        <v>1257.5555697047726</v>
      </c>
      <c r="R26" s="65">
        <v>1212.1002771273306</v>
      </c>
      <c r="S26" s="65">
        <v>1103.6575132852788</v>
      </c>
      <c r="T26" s="65">
        <v>1013.62559338837</v>
      </c>
      <c r="U26" s="65">
        <v>932.00808883494392</v>
      </c>
      <c r="V26" s="89">
        <v>848.42125938695824</v>
      </c>
      <c r="W26" s="89">
        <v>766.00892653791732</v>
      </c>
      <c r="X26" s="89">
        <v>704.5962230270319</v>
      </c>
      <c r="Y26" s="64">
        <v>656.53773405825871</v>
      </c>
    </row>
    <row r="27" spans="1:25" x14ac:dyDescent="0.4">
      <c r="A27" s="68" t="s">
        <v>50</v>
      </c>
      <c r="B27" s="67" t="s">
        <v>49</v>
      </c>
      <c r="C27" s="65"/>
      <c r="D27" s="65"/>
      <c r="E27" s="65"/>
      <c r="F27" s="65"/>
      <c r="G27" s="65"/>
      <c r="H27" s="65"/>
      <c r="I27" s="65"/>
      <c r="J27" s="65"/>
      <c r="K27" s="65">
        <v>706.23083511183722</v>
      </c>
      <c r="L27" s="65">
        <v>732.6609761772304</v>
      </c>
      <c r="M27" s="65">
        <v>758.51577291070123</v>
      </c>
      <c r="N27" s="65">
        <v>792.4430337489506</v>
      </c>
      <c r="O27" s="65">
        <v>804.16944876129162</v>
      </c>
      <c r="P27" s="65">
        <v>832.86728472851439</v>
      </c>
      <c r="Q27" s="65">
        <v>828.20588901209578</v>
      </c>
      <c r="R27" s="65">
        <v>790.47685878718175</v>
      </c>
      <c r="S27" s="65">
        <v>713.30596561958816</v>
      </c>
      <c r="T27" s="65">
        <v>654.64476263889776</v>
      </c>
      <c r="U27" s="65">
        <v>599.24097621001465</v>
      </c>
      <c r="V27" s="89">
        <v>543.77359576842457</v>
      </c>
      <c r="W27" s="89">
        <v>489.17406959689447</v>
      </c>
      <c r="X27" s="89">
        <v>451.32717986816402</v>
      </c>
      <c r="Y27" s="64">
        <v>421.41866021472714</v>
      </c>
    </row>
    <row r="28" spans="1:25" x14ac:dyDescent="0.4">
      <c r="A28" s="68" t="s">
        <v>48</v>
      </c>
      <c r="B28" s="67" t="s">
        <v>47</v>
      </c>
      <c r="C28" s="65"/>
      <c r="D28" s="65"/>
      <c r="E28" s="65"/>
      <c r="F28" s="65"/>
      <c r="G28" s="65"/>
      <c r="H28" s="65"/>
      <c r="I28" s="65"/>
      <c r="J28" s="65"/>
      <c r="K28" s="65">
        <v>542.85333082157308</v>
      </c>
      <c r="L28" s="65">
        <v>568.27561499469198</v>
      </c>
      <c r="M28" s="65">
        <v>590.94971731132773</v>
      </c>
      <c r="N28" s="65">
        <v>615.92009380843524</v>
      </c>
      <c r="O28" s="65">
        <v>623.27664761832307</v>
      </c>
      <c r="P28" s="65">
        <v>652.62015294570904</v>
      </c>
      <c r="Q28" s="65">
        <v>654.33720574460745</v>
      </c>
      <c r="R28" s="65">
        <v>633.80453661007823</v>
      </c>
      <c r="S28" s="65">
        <v>577.16495389784836</v>
      </c>
      <c r="T28" s="65">
        <v>532.00798998987989</v>
      </c>
      <c r="U28" s="65">
        <v>485.78148194787815</v>
      </c>
      <c r="V28" s="89">
        <v>442.15889564736392</v>
      </c>
      <c r="W28" s="89">
        <v>401.56993336502939</v>
      </c>
      <c r="X28" s="89">
        <v>372.72074593919217</v>
      </c>
      <c r="Y28" s="64">
        <v>350.47489057303619</v>
      </c>
    </row>
    <row r="29" spans="1:25" x14ac:dyDescent="0.4">
      <c r="A29" s="68" t="s">
        <v>46</v>
      </c>
      <c r="B29" s="67" t="s">
        <v>45</v>
      </c>
      <c r="C29" s="65"/>
      <c r="D29" s="65"/>
      <c r="E29" s="65"/>
      <c r="F29" s="65"/>
      <c r="G29" s="65"/>
      <c r="H29" s="65"/>
      <c r="I29" s="65"/>
      <c r="J29" s="65"/>
      <c r="K29" s="65">
        <v>824.30062132038756</v>
      </c>
      <c r="L29" s="65">
        <v>858.30194589780763</v>
      </c>
      <c r="M29" s="65">
        <v>887.94263271687566</v>
      </c>
      <c r="N29" s="65">
        <v>923.24680078356448</v>
      </c>
      <c r="O29" s="65">
        <v>934.0154790422049</v>
      </c>
      <c r="P29" s="65">
        <v>970.88758888333564</v>
      </c>
      <c r="Q29" s="65">
        <v>961.39911172531322</v>
      </c>
      <c r="R29" s="65">
        <v>925.81201033785044</v>
      </c>
      <c r="S29" s="65">
        <v>843.9345432283252</v>
      </c>
      <c r="T29" s="65">
        <v>772.47163508647725</v>
      </c>
      <c r="U29" s="65">
        <v>704.88739083373935</v>
      </c>
      <c r="V29" s="89">
        <v>641.18585163734247</v>
      </c>
      <c r="W29" s="89">
        <v>579.71729898358922</v>
      </c>
      <c r="X29" s="89">
        <v>533.02599236145454</v>
      </c>
      <c r="Y29" s="64">
        <v>496.17381701649822</v>
      </c>
    </row>
    <row r="30" spans="1:25" x14ac:dyDescent="0.4">
      <c r="A30" s="68" t="s">
        <v>44</v>
      </c>
      <c r="B30" s="67" t="s">
        <v>43</v>
      </c>
      <c r="C30" s="65"/>
      <c r="D30" s="65"/>
      <c r="E30" s="65"/>
      <c r="F30" s="65"/>
      <c r="G30" s="65"/>
      <c r="H30" s="65"/>
      <c r="I30" s="65"/>
      <c r="J30" s="65"/>
      <c r="K30" s="65">
        <v>611.39514927350615</v>
      </c>
      <c r="L30" s="65">
        <v>650.22599985160173</v>
      </c>
      <c r="M30" s="65">
        <v>681.09251682462775</v>
      </c>
      <c r="N30" s="65">
        <v>714.90468821470017</v>
      </c>
      <c r="O30" s="65">
        <v>729.01786064298221</v>
      </c>
      <c r="P30" s="65">
        <v>759.33780147051527</v>
      </c>
      <c r="Q30" s="65">
        <v>758.48514286799468</v>
      </c>
      <c r="R30" s="65">
        <v>727.71791912654101</v>
      </c>
      <c r="S30" s="65">
        <v>661.28085034536343</v>
      </c>
      <c r="T30" s="65">
        <v>606.95973047930056</v>
      </c>
      <c r="U30" s="65">
        <v>556.60577011796886</v>
      </c>
      <c r="V30" s="89">
        <v>507.45251191266647</v>
      </c>
      <c r="W30" s="89">
        <v>460.29432759683147</v>
      </c>
      <c r="X30" s="89">
        <v>425.49609118770331</v>
      </c>
      <c r="Y30" s="64">
        <v>397.5976050959531</v>
      </c>
    </row>
    <row r="31" spans="1:25" x14ac:dyDescent="0.4">
      <c r="A31" s="68" t="s">
        <v>42</v>
      </c>
      <c r="B31" s="67" t="s">
        <v>41</v>
      </c>
      <c r="C31" s="65"/>
      <c r="D31" s="65"/>
      <c r="E31" s="65"/>
      <c r="F31" s="65"/>
      <c r="G31" s="65"/>
      <c r="H31" s="65"/>
      <c r="I31" s="65"/>
      <c r="J31" s="65"/>
      <c r="K31" s="65">
        <v>1177.4242908182753</v>
      </c>
      <c r="L31" s="65">
        <v>1234.8845719684355</v>
      </c>
      <c r="M31" s="65">
        <v>1270.5066702217543</v>
      </c>
      <c r="N31" s="65">
        <v>1328.5058838189316</v>
      </c>
      <c r="O31" s="65">
        <v>1361.7275433250043</v>
      </c>
      <c r="P31" s="65">
        <v>1417.1764314614691</v>
      </c>
      <c r="Q31" s="65">
        <v>1415.7921067551197</v>
      </c>
      <c r="R31" s="65">
        <v>1387.2900979193651</v>
      </c>
      <c r="S31" s="65">
        <v>1310.8388159017629</v>
      </c>
      <c r="T31" s="65">
        <v>1230.4856470059553</v>
      </c>
      <c r="U31" s="65">
        <v>1175.6810405958911</v>
      </c>
      <c r="V31" s="89">
        <v>1122.9244631989088</v>
      </c>
      <c r="W31" s="89">
        <v>1058.8243979927927</v>
      </c>
      <c r="X31" s="89">
        <v>1011.5458663840695</v>
      </c>
      <c r="Y31" s="64">
        <v>980.25127955820972</v>
      </c>
    </row>
    <row r="32" spans="1:25" x14ac:dyDescent="0.4">
      <c r="A32" s="68" t="s">
        <v>40</v>
      </c>
      <c r="B32" s="67" t="s">
        <v>39</v>
      </c>
      <c r="C32" s="65"/>
      <c r="D32" s="65"/>
      <c r="E32" s="65"/>
      <c r="F32" s="65"/>
      <c r="G32" s="65"/>
      <c r="H32" s="65"/>
      <c r="I32" s="65"/>
      <c r="J32" s="65"/>
      <c r="K32" s="65">
        <v>759.26149197157338</v>
      </c>
      <c r="L32" s="65">
        <v>808.34225066639294</v>
      </c>
      <c r="M32" s="65">
        <v>847.26937142474617</v>
      </c>
      <c r="N32" s="65">
        <v>895.78043479578741</v>
      </c>
      <c r="O32" s="65">
        <v>919.46143899683011</v>
      </c>
      <c r="P32" s="65">
        <v>969.06199746532695</v>
      </c>
      <c r="Q32" s="65">
        <v>976.24491692546258</v>
      </c>
      <c r="R32" s="65">
        <v>951.92379756595449</v>
      </c>
      <c r="S32" s="65">
        <v>874.88372278666145</v>
      </c>
      <c r="T32" s="65">
        <v>809.20810729343543</v>
      </c>
      <c r="U32" s="65">
        <v>747.82526532406473</v>
      </c>
      <c r="V32" s="89">
        <v>689.7977441925625</v>
      </c>
      <c r="W32" s="89">
        <v>634.47149432732908</v>
      </c>
      <c r="X32" s="89">
        <v>594.05223840902158</v>
      </c>
      <c r="Y32" s="64">
        <v>560.51745775504605</v>
      </c>
    </row>
    <row r="33" spans="1:25" x14ac:dyDescent="0.4">
      <c r="A33" s="68" t="s">
        <v>38</v>
      </c>
      <c r="B33" s="67" t="s">
        <v>37</v>
      </c>
      <c r="C33" s="65"/>
      <c r="D33" s="65"/>
      <c r="E33" s="65"/>
      <c r="F33" s="65"/>
      <c r="G33" s="65"/>
      <c r="H33" s="65"/>
      <c r="I33" s="65"/>
      <c r="J33" s="65"/>
      <c r="K33" s="65">
        <v>611.07087568477266</v>
      </c>
      <c r="L33" s="65">
        <v>647.22851235478879</v>
      </c>
      <c r="M33" s="65">
        <v>675.91637250419785</v>
      </c>
      <c r="N33" s="65">
        <v>706.29600535320412</v>
      </c>
      <c r="O33" s="65">
        <v>720.60095828535293</v>
      </c>
      <c r="P33" s="65">
        <v>754.49211417554545</v>
      </c>
      <c r="Q33" s="65">
        <v>753.44521772938208</v>
      </c>
      <c r="R33" s="65">
        <v>730.44558974049949</v>
      </c>
      <c r="S33" s="65">
        <v>665.22658216351545</v>
      </c>
      <c r="T33" s="65">
        <v>607.3666426385015</v>
      </c>
      <c r="U33" s="65">
        <v>554.13043621855616</v>
      </c>
      <c r="V33" s="89">
        <v>501.0196665767017</v>
      </c>
      <c r="W33" s="89">
        <v>453.25921488856238</v>
      </c>
      <c r="X33" s="89">
        <v>416.78348321055978</v>
      </c>
      <c r="Y33" s="64">
        <v>388.00078702323407</v>
      </c>
    </row>
    <row r="34" spans="1:25" x14ac:dyDescent="0.4">
      <c r="A34" s="63">
        <v>924</v>
      </c>
      <c r="B34" s="62" t="s">
        <v>36</v>
      </c>
      <c r="C34" s="60"/>
      <c r="D34" s="60"/>
      <c r="E34" s="60"/>
      <c r="F34" s="60"/>
      <c r="G34" s="60"/>
      <c r="H34" s="60"/>
      <c r="I34" s="60"/>
      <c r="J34" s="60"/>
      <c r="K34" s="60">
        <v>470.38179148828789</v>
      </c>
      <c r="L34" s="60">
        <v>496.09252215463994</v>
      </c>
      <c r="M34" s="60">
        <v>518.35275759567719</v>
      </c>
      <c r="N34" s="60">
        <v>545.34838238868269</v>
      </c>
      <c r="O34" s="60">
        <v>557.19033653274084</v>
      </c>
      <c r="P34" s="60">
        <v>580.30110062152528</v>
      </c>
      <c r="Q34" s="60">
        <v>573.41701743420595</v>
      </c>
      <c r="R34" s="60">
        <v>549.98152925576187</v>
      </c>
      <c r="S34" s="60">
        <v>502.11202115500004</v>
      </c>
      <c r="T34" s="60">
        <v>460.68628304312364</v>
      </c>
      <c r="U34" s="60">
        <v>421.64840359913649</v>
      </c>
      <c r="V34" s="88">
        <v>382.86061848502601</v>
      </c>
      <c r="W34" s="88">
        <v>344.69500490067998</v>
      </c>
      <c r="X34" s="88">
        <v>318.48821289777112</v>
      </c>
      <c r="Y34" s="59">
        <v>297.5433670220587</v>
      </c>
    </row>
    <row r="35" spans="1:25" x14ac:dyDescent="0.4">
      <c r="A35" s="63">
        <v>923</v>
      </c>
      <c r="B35" s="62" t="s">
        <v>35</v>
      </c>
      <c r="C35" s="60"/>
      <c r="D35" s="60"/>
      <c r="E35" s="60"/>
      <c r="F35" s="60"/>
      <c r="G35" s="60"/>
      <c r="H35" s="60"/>
      <c r="I35" s="60"/>
      <c r="J35" s="60"/>
      <c r="K35" s="60">
        <v>804.42139001432952</v>
      </c>
      <c r="L35" s="60">
        <v>839.14879151182083</v>
      </c>
      <c r="M35" s="60">
        <v>867.0750756082266</v>
      </c>
      <c r="N35" s="60">
        <v>906.71826985219343</v>
      </c>
      <c r="O35" s="60">
        <v>911.78291119029575</v>
      </c>
      <c r="P35" s="60">
        <v>932.44613665526094</v>
      </c>
      <c r="Q35" s="60">
        <v>913.04835455477109</v>
      </c>
      <c r="R35" s="60">
        <v>862.40938916685536</v>
      </c>
      <c r="S35" s="60">
        <v>774.11014148057529</v>
      </c>
      <c r="T35" s="60">
        <v>703.92978302998415</v>
      </c>
      <c r="U35" s="60">
        <v>640.84764179418937</v>
      </c>
      <c r="V35" s="88">
        <v>577.02978131223597</v>
      </c>
      <c r="W35" s="88">
        <v>516.99852049575361</v>
      </c>
      <c r="X35" s="88">
        <v>475.86257403155128</v>
      </c>
      <c r="Y35" s="59">
        <v>443.79440581164027</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5" priority="1" stopIfTrue="1" operator="equal">
      <formula>FALSE</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162</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c r="H3" s="60"/>
      <c r="I3" s="60"/>
      <c r="J3" s="60"/>
      <c r="K3" s="60"/>
      <c r="L3" s="60"/>
      <c r="M3" s="60"/>
      <c r="N3" s="60"/>
      <c r="O3" s="60"/>
      <c r="P3" s="60"/>
      <c r="Q3" s="60"/>
      <c r="R3" s="60"/>
      <c r="S3" s="60"/>
      <c r="T3" s="88">
        <f t="shared" ref="T3:Y3" si="0">SUM(T6,T16:T17,T4)</f>
        <v>160.53506744000015</v>
      </c>
      <c r="U3" s="88">
        <f t="shared" si="0"/>
        <v>1564.590481480001</v>
      </c>
      <c r="V3" s="88">
        <f t="shared" si="0"/>
        <v>3004.5842815999968</v>
      </c>
      <c r="W3" s="88">
        <f t="shared" si="0"/>
        <v>5160.3793347999226</v>
      </c>
      <c r="X3" s="88">
        <f t="shared" si="0"/>
        <v>8649.7824964016072</v>
      </c>
      <c r="Y3" s="59">
        <f t="shared" si="0"/>
        <v>10625.416195339998</v>
      </c>
    </row>
    <row r="4" spans="1:25" s="48" customFormat="1" x14ac:dyDescent="0.4">
      <c r="A4" s="68"/>
      <c r="B4" s="90" t="s">
        <v>57</v>
      </c>
      <c r="C4" s="65"/>
      <c r="D4" s="65"/>
      <c r="E4" s="65"/>
      <c r="F4" s="65"/>
      <c r="G4" s="65"/>
      <c r="H4" s="65"/>
      <c r="I4" s="65"/>
      <c r="J4" s="65"/>
      <c r="K4" s="65"/>
      <c r="L4" s="65"/>
      <c r="M4" s="65"/>
      <c r="N4" s="65"/>
      <c r="O4" s="65"/>
      <c r="P4" s="65"/>
      <c r="Q4" s="65"/>
      <c r="R4" s="65"/>
      <c r="S4" s="65"/>
      <c r="T4" s="89">
        <v>6.0753183317892513E-2</v>
      </c>
      <c r="U4" s="89">
        <v>0.47858775673978926</v>
      </c>
      <c r="V4" s="89">
        <v>0.89971786516806629</v>
      </c>
      <c r="W4" s="89">
        <v>1.7668862049110221</v>
      </c>
      <c r="X4" s="89">
        <v>3.1101102670015264</v>
      </c>
      <c r="Y4" s="64">
        <v>4.6386792238388459</v>
      </c>
    </row>
    <row r="5" spans="1:25" s="48" customFormat="1" ht="25.5" customHeight="1" x14ac:dyDescent="0.4">
      <c r="A5" s="69">
        <v>941</v>
      </c>
      <c r="B5" s="51" t="s">
        <v>56</v>
      </c>
      <c r="C5" s="60"/>
      <c r="D5" s="60"/>
      <c r="E5" s="60"/>
      <c r="F5" s="60"/>
      <c r="G5" s="60"/>
      <c r="H5" s="60"/>
      <c r="I5" s="60"/>
      <c r="J5" s="60"/>
      <c r="K5" s="60"/>
      <c r="L5" s="60"/>
      <c r="M5" s="60"/>
      <c r="N5" s="60"/>
      <c r="O5" s="60"/>
      <c r="P5" s="60"/>
      <c r="Q5" s="60"/>
      <c r="R5" s="60"/>
      <c r="S5" s="60"/>
      <c r="T5" s="88">
        <f t="shared" ref="T5:Y5" si="1">SUM(T6,T16)</f>
        <v>139.53553821334572</v>
      </c>
      <c r="U5" s="88">
        <f t="shared" si="1"/>
        <v>1401.3236290796995</v>
      </c>
      <c r="V5" s="88">
        <f t="shared" si="1"/>
        <v>2685.3211789711045</v>
      </c>
      <c r="W5" s="88">
        <f t="shared" si="1"/>
        <v>4606.5577511313222</v>
      </c>
      <c r="X5" s="88">
        <f t="shared" si="1"/>
        <v>7715.7216004219827</v>
      </c>
      <c r="Y5" s="59">
        <f t="shared" si="1"/>
        <v>9503.4720797541122</v>
      </c>
    </row>
    <row r="6" spans="1:25" s="48" customFormat="1" ht="25.5" customHeight="1" x14ac:dyDescent="0.4">
      <c r="A6" s="69">
        <v>921</v>
      </c>
      <c r="B6" s="52" t="s">
        <v>55</v>
      </c>
      <c r="C6" s="60"/>
      <c r="D6" s="60"/>
      <c r="E6" s="60"/>
      <c r="F6" s="60"/>
      <c r="G6" s="60"/>
      <c r="H6" s="60"/>
      <c r="I6" s="60"/>
      <c r="J6" s="60"/>
      <c r="K6" s="60"/>
      <c r="L6" s="60"/>
      <c r="M6" s="60"/>
      <c r="N6" s="60"/>
      <c r="O6" s="60"/>
      <c r="P6" s="60"/>
      <c r="Q6" s="60"/>
      <c r="R6" s="60"/>
      <c r="S6" s="60"/>
      <c r="T6" s="88">
        <f t="shared" ref="T6:Y6" si="2">SUM(T7:T15)</f>
        <v>131.10063944849975</v>
      </c>
      <c r="U6" s="88">
        <f t="shared" si="2"/>
        <v>1247.0823497526283</v>
      </c>
      <c r="V6" s="88">
        <f t="shared" si="2"/>
        <v>2411.7683851001084</v>
      </c>
      <c r="W6" s="88">
        <f t="shared" si="2"/>
        <v>4160.8875831797604</v>
      </c>
      <c r="X6" s="88">
        <f t="shared" si="2"/>
        <v>7024.4919150709975</v>
      </c>
      <c r="Y6" s="59">
        <f t="shared" si="2"/>
        <v>8693.6991806062615</v>
      </c>
    </row>
    <row r="7" spans="1:25" s="48" customFormat="1" x14ac:dyDescent="0.4">
      <c r="A7" s="68" t="s">
        <v>54</v>
      </c>
      <c r="B7" s="67" t="s">
        <v>53</v>
      </c>
      <c r="C7" s="65"/>
      <c r="D7" s="65"/>
      <c r="E7" s="65"/>
      <c r="F7" s="65"/>
      <c r="G7" s="65"/>
      <c r="H7" s="65"/>
      <c r="I7" s="65"/>
      <c r="J7" s="65"/>
      <c r="K7" s="65"/>
      <c r="L7" s="65"/>
      <c r="M7" s="65"/>
      <c r="N7" s="65"/>
      <c r="O7" s="65"/>
      <c r="P7" s="65"/>
      <c r="Q7" s="65"/>
      <c r="R7" s="65"/>
      <c r="S7" s="65"/>
      <c r="T7" s="89">
        <v>15.116590378505617</v>
      </c>
      <c r="U7" s="89">
        <v>96.836789787605369</v>
      </c>
      <c r="V7" s="89">
        <v>164.28124044875693</v>
      </c>
      <c r="W7" s="89">
        <v>292.98719049184871</v>
      </c>
      <c r="X7" s="89">
        <v>522.78695733276777</v>
      </c>
      <c r="Y7" s="64">
        <v>663.82338412638478</v>
      </c>
    </row>
    <row r="8" spans="1:25" s="48" customFormat="1" x14ac:dyDescent="0.4">
      <c r="A8" s="68" t="s">
        <v>52</v>
      </c>
      <c r="B8" s="67" t="s">
        <v>51</v>
      </c>
      <c r="C8" s="65"/>
      <c r="D8" s="65"/>
      <c r="E8" s="65"/>
      <c r="F8" s="65"/>
      <c r="G8" s="65"/>
      <c r="H8" s="65"/>
      <c r="I8" s="65"/>
      <c r="J8" s="65"/>
      <c r="K8" s="65"/>
      <c r="L8" s="65"/>
      <c r="M8" s="65"/>
      <c r="N8" s="65"/>
      <c r="O8" s="65"/>
      <c r="P8" s="65"/>
      <c r="Q8" s="65"/>
      <c r="R8" s="65"/>
      <c r="S8" s="65"/>
      <c r="T8" s="89">
        <v>34.767309225732774</v>
      </c>
      <c r="U8" s="89">
        <v>219.73446928194778</v>
      </c>
      <c r="V8" s="89">
        <v>424.98651736417759</v>
      </c>
      <c r="W8" s="89">
        <v>772.67153244474036</v>
      </c>
      <c r="X8" s="89">
        <v>1274.8638770601622</v>
      </c>
      <c r="Y8" s="64">
        <v>1535.5620700173813</v>
      </c>
    </row>
    <row r="9" spans="1:25" s="48" customFormat="1" x14ac:dyDescent="0.4">
      <c r="A9" s="68" t="s">
        <v>50</v>
      </c>
      <c r="B9" s="67" t="s">
        <v>49</v>
      </c>
      <c r="C9" s="65"/>
      <c r="D9" s="65"/>
      <c r="E9" s="65"/>
      <c r="F9" s="65"/>
      <c r="G9" s="65"/>
      <c r="H9" s="65"/>
      <c r="I9" s="65"/>
      <c r="J9" s="65"/>
      <c r="K9" s="65"/>
      <c r="L9" s="65"/>
      <c r="M9" s="65"/>
      <c r="N9" s="65"/>
      <c r="O9" s="65"/>
      <c r="P9" s="65"/>
      <c r="Q9" s="65"/>
      <c r="R9" s="65"/>
      <c r="S9" s="65"/>
      <c r="T9" s="89">
        <v>15.480493023575928</v>
      </c>
      <c r="U9" s="89">
        <v>119.94080085943762</v>
      </c>
      <c r="V9" s="89">
        <v>237.55144060514175</v>
      </c>
      <c r="W9" s="89">
        <v>442.74854144235877</v>
      </c>
      <c r="X9" s="89">
        <v>772.68636627086653</v>
      </c>
      <c r="Y9" s="64">
        <v>949.33089715248366</v>
      </c>
    </row>
    <row r="10" spans="1:25" s="48" customFormat="1" x14ac:dyDescent="0.4">
      <c r="A10" s="68" t="s">
        <v>48</v>
      </c>
      <c r="B10" s="67" t="s">
        <v>47</v>
      </c>
      <c r="C10" s="65"/>
      <c r="D10" s="65"/>
      <c r="E10" s="65"/>
      <c r="F10" s="65"/>
      <c r="G10" s="65"/>
      <c r="H10" s="65"/>
      <c r="I10" s="65"/>
      <c r="J10" s="65"/>
      <c r="K10" s="65"/>
      <c r="L10" s="65"/>
      <c r="M10" s="65"/>
      <c r="N10" s="65"/>
      <c r="O10" s="65"/>
      <c r="P10" s="65"/>
      <c r="Q10" s="65"/>
      <c r="R10" s="65"/>
      <c r="S10" s="65"/>
      <c r="T10" s="89">
        <v>8.3930757822049937</v>
      </c>
      <c r="U10" s="89">
        <v>164.13812365853761</v>
      </c>
      <c r="V10" s="89">
        <v>296.01262863837053</v>
      </c>
      <c r="W10" s="89">
        <v>428.07915840544638</v>
      </c>
      <c r="X10" s="89">
        <v>654.04052159575178</v>
      </c>
      <c r="Y10" s="64">
        <v>821.60543672952144</v>
      </c>
    </row>
    <row r="11" spans="1:25" s="48" customFormat="1" x14ac:dyDescent="0.4">
      <c r="A11" s="68" t="s">
        <v>46</v>
      </c>
      <c r="B11" s="67" t="s">
        <v>45</v>
      </c>
      <c r="C11" s="65"/>
      <c r="D11" s="65"/>
      <c r="E11" s="65"/>
      <c r="F11" s="65"/>
      <c r="G11" s="65"/>
      <c r="H11" s="65"/>
      <c r="I11" s="65"/>
      <c r="J11" s="65"/>
      <c r="K11" s="65"/>
      <c r="L11" s="65"/>
      <c r="M11" s="65"/>
      <c r="N11" s="65"/>
      <c r="O11" s="65"/>
      <c r="P11" s="65"/>
      <c r="Q11" s="65"/>
      <c r="R11" s="65"/>
      <c r="S11" s="65"/>
      <c r="T11" s="89">
        <v>10.40996009631718</v>
      </c>
      <c r="U11" s="89">
        <v>213.37603461679075</v>
      </c>
      <c r="V11" s="89">
        <v>382.08321414220069</v>
      </c>
      <c r="W11" s="89">
        <v>512.72788613100454</v>
      </c>
      <c r="X11" s="89">
        <v>857.17874743328798</v>
      </c>
      <c r="Y11" s="64">
        <v>1102.430227465376</v>
      </c>
    </row>
    <row r="12" spans="1:25" s="48" customFormat="1" x14ac:dyDescent="0.4">
      <c r="A12" s="68" t="s">
        <v>44</v>
      </c>
      <c r="B12" s="67" t="s">
        <v>43</v>
      </c>
      <c r="C12" s="65"/>
      <c r="D12" s="65"/>
      <c r="E12" s="65"/>
      <c r="F12" s="65"/>
      <c r="G12" s="65"/>
      <c r="H12" s="65"/>
      <c r="I12" s="65"/>
      <c r="J12" s="65"/>
      <c r="K12" s="65"/>
      <c r="L12" s="65"/>
      <c r="M12" s="65"/>
      <c r="N12" s="65"/>
      <c r="O12" s="65"/>
      <c r="P12" s="65"/>
      <c r="Q12" s="65"/>
      <c r="R12" s="65"/>
      <c r="S12" s="65"/>
      <c r="T12" s="89">
        <v>11.362922517367616</v>
      </c>
      <c r="U12" s="89">
        <v>120.00087103916462</v>
      </c>
      <c r="V12" s="89">
        <v>243.16273980019898</v>
      </c>
      <c r="W12" s="89">
        <v>405.77033543795551</v>
      </c>
      <c r="X12" s="89">
        <v>656.17733604360478</v>
      </c>
      <c r="Y12" s="64">
        <v>787.5833965890522</v>
      </c>
    </row>
    <row r="13" spans="1:25" s="48" customFormat="1" x14ac:dyDescent="0.4">
      <c r="A13" s="68" t="s">
        <v>42</v>
      </c>
      <c r="B13" s="67" t="s">
        <v>41</v>
      </c>
      <c r="C13" s="65"/>
      <c r="D13" s="65"/>
      <c r="E13" s="65"/>
      <c r="F13" s="65"/>
      <c r="G13" s="65"/>
      <c r="H13" s="65"/>
      <c r="I13" s="65"/>
      <c r="J13" s="65"/>
      <c r="K13" s="65"/>
      <c r="L13" s="65"/>
      <c r="M13" s="65"/>
      <c r="N13" s="65"/>
      <c r="O13" s="65"/>
      <c r="P13" s="65"/>
      <c r="Q13" s="65"/>
      <c r="R13" s="65"/>
      <c r="S13" s="65"/>
      <c r="T13" s="89">
        <v>10.295453010671668</v>
      </c>
      <c r="U13" s="89">
        <v>101.14896894456609</v>
      </c>
      <c r="V13" s="89">
        <v>238.85721905598689</v>
      </c>
      <c r="W13" s="89">
        <v>470.58519947030925</v>
      </c>
      <c r="X13" s="89">
        <v>823.24117014884052</v>
      </c>
      <c r="Y13" s="64">
        <v>1023.9692817039006</v>
      </c>
    </row>
    <row r="14" spans="1:25" s="48" customFormat="1" x14ac:dyDescent="0.4">
      <c r="A14" s="68" t="s">
        <v>40</v>
      </c>
      <c r="B14" s="67" t="s">
        <v>39</v>
      </c>
      <c r="C14" s="65"/>
      <c r="D14" s="65"/>
      <c r="E14" s="65"/>
      <c r="F14" s="65"/>
      <c r="G14" s="65"/>
      <c r="H14" s="65"/>
      <c r="I14" s="65"/>
      <c r="J14" s="65"/>
      <c r="K14" s="65"/>
      <c r="L14" s="65"/>
      <c r="M14" s="65"/>
      <c r="N14" s="65"/>
      <c r="O14" s="65"/>
      <c r="P14" s="65"/>
      <c r="Q14" s="65"/>
      <c r="R14" s="65"/>
      <c r="S14" s="65"/>
      <c r="T14" s="89">
        <v>13.528240521075423</v>
      </c>
      <c r="U14" s="89">
        <v>116.72963349642754</v>
      </c>
      <c r="V14" s="89">
        <v>244.39655501691985</v>
      </c>
      <c r="W14" s="89">
        <v>478.90210259220299</v>
      </c>
      <c r="X14" s="89">
        <v>830.27449529229398</v>
      </c>
      <c r="Y14" s="64">
        <v>1013.8888167309634</v>
      </c>
    </row>
    <row r="15" spans="1:25" s="48" customFormat="1" x14ac:dyDescent="0.4">
      <c r="A15" s="68" t="s">
        <v>38</v>
      </c>
      <c r="B15" s="67" t="s">
        <v>37</v>
      </c>
      <c r="C15" s="65"/>
      <c r="D15" s="65"/>
      <c r="E15" s="65"/>
      <c r="F15" s="65"/>
      <c r="G15" s="65"/>
      <c r="H15" s="65"/>
      <c r="I15" s="65"/>
      <c r="J15" s="65"/>
      <c r="K15" s="65"/>
      <c r="L15" s="65"/>
      <c r="M15" s="65"/>
      <c r="N15" s="65"/>
      <c r="O15" s="65"/>
      <c r="P15" s="65"/>
      <c r="Q15" s="65"/>
      <c r="R15" s="65"/>
      <c r="S15" s="65"/>
      <c r="T15" s="89">
        <v>11.74659489304856</v>
      </c>
      <c r="U15" s="89">
        <v>95.176658068150871</v>
      </c>
      <c r="V15" s="89">
        <v>180.43683002835502</v>
      </c>
      <c r="W15" s="89">
        <v>356.4156367638937</v>
      </c>
      <c r="X15" s="89">
        <v>633.24244389342198</v>
      </c>
      <c r="Y15" s="64">
        <v>795.50567009119811</v>
      </c>
    </row>
    <row r="16" spans="1:25" s="48" customFormat="1" x14ac:dyDescent="0.4">
      <c r="A16" s="63">
        <v>924</v>
      </c>
      <c r="B16" s="62" t="s">
        <v>36</v>
      </c>
      <c r="C16" s="60"/>
      <c r="D16" s="60"/>
      <c r="E16" s="60"/>
      <c r="F16" s="60"/>
      <c r="G16" s="60"/>
      <c r="H16" s="60"/>
      <c r="I16" s="60"/>
      <c r="J16" s="60"/>
      <c r="K16" s="60"/>
      <c r="L16" s="60"/>
      <c r="M16" s="60"/>
      <c r="N16" s="60"/>
      <c r="O16" s="60"/>
      <c r="P16" s="60"/>
      <c r="Q16" s="60"/>
      <c r="R16" s="60"/>
      <c r="S16" s="60"/>
      <c r="T16" s="88">
        <v>8.4348987648459754</v>
      </c>
      <c r="U16" s="88">
        <v>154.24127932707111</v>
      </c>
      <c r="V16" s="88">
        <v>273.55279387099597</v>
      </c>
      <c r="W16" s="88">
        <v>445.67016795156133</v>
      </c>
      <c r="X16" s="88">
        <v>691.22968535098471</v>
      </c>
      <c r="Y16" s="59">
        <v>809.77289914785115</v>
      </c>
    </row>
    <row r="17" spans="1:25" s="48" customFormat="1" x14ac:dyDescent="0.4">
      <c r="A17" s="63">
        <v>923</v>
      </c>
      <c r="B17" s="97" t="s">
        <v>35</v>
      </c>
      <c r="C17" s="88"/>
      <c r="D17" s="88"/>
      <c r="E17" s="88"/>
      <c r="F17" s="88"/>
      <c r="G17" s="88"/>
      <c r="H17" s="88"/>
      <c r="I17" s="88"/>
      <c r="J17" s="88"/>
      <c r="K17" s="88"/>
      <c r="L17" s="88"/>
      <c r="M17" s="88"/>
      <c r="N17" s="88"/>
      <c r="O17" s="88"/>
      <c r="P17" s="88"/>
      <c r="Q17" s="88"/>
      <c r="R17" s="88"/>
      <c r="S17" s="88"/>
      <c r="T17" s="88">
        <v>20.938776043336539</v>
      </c>
      <c r="U17" s="88">
        <v>162.78826464356158</v>
      </c>
      <c r="V17" s="88">
        <v>318.36338476372453</v>
      </c>
      <c r="W17" s="88">
        <v>552.05469746368908</v>
      </c>
      <c r="X17" s="88">
        <v>930.95078571262252</v>
      </c>
      <c r="Y17" s="59">
        <v>1117.3054363620465</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s="138" customFormat="1" ht="60" customHeight="1" x14ac:dyDescent="0.4">
      <c r="A19" s="189" t="s">
        <v>161</v>
      </c>
      <c r="B19" s="189"/>
      <c r="C19" s="76"/>
      <c r="D19" s="76"/>
      <c r="E19" s="76"/>
      <c r="F19" s="76"/>
      <c r="G19" s="76"/>
      <c r="H19" s="76"/>
      <c r="I19" s="76"/>
      <c r="J19" s="76"/>
      <c r="K19" s="76"/>
      <c r="L19" s="76"/>
      <c r="M19" s="76"/>
      <c r="N19" s="76"/>
      <c r="O19" s="76"/>
      <c r="P19" s="76"/>
      <c r="Q19" s="76"/>
      <c r="R19" s="76"/>
      <c r="S19" s="76"/>
      <c r="T19" s="76"/>
      <c r="U19" s="76"/>
      <c r="V19" s="76"/>
      <c r="W19" s="140"/>
      <c r="Y19" s="139"/>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t="s">
        <v>208</v>
      </c>
      <c r="H21" s="60" t="s">
        <v>208</v>
      </c>
      <c r="I21" s="60" t="s">
        <v>208</v>
      </c>
      <c r="J21" s="60" t="s">
        <v>208</v>
      </c>
      <c r="K21" s="60" t="s">
        <v>208</v>
      </c>
      <c r="L21" s="60" t="s">
        <v>208</v>
      </c>
      <c r="M21" s="60" t="s">
        <v>208</v>
      </c>
      <c r="N21" s="60" t="s">
        <v>208</v>
      </c>
      <c r="O21" s="60" t="s">
        <v>208</v>
      </c>
      <c r="P21" s="60" t="s">
        <v>208</v>
      </c>
      <c r="Q21" s="60" t="s">
        <v>208</v>
      </c>
      <c r="R21" s="60" t="s">
        <v>208</v>
      </c>
      <c r="S21" s="60" t="s">
        <v>208</v>
      </c>
      <c r="T21" s="88">
        <v>177.41305959797731</v>
      </c>
      <c r="U21" s="88">
        <v>1707.148691915007</v>
      </c>
      <c r="V21" s="88">
        <v>3252.3512569685277</v>
      </c>
      <c r="W21" s="88">
        <v>5461.5013801794648</v>
      </c>
      <c r="X21" s="88">
        <v>8979.5182294002952</v>
      </c>
      <c r="Y21" s="59">
        <v>10837.848630951094</v>
      </c>
    </row>
    <row r="22" spans="1:25" x14ac:dyDescent="0.4">
      <c r="A22" s="68"/>
      <c r="B22" s="90" t="s">
        <v>57</v>
      </c>
      <c r="C22" s="65" t="s">
        <v>208</v>
      </c>
      <c r="D22" s="65" t="s">
        <v>208</v>
      </c>
      <c r="E22" s="65" t="s">
        <v>208</v>
      </c>
      <c r="F22" s="65" t="s">
        <v>208</v>
      </c>
      <c r="G22" s="65" t="s">
        <v>208</v>
      </c>
      <c r="H22" s="65" t="s">
        <v>208</v>
      </c>
      <c r="I22" s="65" t="s">
        <v>208</v>
      </c>
      <c r="J22" s="65" t="s">
        <v>208</v>
      </c>
      <c r="K22" s="65" t="s">
        <v>208</v>
      </c>
      <c r="L22" s="65" t="s">
        <v>208</v>
      </c>
      <c r="M22" s="65" t="s">
        <v>208</v>
      </c>
      <c r="N22" s="65" t="s">
        <v>208</v>
      </c>
      <c r="O22" s="65" t="s">
        <v>208</v>
      </c>
      <c r="P22" s="65" t="s">
        <v>208</v>
      </c>
      <c r="Q22" s="65" t="s">
        <v>208</v>
      </c>
      <c r="R22" s="65" t="s">
        <v>208</v>
      </c>
      <c r="S22" s="65" t="s">
        <v>208</v>
      </c>
      <c r="T22" s="89">
        <v>6.7140521411451284E-2</v>
      </c>
      <c r="U22" s="89">
        <v>0.52219444803986059</v>
      </c>
      <c r="V22" s="89">
        <v>0.97391128204203548</v>
      </c>
      <c r="W22" s="89">
        <v>1.8699887780857773</v>
      </c>
      <c r="X22" s="89">
        <v>3.2286698364500204</v>
      </c>
      <c r="Y22" s="64">
        <v>4.731419678181787</v>
      </c>
    </row>
    <row r="23" spans="1:25" ht="25.5" customHeight="1" x14ac:dyDescent="0.4">
      <c r="A23" s="69">
        <v>941</v>
      </c>
      <c r="B23" s="51" t="s">
        <v>56</v>
      </c>
      <c r="C23" s="60" t="s">
        <v>208</v>
      </c>
      <c r="D23" s="60" t="s">
        <v>208</v>
      </c>
      <c r="E23" s="60" t="s">
        <v>208</v>
      </c>
      <c r="F23" s="60" t="s">
        <v>208</v>
      </c>
      <c r="G23" s="60" t="s">
        <v>208</v>
      </c>
      <c r="H23" s="60" t="s">
        <v>208</v>
      </c>
      <c r="I23" s="60" t="s">
        <v>208</v>
      </c>
      <c r="J23" s="60" t="s">
        <v>208</v>
      </c>
      <c r="K23" s="60" t="s">
        <v>208</v>
      </c>
      <c r="L23" s="60" t="s">
        <v>208</v>
      </c>
      <c r="M23" s="60" t="s">
        <v>208</v>
      </c>
      <c r="N23" s="60" t="s">
        <v>208</v>
      </c>
      <c r="O23" s="60" t="s">
        <v>208</v>
      </c>
      <c r="P23" s="60" t="s">
        <v>208</v>
      </c>
      <c r="Q23" s="60" t="s">
        <v>208</v>
      </c>
      <c r="R23" s="60" t="s">
        <v>208</v>
      </c>
      <c r="S23" s="60" t="s">
        <v>208</v>
      </c>
      <c r="T23" s="88">
        <v>154.20572683493259</v>
      </c>
      <c r="U23" s="88">
        <v>1529.0057229992026</v>
      </c>
      <c r="V23" s="88">
        <v>2906.7607672965901</v>
      </c>
      <c r="W23" s="88">
        <v>4875.362814128388</v>
      </c>
      <c r="X23" s="88">
        <v>8009.8502815289758</v>
      </c>
      <c r="Y23" s="59">
        <v>9693.4736461444827</v>
      </c>
    </row>
    <row r="24" spans="1:25" ht="25.5" customHeight="1" x14ac:dyDescent="0.4">
      <c r="A24" s="69">
        <v>921</v>
      </c>
      <c r="B24" s="52" t="s">
        <v>55</v>
      </c>
      <c r="C24" s="60" t="s">
        <v>208</v>
      </c>
      <c r="D24" s="60" t="s">
        <v>208</v>
      </c>
      <c r="E24" s="60" t="s">
        <v>208</v>
      </c>
      <c r="F24" s="60" t="s">
        <v>208</v>
      </c>
      <c r="G24" s="60" t="s">
        <v>208</v>
      </c>
      <c r="H24" s="60" t="s">
        <v>208</v>
      </c>
      <c r="I24" s="60" t="s">
        <v>208</v>
      </c>
      <c r="J24" s="60" t="s">
        <v>208</v>
      </c>
      <c r="K24" s="60" t="s">
        <v>208</v>
      </c>
      <c r="L24" s="60" t="s">
        <v>208</v>
      </c>
      <c r="M24" s="60" t="s">
        <v>208</v>
      </c>
      <c r="N24" s="60" t="s">
        <v>208</v>
      </c>
      <c r="O24" s="60" t="s">
        <v>208</v>
      </c>
      <c r="P24" s="60" t="s">
        <v>208</v>
      </c>
      <c r="Q24" s="60" t="s">
        <v>208</v>
      </c>
      <c r="R24" s="60" t="s">
        <v>208</v>
      </c>
      <c r="S24" s="60" t="s">
        <v>208</v>
      </c>
      <c r="T24" s="88">
        <v>144.88401774585878</v>
      </c>
      <c r="U24" s="88">
        <v>1360.7106954125397</v>
      </c>
      <c r="V24" s="88">
        <v>2610.6499946875388</v>
      </c>
      <c r="W24" s="88">
        <v>4403.6865904527422</v>
      </c>
      <c r="X24" s="88">
        <v>7292.2704391579173</v>
      </c>
      <c r="Y24" s="59">
        <v>8867.511072531619</v>
      </c>
    </row>
    <row r="25" spans="1:25" x14ac:dyDescent="0.4">
      <c r="A25" s="68" t="s">
        <v>54</v>
      </c>
      <c r="B25" s="67" t="s">
        <v>53</v>
      </c>
      <c r="C25" s="65" t="s">
        <v>208</v>
      </c>
      <c r="D25" s="65" t="s">
        <v>208</v>
      </c>
      <c r="E25" s="65" t="s">
        <v>208</v>
      </c>
      <c r="F25" s="65" t="s">
        <v>208</v>
      </c>
      <c r="G25" s="65" t="s">
        <v>208</v>
      </c>
      <c r="H25" s="65" t="s">
        <v>208</v>
      </c>
      <c r="I25" s="65" t="s">
        <v>208</v>
      </c>
      <c r="J25" s="65" t="s">
        <v>208</v>
      </c>
      <c r="K25" s="65" t="s">
        <v>208</v>
      </c>
      <c r="L25" s="65" t="s">
        <v>208</v>
      </c>
      <c r="M25" s="65" t="s">
        <v>208</v>
      </c>
      <c r="N25" s="65" t="s">
        <v>208</v>
      </c>
      <c r="O25" s="65" t="s">
        <v>208</v>
      </c>
      <c r="P25" s="65" t="s">
        <v>208</v>
      </c>
      <c r="Q25" s="65" t="s">
        <v>208</v>
      </c>
      <c r="R25" s="65" t="s">
        <v>208</v>
      </c>
      <c r="S25" s="65" t="s">
        <v>208</v>
      </c>
      <c r="T25" s="89">
        <v>16.705886087738293</v>
      </c>
      <c r="U25" s="89">
        <v>105.66010785057439</v>
      </c>
      <c r="V25" s="89">
        <v>177.82836119522625</v>
      </c>
      <c r="W25" s="89">
        <v>310.08378288302254</v>
      </c>
      <c r="X25" s="89">
        <v>542.71596024700136</v>
      </c>
      <c r="Y25" s="64">
        <v>677.09511068401503</v>
      </c>
    </row>
    <row r="26" spans="1:25" x14ac:dyDescent="0.4">
      <c r="A26" s="68" t="s">
        <v>52</v>
      </c>
      <c r="B26" s="67" t="s">
        <v>51</v>
      </c>
      <c r="C26" s="65" t="s">
        <v>208</v>
      </c>
      <c r="D26" s="65" t="s">
        <v>208</v>
      </c>
      <c r="E26" s="65" t="s">
        <v>208</v>
      </c>
      <c r="F26" s="65" t="s">
        <v>208</v>
      </c>
      <c r="G26" s="65" t="s">
        <v>208</v>
      </c>
      <c r="H26" s="65" t="s">
        <v>208</v>
      </c>
      <c r="I26" s="65" t="s">
        <v>208</v>
      </c>
      <c r="J26" s="65" t="s">
        <v>208</v>
      </c>
      <c r="K26" s="65" t="s">
        <v>208</v>
      </c>
      <c r="L26" s="65" t="s">
        <v>208</v>
      </c>
      <c r="M26" s="65" t="s">
        <v>208</v>
      </c>
      <c r="N26" s="65" t="s">
        <v>208</v>
      </c>
      <c r="O26" s="65" t="s">
        <v>208</v>
      </c>
      <c r="P26" s="65" t="s">
        <v>208</v>
      </c>
      <c r="Q26" s="65" t="s">
        <v>208</v>
      </c>
      <c r="R26" s="65" t="s">
        <v>208</v>
      </c>
      <c r="S26" s="65" t="s">
        <v>208</v>
      </c>
      <c r="T26" s="89">
        <v>38.422600133965027</v>
      </c>
      <c r="U26" s="89">
        <v>239.75565251328695</v>
      </c>
      <c r="V26" s="89">
        <v>460.03217230704877</v>
      </c>
      <c r="W26" s="89">
        <v>817.75899930735352</v>
      </c>
      <c r="X26" s="89">
        <v>1323.4625759466207</v>
      </c>
      <c r="Y26" s="64">
        <v>1566.262344206064</v>
      </c>
    </row>
    <row r="27" spans="1:25" x14ac:dyDescent="0.4">
      <c r="A27" s="68" t="s">
        <v>50</v>
      </c>
      <c r="B27" s="67" t="s">
        <v>49</v>
      </c>
      <c r="C27" s="65" t="s">
        <v>208</v>
      </c>
      <c r="D27" s="65" t="s">
        <v>208</v>
      </c>
      <c r="E27" s="65" t="s">
        <v>208</v>
      </c>
      <c r="F27" s="65" t="s">
        <v>208</v>
      </c>
      <c r="G27" s="65" t="s">
        <v>208</v>
      </c>
      <c r="H27" s="65" t="s">
        <v>208</v>
      </c>
      <c r="I27" s="65" t="s">
        <v>208</v>
      </c>
      <c r="J27" s="65" t="s">
        <v>208</v>
      </c>
      <c r="K27" s="65" t="s">
        <v>208</v>
      </c>
      <c r="L27" s="65" t="s">
        <v>208</v>
      </c>
      <c r="M27" s="65" t="s">
        <v>208</v>
      </c>
      <c r="N27" s="65" t="s">
        <v>208</v>
      </c>
      <c r="O27" s="65" t="s">
        <v>208</v>
      </c>
      <c r="P27" s="65" t="s">
        <v>208</v>
      </c>
      <c r="Q27" s="65" t="s">
        <v>208</v>
      </c>
      <c r="R27" s="65" t="s">
        <v>208</v>
      </c>
      <c r="S27" s="65" t="s">
        <v>208</v>
      </c>
      <c r="T27" s="89">
        <v>17.108047949861348</v>
      </c>
      <c r="U27" s="89">
        <v>130.86924899398636</v>
      </c>
      <c r="V27" s="89">
        <v>257.14064044673535</v>
      </c>
      <c r="W27" s="89">
        <v>468.58411238359872</v>
      </c>
      <c r="X27" s="89">
        <v>802.14170869900374</v>
      </c>
      <c r="Y27" s="64">
        <v>968.31073483370449</v>
      </c>
    </row>
    <row r="28" spans="1:25" x14ac:dyDescent="0.4">
      <c r="A28" s="68" t="s">
        <v>48</v>
      </c>
      <c r="B28" s="67" t="s">
        <v>47</v>
      </c>
      <c r="C28" s="65" t="s">
        <v>208</v>
      </c>
      <c r="D28" s="65" t="s">
        <v>208</v>
      </c>
      <c r="E28" s="65" t="s">
        <v>208</v>
      </c>
      <c r="F28" s="65" t="s">
        <v>208</v>
      </c>
      <c r="G28" s="65" t="s">
        <v>208</v>
      </c>
      <c r="H28" s="65" t="s">
        <v>208</v>
      </c>
      <c r="I28" s="65" t="s">
        <v>208</v>
      </c>
      <c r="J28" s="65" t="s">
        <v>208</v>
      </c>
      <c r="K28" s="65" t="s">
        <v>208</v>
      </c>
      <c r="L28" s="65" t="s">
        <v>208</v>
      </c>
      <c r="M28" s="65" t="s">
        <v>208</v>
      </c>
      <c r="N28" s="65" t="s">
        <v>208</v>
      </c>
      <c r="O28" s="65" t="s">
        <v>208</v>
      </c>
      <c r="P28" s="65" t="s">
        <v>208</v>
      </c>
      <c r="Q28" s="65" t="s">
        <v>208</v>
      </c>
      <c r="R28" s="65" t="s">
        <v>208</v>
      </c>
      <c r="S28" s="65" t="s">
        <v>208</v>
      </c>
      <c r="T28" s="89">
        <v>9.2754890112417492</v>
      </c>
      <c r="U28" s="89">
        <v>179.09362636029678</v>
      </c>
      <c r="V28" s="89">
        <v>320.42271229545509</v>
      </c>
      <c r="W28" s="89">
        <v>453.058731301205</v>
      </c>
      <c r="X28" s="89">
        <v>678.97300179267427</v>
      </c>
      <c r="Y28" s="64">
        <v>838.03167743643291</v>
      </c>
    </row>
    <row r="29" spans="1:25" x14ac:dyDescent="0.4">
      <c r="A29" s="68" t="s">
        <v>46</v>
      </c>
      <c r="B29" s="67" t="s">
        <v>45</v>
      </c>
      <c r="C29" s="65" t="s">
        <v>208</v>
      </c>
      <c r="D29" s="65" t="s">
        <v>208</v>
      </c>
      <c r="E29" s="65" t="s">
        <v>208</v>
      </c>
      <c r="F29" s="65" t="s">
        <v>208</v>
      </c>
      <c r="G29" s="65" t="s">
        <v>208</v>
      </c>
      <c r="H29" s="65" t="s">
        <v>208</v>
      </c>
      <c r="I29" s="65" t="s">
        <v>208</v>
      </c>
      <c r="J29" s="65" t="s">
        <v>208</v>
      </c>
      <c r="K29" s="65" t="s">
        <v>208</v>
      </c>
      <c r="L29" s="65" t="s">
        <v>208</v>
      </c>
      <c r="M29" s="65" t="s">
        <v>208</v>
      </c>
      <c r="N29" s="65" t="s">
        <v>208</v>
      </c>
      <c r="O29" s="65" t="s">
        <v>208</v>
      </c>
      <c r="P29" s="65" t="s">
        <v>208</v>
      </c>
      <c r="Q29" s="65" t="s">
        <v>208</v>
      </c>
      <c r="R29" s="65" t="s">
        <v>208</v>
      </c>
      <c r="S29" s="65" t="s">
        <v>208</v>
      </c>
      <c r="T29" s="89">
        <v>11.504420189506252</v>
      </c>
      <c r="U29" s="89">
        <v>232.81786684365795</v>
      </c>
      <c r="V29" s="89">
        <v>413.59093482317542</v>
      </c>
      <c r="W29" s="89">
        <v>542.6469404830201</v>
      </c>
      <c r="X29" s="89">
        <v>889.85499827698197</v>
      </c>
      <c r="Y29" s="64">
        <v>1124.4709582947692</v>
      </c>
    </row>
    <row r="30" spans="1:25" x14ac:dyDescent="0.4">
      <c r="A30" s="68" t="s">
        <v>44</v>
      </c>
      <c r="B30" s="67" t="s">
        <v>43</v>
      </c>
      <c r="C30" s="65" t="s">
        <v>208</v>
      </c>
      <c r="D30" s="65" t="s">
        <v>208</v>
      </c>
      <c r="E30" s="65" t="s">
        <v>208</v>
      </c>
      <c r="F30" s="65" t="s">
        <v>208</v>
      </c>
      <c r="G30" s="65" t="s">
        <v>208</v>
      </c>
      <c r="H30" s="65" t="s">
        <v>208</v>
      </c>
      <c r="I30" s="65" t="s">
        <v>208</v>
      </c>
      <c r="J30" s="65" t="s">
        <v>208</v>
      </c>
      <c r="K30" s="65" t="s">
        <v>208</v>
      </c>
      <c r="L30" s="65" t="s">
        <v>208</v>
      </c>
      <c r="M30" s="65" t="s">
        <v>208</v>
      </c>
      <c r="N30" s="65" t="s">
        <v>208</v>
      </c>
      <c r="O30" s="65" t="s">
        <v>208</v>
      </c>
      <c r="P30" s="65" t="s">
        <v>208</v>
      </c>
      <c r="Q30" s="65" t="s">
        <v>208</v>
      </c>
      <c r="R30" s="65" t="s">
        <v>208</v>
      </c>
      <c r="S30" s="65" t="s">
        <v>208</v>
      </c>
      <c r="T30" s="89">
        <v>12.55757313295048</v>
      </c>
      <c r="U30" s="89">
        <v>130.93479248920633</v>
      </c>
      <c r="V30" s="89">
        <v>263.2146640985373</v>
      </c>
      <c r="W30" s="89">
        <v>429.44812837411325</v>
      </c>
      <c r="X30" s="89">
        <v>681.1912730954873</v>
      </c>
      <c r="Y30" s="64">
        <v>803.32943948360241</v>
      </c>
    </row>
    <row r="31" spans="1:25" x14ac:dyDescent="0.4">
      <c r="A31" s="68" t="s">
        <v>42</v>
      </c>
      <c r="B31" s="67" t="s">
        <v>41</v>
      </c>
      <c r="C31" s="65" t="s">
        <v>208</v>
      </c>
      <c r="D31" s="65" t="s">
        <v>208</v>
      </c>
      <c r="E31" s="65" t="s">
        <v>208</v>
      </c>
      <c r="F31" s="65" t="s">
        <v>208</v>
      </c>
      <c r="G31" s="65" t="s">
        <v>208</v>
      </c>
      <c r="H31" s="65" t="s">
        <v>208</v>
      </c>
      <c r="I31" s="65" t="s">
        <v>208</v>
      </c>
      <c r="J31" s="65" t="s">
        <v>208</v>
      </c>
      <c r="K31" s="65" t="s">
        <v>208</v>
      </c>
      <c r="L31" s="65" t="s">
        <v>208</v>
      </c>
      <c r="M31" s="65" t="s">
        <v>208</v>
      </c>
      <c r="N31" s="65" t="s">
        <v>208</v>
      </c>
      <c r="O31" s="65" t="s">
        <v>208</v>
      </c>
      <c r="P31" s="65" t="s">
        <v>208</v>
      </c>
      <c r="Q31" s="65" t="s">
        <v>208</v>
      </c>
      <c r="R31" s="65" t="s">
        <v>208</v>
      </c>
      <c r="S31" s="65" t="s">
        <v>208</v>
      </c>
      <c r="T31" s="89">
        <v>11.377874303090435</v>
      </c>
      <c r="U31" s="89">
        <v>110.36519272373884</v>
      </c>
      <c r="V31" s="89">
        <v>258.55409728065951</v>
      </c>
      <c r="W31" s="89">
        <v>498.04511444869786</v>
      </c>
      <c r="X31" s="89">
        <v>854.62369691025356</v>
      </c>
      <c r="Y31" s="64">
        <v>1044.4413539977561</v>
      </c>
    </row>
    <row r="32" spans="1:25" x14ac:dyDescent="0.4">
      <c r="A32" s="68" t="s">
        <v>40</v>
      </c>
      <c r="B32" s="67" t="s">
        <v>39</v>
      </c>
      <c r="C32" s="65" t="s">
        <v>208</v>
      </c>
      <c r="D32" s="65" t="s">
        <v>208</v>
      </c>
      <c r="E32" s="65" t="s">
        <v>208</v>
      </c>
      <c r="F32" s="65" t="s">
        <v>208</v>
      </c>
      <c r="G32" s="65" t="s">
        <v>208</v>
      </c>
      <c r="H32" s="65" t="s">
        <v>208</v>
      </c>
      <c r="I32" s="65" t="s">
        <v>208</v>
      </c>
      <c r="J32" s="65" t="s">
        <v>208</v>
      </c>
      <c r="K32" s="65" t="s">
        <v>208</v>
      </c>
      <c r="L32" s="65" t="s">
        <v>208</v>
      </c>
      <c r="M32" s="65" t="s">
        <v>208</v>
      </c>
      <c r="N32" s="65" t="s">
        <v>208</v>
      </c>
      <c r="O32" s="65" t="s">
        <v>208</v>
      </c>
      <c r="P32" s="65" t="s">
        <v>208</v>
      </c>
      <c r="Q32" s="65" t="s">
        <v>208</v>
      </c>
      <c r="R32" s="65" t="s">
        <v>208</v>
      </c>
      <c r="S32" s="65" t="s">
        <v>208</v>
      </c>
      <c r="T32" s="89">
        <v>14.95054370421812</v>
      </c>
      <c r="U32" s="89">
        <v>127.3654949905124</v>
      </c>
      <c r="V32" s="89">
        <v>264.55022339555666</v>
      </c>
      <c r="W32" s="89">
        <v>506.84733128820903</v>
      </c>
      <c r="X32" s="89">
        <v>861.92513730661187</v>
      </c>
      <c r="Y32" s="64">
        <v>1034.1593517215335</v>
      </c>
    </row>
    <row r="33" spans="1:25" x14ac:dyDescent="0.4">
      <c r="A33" s="68" t="s">
        <v>38</v>
      </c>
      <c r="B33" s="67" t="s">
        <v>37</v>
      </c>
      <c r="C33" s="65" t="s">
        <v>208</v>
      </c>
      <c r="D33" s="65" t="s">
        <v>208</v>
      </c>
      <c r="E33" s="65" t="s">
        <v>208</v>
      </c>
      <c r="F33" s="65" t="s">
        <v>208</v>
      </c>
      <c r="G33" s="65" t="s">
        <v>208</v>
      </c>
      <c r="H33" s="65" t="s">
        <v>208</v>
      </c>
      <c r="I33" s="65" t="s">
        <v>208</v>
      </c>
      <c r="J33" s="65" t="s">
        <v>208</v>
      </c>
      <c r="K33" s="65" t="s">
        <v>208</v>
      </c>
      <c r="L33" s="65" t="s">
        <v>208</v>
      </c>
      <c r="M33" s="65" t="s">
        <v>208</v>
      </c>
      <c r="N33" s="65" t="s">
        <v>208</v>
      </c>
      <c r="O33" s="65" t="s">
        <v>208</v>
      </c>
      <c r="P33" s="65" t="s">
        <v>208</v>
      </c>
      <c r="Q33" s="65" t="s">
        <v>208</v>
      </c>
      <c r="R33" s="65" t="s">
        <v>208</v>
      </c>
      <c r="S33" s="65" t="s">
        <v>208</v>
      </c>
      <c r="T33" s="89">
        <v>12.9815832332871</v>
      </c>
      <c r="U33" s="89">
        <v>103.84871264727973</v>
      </c>
      <c r="V33" s="89">
        <v>195.31618884514427</v>
      </c>
      <c r="W33" s="89">
        <v>377.21344998352146</v>
      </c>
      <c r="X33" s="89">
        <v>657.38208688328234</v>
      </c>
      <c r="Y33" s="64">
        <v>811.41010187374081</v>
      </c>
    </row>
    <row r="34" spans="1:25" x14ac:dyDescent="0.4">
      <c r="A34" s="63">
        <v>924</v>
      </c>
      <c r="B34" s="62" t="s">
        <v>36</v>
      </c>
      <c r="C34" s="60" t="s">
        <v>208</v>
      </c>
      <c r="D34" s="60" t="s">
        <v>208</v>
      </c>
      <c r="E34" s="60" t="s">
        <v>208</v>
      </c>
      <c r="F34" s="60" t="s">
        <v>208</v>
      </c>
      <c r="G34" s="60" t="s">
        <v>208</v>
      </c>
      <c r="H34" s="60" t="s">
        <v>208</v>
      </c>
      <c r="I34" s="60" t="s">
        <v>208</v>
      </c>
      <c r="J34" s="60" t="s">
        <v>208</v>
      </c>
      <c r="K34" s="60" t="s">
        <v>208</v>
      </c>
      <c r="L34" s="60" t="s">
        <v>208</v>
      </c>
      <c r="M34" s="60" t="s">
        <v>208</v>
      </c>
      <c r="N34" s="60" t="s">
        <v>208</v>
      </c>
      <c r="O34" s="60" t="s">
        <v>208</v>
      </c>
      <c r="P34" s="60" t="s">
        <v>208</v>
      </c>
      <c r="Q34" s="60" t="s">
        <v>208</v>
      </c>
      <c r="R34" s="60" t="s">
        <v>208</v>
      </c>
      <c r="S34" s="60" t="s">
        <v>208</v>
      </c>
      <c r="T34" s="88">
        <v>9.3217090890737957</v>
      </c>
      <c r="U34" s="88">
        <v>168.29502758666271</v>
      </c>
      <c r="V34" s="88">
        <v>296.11077260905131</v>
      </c>
      <c r="W34" s="88">
        <v>471.6762236756453</v>
      </c>
      <c r="X34" s="88">
        <v>717.57984237105757</v>
      </c>
      <c r="Y34" s="59">
        <v>825.96257361286462</v>
      </c>
    </row>
    <row r="35" spans="1:25" x14ac:dyDescent="0.4">
      <c r="A35" s="63">
        <v>923</v>
      </c>
      <c r="B35" s="62" t="s">
        <v>35</v>
      </c>
      <c r="C35" s="60" t="s">
        <v>208</v>
      </c>
      <c r="D35" s="60" t="s">
        <v>208</v>
      </c>
      <c r="E35" s="60" t="s">
        <v>208</v>
      </c>
      <c r="F35" s="60" t="s">
        <v>208</v>
      </c>
      <c r="G35" s="60" t="s">
        <v>208</v>
      </c>
      <c r="H35" s="60" t="s">
        <v>208</v>
      </c>
      <c r="I35" s="60" t="s">
        <v>208</v>
      </c>
      <c r="J35" s="60" t="s">
        <v>208</v>
      </c>
      <c r="K35" s="60" t="s">
        <v>208</v>
      </c>
      <c r="L35" s="60" t="s">
        <v>208</v>
      </c>
      <c r="M35" s="60" t="s">
        <v>208</v>
      </c>
      <c r="N35" s="60" t="s">
        <v>208</v>
      </c>
      <c r="O35" s="60" t="s">
        <v>208</v>
      </c>
      <c r="P35" s="60" t="s">
        <v>208</v>
      </c>
      <c r="Q35" s="60" t="s">
        <v>208</v>
      </c>
      <c r="R35" s="60" t="s">
        <v>208</v>
      </c>
      <c r="S35" s="60" t="s">
        <v>208</v>
      </c>
      <c r="T35" s="88">
        <v>23.140192241633269</v>
      </c>
      <c r="U35" s="88">
        <v>177.62077446776436</v>
      </c>
      <c r="V35" s="88">
        <v>344.61657838989595</v>
      </c>
      <c r="W35" s="88">
        <v>584.26857727299102</v>
      </c>
      <c r="X35" s="88">
        <v>966.43927803486974</v>
      </c>
      <c r="Y35" s="59">
        <v>1139.6435651284287</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4" priority="1" stopIfTrue="1" operator="equal">
      <formula>FALSE</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164</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f t="shared" ref="C3:Y3" si="0">SUM(C6,C16:C17,C4)</f>
        <v>905.78099999999984</v>
      </c>
      <c r="D3" s="60">
        <f t="shared" si="0"/>
        <v>998.82600000000014</v>
      </c>
      <c r="E3" s="60">
        <f t="shared" si="0"/>
        <v>984.22199999999998</v>
      </c>
      <c r="F3" s="60">
        <f t="shared" si="0"/>
        <v>1006.2390000000001</v>
      </c>
      <c r="G3" s="60">
        <f t="shared" si="0"/>
        <v>1014.208</v>
      </c>
      <c r="H3" s="60">
        <f t="shared" si="0"/>
        <v>1039.6609860351218</v>
      </c>
      <c r="I3" s="60">
        <f t="shared" si="0"/>
        <v>957.6444399398614</v>
      </c>
      <c r="J3" s="60">
        <f t="shared" si="0"/>
        <v>936.04611806509149</v>
      </c>
      <c r="K3" s="60">
        <f t="shared" si="0"/>
        <v>918.40399999999977</v>
      </c>
      <c r="L3" s="60">
        <f t="shared" si="0"/>
        <v>900.21167601000002</v>
      </c>
      <c r="M3" s="60">
        <f t="shared" si="0"/>
        <v>903.50131325999985</v>
      </c>
      <c r="N3" s="60">
        <f t="shared" si="0"/>
        <v>898.33186294287157</v>
      </c>
      <c r="O3" s="60">
        <f t="shared" si="0"/>
        <v>887.43066767999994</v>
      </c>
      <c r="P3" s="60">
        <f t="shared" si="0"/>
        <v>906.54925573999901</v>
      </c>
      <c r="Q3" s="60">
        <f t="shared" si="0"/>
        <v>888.26432449502136</v>
      </c>
      <c r="R3" s="60">
        <f t="shared" si="0"/>
        <v>880.68628874000046</v>
      </c>
      <c r="S3" s="60">
        <f t="shared" si="0"/>
        <v>886.86491194000041</v>
      </c>
      <c r="T3" s="60">
        <f t="shared" si="0"/>
        <v>859.72773397999947</v>
      </c>
      <c r="U3" s="60">
        <f t="shared" si="0"/>
        <v>735.16706013999988</v>
      </c>
      <c r="V3" s="60">
        <f t="shared" si="0"/>
        <v>469.59270565999952</v>
      </c>
      <c r="W3" s="88">
        <f t="shared" si="0"/>
        <v>234.28937808999999</v>
      </c>
      <c r="X3" s="88">
        <f t="shared" si="0"/>
        <v>119.58597665000003</v>
      </c>
      <c r="Y3" s="59">
        <f t="shared" si="0"/>
        <v>97.159200740000017</v>
      </c>
    </row>
    <row r="4" spans="1:25" s="48" customFormat="1" x14ac:dyDescent="0.4">
      <c r="A4" s="68"/>
      <c r="B4" s="90" t="s">
        <v>57</v>
      </c>
      <c r="C4" s="65">
        <v>0.67478636681710258</v>
      </c>
      <c r="D4" s="65">
        <v>0.59893208292979916</v>
      </c>
      <c r="E4" s="65">
        <v>0.7927511605905786</v>
      </c>
      <c r="F4" s="65">
        <v>0.83138374719943231</v>
      </c>
      <c r="G4" s="65">
        <v>2.3565033170387002</v>
      </c>
      <c r="H4" s="65">
        <v>2.1444753697632777</v>
      </c>
      <c r="I4" s="65">
        <v>1.6765802442811377</v>
      </c>
      <c r="J4" s="65">
        <v>1.5851513369081287</v>
      </c>
      <c r="K4" s="65">
        <v>1.6491410306555232</v>
      </c>
      <c r="L4" s="65">
        <v>1.6977631672260922</v>
      </c>
      <c r="M4" s="65">
        <v>1.8737188561268603</v>
      </c>
      <c r="N4" s="65">
        <v>1.8995333158472598</v>
      </c>
      <c r="O4" s="65">
        <v>1.9514030119653489</v>
      </c>
      <c r="P4" s="65">
        <v>1.9456993378943301</v>
      </c>
      <c r="Q4" s="65">
        <v>1.8323308035255852</v>
      </c>
      <c r="R4" s="65">
        <v>1.8690611712201983</v>
      </c>
      <c r="S4" s="65">
        <v>1.8918643582465946</v>
      </c>
      <c r="T4" s="65">
        <v>1.4391017182155377</v>
      </c>
      <c r="U4" s="65">
        <v>0.51476615329835518</v>
      </c>
      <c r="V4" s="65">
        <v>0.36156791062123694</v>
      </c>
      <c r="W4" s="89">
        <v>0.30634968006469093</v>
      </c>
      <c r="X4" s="89">
        <v>0.2812700115292453</v>
      </c>
      <c r="Y4" s="64">
        <v>0.28815866814699831</v>
      </c>
    </row>
    <row r="5" spans="1:25" s="48" customFormat="1" ht="25.5" customHeight="1" x14ac:dyDescent="0.4">
      <c r="A5" s="69">
        <v>941</v>
      </c>
      <c r="B5" s="51" t="s">
        <v>56</v>
      </c>
      <c r="C5" s="60">
        <f t="shared" ref="C5:Y5" si="1">SUM(C6,C16)</f>
        <v>800.4198702760408</v>
      </c>
      <c r="D5" s="60">
        <f t="shared" si="1"/>
        <v>882.89493925144757</v>
      </c>
      <c r="E5" s="60">
        <f t="shared" si="1"/>
        <v>869.32567561441397</v>
      </c>
      <c r="F5" s="60">
        <f t="shared" si="1"/>
        <v>889.44459626314983</v>
      </c>
      <c r="G5" s="60">
        <f t="shared" si="1"/>
        <v>899.45845504907368</v>
      </c>
      <c r="H5" s="60">
        <f t="shared" si="1"/>
        <v>922.65017816597572</v>
      </c>
      <c r="I5" s="60">
        <f t="shared" si="1"/>
        <v>850.05445345153612</v>
      </c>
      <c r="J5" s="60">
        <f t="shared" si="1"/>
        <v>831.09996489979562</v>
      </c>
      <c r="K5" s="60">
        <f t="shared" si="1"/>
        <v>815.0590538914164</v>
      </c>
      <c r="L5" s="60">
        <f t="shared" si="1"/>
        <v>798.60472426889999</v>
      </c>
      <c r="M5" s="60">
        <f t="shared" si="1"/>
        <v>801.64789945448933</v>
      </c>
      <c r="N5" s="60">
        <f t="shared" si="1"/>
        <v>797.23464917548904</v>
      </c>
      <c r="O5" s="60">
        <f t="shared" si="1"/>
        <v>787.46499713874437</v>
      </c>
      <c r="P5" s="60">
        <f t="shared" si="1"/>
        <v>804.55333229373321</v>
      </c>
      <c r="Q5" s="60">
        <f t="shared" si="1"/>
        <v>788.64694920618649</v>
      </c>
      <c r="R5" s="60">
        <f t="shared" si="1"/>
        <v>782.10184597531497</v>
      </c>
      <c r="S5" s="60">
        <f t="shared" si="1"/>
        <v>788.20925537066216</v>
      </c>
      <c r="T5" s="60">
        <f t="shared" si="1"/>
        <v>767.30847409117541</v>
      </c>
      <c r="U5" s="60">
        <f t="shared" si="1"/>
        <v>657.50612271479326</v>
      </c>
      <c r="V5" s="60">
        <f t="shared" si="1"/>
        <v>418.19722226665533</v>
      </c>
      <c r="W5" s="88">
        <f t="shared" si="1"/>
        <v>212.42241261252937</v>
      </c>
      <c r="X5" s="88">
        <f t="shared" si="1"/>
        <v>107.20894748376544</v>
      </c>
      <c r="Y5" s="59">
        <f t="shared" si="1"/>
        <v>87.410823330548666</v>
      </c>
    </row>
    <row r="6" spans="1:25" s="48" customFormat="1" ht="25.5" customHeight="1" x14ac:dyDescent="0.4">
      <c r="A6" s="69">
        <v>921</v>
      </c>
      <c r="B6" s="52" t="s">
        <v>55</v>
      </c>
      <c r="C6" s="60">
        <f t="shared" ref="C6:Y6" si="2">SUM(C7:C15)</f>
        <v>736.60748315433852</v>
      </c>
      <c r="D6" s="60">
        <f t="shared" si="2"/>
        <v>813.86454005660994</v>
      </c>
      <c r="E6" s="60">
        <f t="shared" si="2"/>
        <v>801.79074384652074</v>
      </c>
      <c r="F6" s="60">
        <f t="shared" si="2"/>
        <v>820.33387942023319</v>
      </c>
      <c r="G6" s="60">
        <f t="shared" si="2"/>
        <v>831.39331037856482</v>
      </c>
      <c r="H6" s="60">
        <f t="shared" si="2"/>
        <v>852.96431070150265</v>
      </c>
      <c r="I6" s="60">
        <f t="shared" si="2"/>
        <v>785.48683497452373</v>
      </c>
      <c r="J6" s="60">
        <f t="shared" si="2"/>
        <v>767.6746425701665</v>
      </c>
      <c r="K6" s="60">
        <f t="shared" si="2"/>
        <v>753.95443897406858</v>
      </c>
      <c r="L6" s="60">
        <f t="shared" si="2"/>
        <v>738.87315924730694</v>
      </c>
      <c r="M6" s="60">
        <f t="shared" si="2"/>
        <v>741.791250751554</v>
      </c>
      <c r="N6" s="60">
        <f t="shared" si="2"/>
        <v>736.73564864699199</v>
      </c>
      <c r="O6" s="60">
        <f t="shared" si="2"/>
        <v>728.1866773314598</v>
      </c>
      <c r="P6" s="60">
        <f t="shared" si="2"/>
        <v>744.20449465681634</v>
      </c>
      <c r="Q6" s="60">
        <f t="shared" si="2"/>
        <v>729.65153099976692</v>
      </c>
      <c r="R6" s="60">
        <f t="shared" si="2"/>
        <v>723.64995690903334</v>
      </c>
      <c r="S6" s="60">
        <f t="shared" si="2"/>
        <v>729.45107105644854</v>
      </c>
      <c r="T6" s="60">
        <f t="shared" si="2"/>
        <v>710.39004628523537</v>
      </c>
      <c r="U6" s="60">
        <f t="shared" si="2"/>
        <v>607.84484160646298</v>
      </c>
      <c r="V6" s="60">
        <f t="shared" si="2"/>
        <v>384.10365925843337</v>
      </c>
      <c r="W6" s="88">
        <f t="shared" si="2"/>
        <v>191.8424980044222</v>
      </c>
      <c r="X6" s="88">
        <f t="shared" si="2"/>
        <v>96.812685897629905</v>
      </c>
      <c r="Y6" s="59">
        <f t="shared" si="2"/>
        <v>79.369468069165364</v>
      </c>
    </row>
    <row r="7" spans="1:25" s="48" customFormat="1" x14ac:dyDescent="0.4">
      <c r="A7" s="68" t="s">
        <v>54</v>
      </c>
      <c r="B7" s="67" t="s">
        <v>53</v>
      </c>
      <c r="C7" s="65">
        <v>50.241355529544343</v>
      </c>
      <c r="D7" s="65">
        <v>55.613465097761178</v>
      </c>
      <c r="E7" s="65">
        <v>54.400319211578527</v>
      </c>
      <c r="F7" s="65">
        <v>55.375873750833023</v>
      </c>
      <c r="G7" s="65">
        <v>56.158807197773129</v>
      </c>
      <c r="H7" s="65">
        <v>57.709428499101044</v>
      </c>
      <c r="I7" s="65">
        <v>53.423171494069209</v>
      </c>
      <c r="J7" s="65">
        <v>52.273451415927276</v>
      </c>
      <c r="K7" s="65">
        <v>50.776349962218092</v>
      </c>
      <c r="L7" s="65">
        <v>49.783753407401306</v>
      </c>
      <c r="M7" s="65">
        <v>50.028092813000853</v>
      </c>
      <c r="N7" s="65">
        <v>49.769387760873514</v>
      </c>
      <c r="O7" s="65">
        <v>49.165293851622074</v>
      </c>
      <c r="P7" s="65">
        <v>50.230783401117392</v>
      </c>
      <c r="Q7" s="65">
        <v>49.126499058420684</v>
      </c>
      <c r="R7" s="65">
        <v>48.716344903702577</v>
      </c>
      <c r="S7" s="65">
        <v>48.905472441660393</v>
      </c>
      <c r="T7" s="65">
        <v>47.789555593041044</v>
      </c>
      <c r="U7" s="65">
        <v>39.984829377138887</v>
      </c>
      <c r="V7" s="65">
        <v>23.226592983052516</v>
      </c>
      <c r="W7" s="89">
        <v>11.364968225658643</v>
      </c>
      <c r="X7" s="89">
        <v>6.2371009410147646</v>
      </c>
      <c r="Y7" s="64">
        <v>5.3833611719948182</v>
      </c>
    </row>
    <row r="8" spans="1:25" s="48" customFormat="1" x14ac:dyDescent="0.4">
      <c r="A8" s="68" t="s">
        <v>52</v>
      </c>
      <c r="B8" s="67" t="s">
        <v>51</v>
      </c>
      <c r="C8" s="65">
        <v>129.85215366102642</v>
      </c>
      <c r="D8" s="65">
        <v>141.56532787267381</v>
      </c>
      <c r="E8" s="65">
        <v>137.24200123446926</v>
      </c>
      <c r="F8" s="65">
        <v>138.22242499347917</v>
      </c>
      <c r="G8" s="65">
        <v>139.69560982308366</v>
      </c>
      <c r="H8" s="65">
        <v>142.87935682795757</v>
      </c>
      <c r="I8" s="65">
        <v>132.83294180624736</v>
      </c>
      <c r="J8" s="65">
        <v>129.92226279106893</v>
      </c>
      <c r="K8" s="65">
        <v>127.13556041615846</v>
      </c>
      <c r="L8" s="65">
        <v>124.36606293920639</v>
      </c>
      <c r="M8" s="65">
        <v>124.71101646159616</v>
      </c>
      <c r="N8" s="65">
        <v>124.1579050928532</v>
      </c>
      <c r="O8" s="65">
        <v>122.0049120667346</v>
      </c>
      <c r="P8" s="65">
        <v>124.65934659513957</v>
      </c>
      <c r="Q8" s="65">
        <v>121.99444562818987</v>
      </c>
      <c r="R8" s="65">
        <v>120.94795247894604</v>
      </c>
      <c r="S8" s="65">
        <v>121.92061311280895</v>
      </c>
      <c r="T8" s="65">
        <v>118.69700682791502</v>
      </c>
      <c r="U8" s="65">
        <v>104.84583500510327</v>
      </c>
      <c r="V8" s="65">
        <v>62.795849676472685</v>
      </c>
      <c r="W8" s="89">
        <v>28.87184023758353</v>
      </c>
      <c r="X8" s="89">
        <v>16.480627192054783</v>
      </c>
      <c r="Y8" s="64">
        <v>13.922805767860844</v>
      </c>
    </row>
    <row r="9" spans="1:25" s="48" customFormat="1" x14ac:dyDescent="0.4">
      <c r="A9" s="68" t="s">
        <v>50</v>
      </c>
      <c r="B9" s="67" t="s">
        <v>49</v>
      </c>
      <c r="C9" s="65">
        <v>88.956821715662727</v>
      </c>
      <c r="D9" s="65">
        <v>96.918641771100681</v>
      </c>
      <c r="E9" s="65">
        <v>95.287733785076384</v>
      </c>
      <c r="F9" s="65">
        <v>97.591417550947</v>
      </c>
      <c r="G9" s="65">
        <v>93.044778946258788</v>
      </c>
      <c r="H9" s="65">
        <v>95.295514232772533</v>
      </c>
      <c r="I9" s="65">
        <v>87.632008421180217</v>
      </c>
      <c r="J9" s="65">
        <v>85.687637970488481</v>
      </c>
      <c r="K9" s="65">
        <v>83.752637330507639</v>
      </c>
      <c r="L9" s="65">
        <v>82.280840099038357</v>
      </c>
      <c r="M9" s="65">
        <v>82.565185892271515</v>
      </c>
      <c r="N9" s="65">
        <v>82.447537251392703</v>
      </c>
      <c r="O9" s="65">
        <v>81.544314669735002</v>
      </c>
      <c r="P9" s="65">
        <v>83.266718732706579</v>
      </c>
      <c r="Q9" s="65">
        <v>81.474445948240657</v>
      </c>
      <c r="R9" s="65">
        <v>80.527740937020098</v>
      </c>
      <c r="S9" s="65">
        <v>81.09982932353131</v>
      </c>
      <c r="T9" s="65">
        <v>78.222725181053391</v>
      </c>
      <c r="U9" s="65">
        <v>60.948397449370361</v>
      </c>
      <c r="V9" s="65">
        <v>31.720628902484926</v>
      </c>
      <c r="W9" s="89">
        <v>14.940625793619265</v>
      </c>
      <c r="X9" s="89">
        <v>9.7533061783035286</v>
      </c>
      <c r="Y9" s="64">
        <v>8.4315352189425781</v>
      </c>
    </row>
    <row r="10" spans="1:25" s="48" customFormat="1" x14ac:dyDescent="0.4">
      <c r="A10" s="68" t="s">
        <v>48</v>
      </c>
      <c r="B10" s="67" t="s">
        <v>47</v>
      </c>
      <c r="C10" s="65">
        <v>66.998669905100144</v>
      </c>
      <c r="D10" s="65">
        <v>74.393902701383325</v>
      </c>
      <c r="E10" s="65">
        <v>74.340755714785061</v>
      </c>
      <c r="F10" s="65">
        <v>78.10124900990705</v>
      </c>
      <c r="G10" s="65">
        <v>82.279301588668673</v>
      </c>
      <c r="H10" s="65">
        <v>84.262639258011774</v>
      </c>
      <c r="I10" s="65">
        <v>77.205636871505291</v>
      </c>
      <c r="J10" s="65">
        <v>74.825230775852134</v>
      </c>
      <c r="K10" s="65">
        <v>73.48900035426351</v>
      </c>
      <c r="L10" s="65">
        <v>71.893460439162851</v>
      </c>
      <c r="M10" s="65">
        <v>72.031008329993981</v>
      </c>
      <c r="N10" s="65">
        <v>70.955376464797865</v>
      </c>
      <c r="O10" s="65">
        <v>70.251354392748908</v>
      </c>
      <c r="P10" s="65">
        <v>71.669682042108832</v>
      </c>
      <c r="Q10" s="65">
        <v>70.405014114613564</v>
      </c>
      <c r="R10" s="65">
        <v>69.9157065427775</v>
      </c>
      <c r="S10" s="65">
        <v>70.716806834663942</v>
      </c>
      <c r="T10" s="65">
        <v>68.500277610478008</v>
      </c>
      <c r="U10" s="65">
        <v>55.548524822399479</v>
      </c>
      <c r="V10" s="65">
        <v>34.190250615429477</v>
      </c>
      <c r="W10" s="89">
        <v>17.099634537435044</v>
      </c>
      <c r="X10" s="89">
        <v>8.8127255925774257</v>
      </c>
      <c r="Y10" s="64">
        <v>7.2351187726502637</v>
      </c>
    </row>
    <row r="11" spans="1:25" s="48" customFormat="1" x14ac:dyDescent="0.4">
      <c r="A11" s="68" t="s">
        <v>46</v>
      </c>
      <c r="B11" s="67" t="s">
        <v>45</v>
      </c>
      <c r="C11" s="65">
        <v>81.65012349068742</v>
      </c>
      <c r="D11" s="65">
        <v>90.596225719886505</v>
      </c>
      <c r="E11" s="65">
        <v>87.416270996793315</v>
      </c>
      <c r="F11" s="65">
        <v>88.096301840513249</v>
      </c>
      <c r="G11" s="65">
        <v>92.901902235104174</v>
      </c>
      <c r="H11" s="65">
        <v>95.455297324719297</v>
      </c>
      <c r="I11" s="65">
        <v>86.649092558226442</v>
      </c>
      <c r="J11" s="65">
        <v>84.701669078607324</v>
      </c>
      <c r="K11" s="65">
        <v>83.475684147840667</v>
      </c>
      <c r="L11" s="65">
        <v>81.799481440272245</v>
      </c>
      <c r="M11" s="65">
        <v>82.249328444326594</v>
      </c>
      <c r="N11" s="65">
        <v>81.578287589258309</v>
      </c>
      <c r="O11" s="65">
        <v>80.799275389249644</v>
      </c>
      <c r="P11" s="65">
        <v>82.781893414570973</v>
      </c>
      <c r="Q11" s="65">
        <v>81.468486926957539</v>
      </c>
      <c r="R11" s="65">
        <v>81.046143443441665</v>
      </c>
      <c r="S11" s="65">
        <v>81.927325537424309</v>
      </c>
      <c r="T11" s="65">
        <v>80.683684795598822</v>
      </c>
      <c r="U11" s="65">
        <v>73.275121859793202</v>
      </c>
      <c r="V11" s="65">
        <v>52.969695028719379</v>
      </c>
      <c r="W11" s="89">
        <v>31.482648757531059</v>
      </c>
      <c r="X11" s="89">
        <v>11.768748022102395</v>
      </c>
      <c r="Y11" s="64">
        <v>8.8665924877627198</v>
      </c>
    </row>
    <row r="12" spans="1:25" s="48" customFormat="1" x14ac:dyDescent="0.4">
      <c r="A12" s="68" t="s">
        <v>44</v>
      </c>
      <c r="B12" s="67" t="s">
        <v>43</v>
      </c>
      <c r="C12" s="65">
        <v>65.627039200200201</v>
      </c>
      <c r="D12" s="65">
        <v>73.207642413233287</v>
      </c>
      <c r="E12" s="65">
        <v>72.814216963669779</v>
      </c>
      <c r="F12" s="65">
        <v>74.706521277534534</v>
      </c>
      <c r="G12" s="65">
        <v>78.992256258133253</v>
      </c>
      <c r="H12" s="65">
        <v>81.321395523355989</v>
      </c>
      <c r="I12" s="65">
        <v>74.932651887177741</v>
      </c>
      <c r="J12" s="65">
        <v>73.722563469667421</v>
      </c>
      <c r="K12" s="65">
        <v>72.644136973283736</v>
      </c>
      <c r="L12" s="65">
        <v>71.409188626281747</v>
      </c>
      <c r="M12" s="65">
        <v>71.936673378664366</v>
      </c>
      <c r="N12" s="65">
        <v>71.899936587737528</v>
      </c>
      <c r="O12" s="65">
        <v>71.068880947229417</v>
      </c>
      <c r="P12" s="65">
        <v>72.854718466126826</v>
      </c>
      <c r="Q12" s="65">
        <v>71.224474855140357</v>
      </c>
      <c r="R12" s="65">
        <v>70.795342689574184</v>
      </c>
      <c r="S12" s="65">
        <v>71.374672500993526</v>
      </c>
      <c r="T12" s="65">
        <v>69.290736346974271</v>
      </c>
      <c r="U12" s="65">
        <v>60.001598573578917</v>
      </c>
      <c r="V12" s="65">
        <v>39.324083274690992</v>
      </c>
      <c r="W12" s="89">
        <v>19.024187693876506</v>
      </c>
      <c r="X12" s="89">
        <v>8.9517308543273657</v>
      </c>
      <c r="Y12" s="64">
        <v>7.5063256904209288</v>
      </c>
    </row>
    <row r="13" spans="1:25" s="48" customFormat="1" x14ac:dyDescent="0.4">
      <c r="A13" s="68" t="s">
        <v>42</v>
      </c>
      <c r="B13" s="67" t="s">
        <v>41</v>
      </c>
      <c r="C13" s="65">
        <v>77.482648325570352</v>
      </c>
      <c r="D13" s="65">
        <v>86.561541598802592</v>
      </c>
      <c r="E13" s="65">
        <v>86.311911407349768</v>
      </c>
      <c r="F13" s="65">
        <v>87.594209818960749</v>
      </c>
      <c r="G13" s="65">
        <v>89.750027539634431</v>
      </c>
      <c r="H13" s="65">
        <v>91.697088548469793</v>
      </c>
      <c r="I13" s="65">
        <v>84.854478920562798</v>
      </c>
      <c r="J13" s="65">
        <v>82.623716631029239</v>
      </c>
      <c r="K13" s="65">
        <v>81.360464149970554</v>
      </c>
      <c r="L13" s="65">
        <v>79.20596182931348</v>
      </c>
      <c r="M13" s="65">
        <v>79.059490372158734</v>
      </c>
      <c r="N13" s="65">
        <v>77.752285234740796</v>
      </c>
      <c r="O13" s="65">
        <v>76.795172668245229</v>
      </c>
      <c r="P13" s="65">
        <v>78.089296837190261</v>
      </c>
      <c r="Q13" s="65">
        <v>76.018103790813655</v>
      </c>
      <c r="R13" s="65">
        <v>75.015623803928889</v>
      </c>
      <c r="S13" s="65">
        <v>75.290779969688217</v>
      </c>
      <c r="T13" s="65">
        <v>73.993430579527399</v>
      </c>
      <c r="U13" s="65">
        <v>70.940484359401808</v>
      </c>
      <c r="V13" s="65">
        <v>52.327438521901229</v>
      </c>
      <c r="W13" s="89">
        <v>23.890434120684155</v>
      </c>
      <c r="X13" s="89">
        <v>10.850623175937645</v>
      </c>
      <c r="Y13" s="64">
        <v>8.3744390772334434</v>
      </c>
    </row>
    <row r="14" spans="1:25" s="48" customFormat="1" x14ac:dyDescent="0.4">
      <c r="A14" s="68" t="s">
        <v>40</v>
      </c>
      <c r="B14" s="67" t="s">
        <v>39</v>
      </c>
      <c r="C14" s="65">
        <v>100.33732143899478</v>
      </c>
      <c r="D14" s="65">
        <v>110.34077526535656</v>
      </c>
      <c r="E14" s="65">
        <v>110.04549977670044</v>
      </c>
      <c r="F14" s="65">
        <v>113.54696470655433</v>
      </c>
      <c r="G14" s="65">
        <v>114.44174288656954</v>
      </c>
      <c r="H14" s="65">
        <v>117.40586397907479</v>
      </c>
      <c r="I14" s="65">
        <v>107.75853117488239</v>
      </c>
      <c r="J14" s="65">
        <v>105.33745908015416</v>
      </c>
      <c r="K14" s="65">
        <v>103.79216076057671</v>
      </c>
      <c r="L14" s="65">
        <v>102.06653809784451</v>
      </c>
      <c r="M14" s="65">
        <v>102.55463183868949</v>
      </c>
      <c r="N14" s="65">
        <v>101.8044243112645</v>
      </c>
      <c r="O14" s="65">
        <v>100.75631626443197</v>
      </c>
      <c r="P14" s="65">
        <v>103.16993493216867</v>
      </c>
      <c r="Q14" s="65">
        <v>101.57338718645582</v>
      </c>
      <c r="R14" s="65">
        <v>100.70721640585158</v>
      </c>
      <c r="S14" s="65">
        <v>101.4230215673998</v>
      </c>
      <c r="T14" s="65">
        <v>97.901020807500203</v>
      </c>
      <c r="U14" s="65">
        <v>79.283640272172406</v>
      </c>
      <c r="V14" s="65">
        <v>49.093742089800003</v>
      </c>
      <c r="W14" s="89">
        <v>26.399899173641721</v>
      </c>
      <c r="X14" s="89">
        <v>13.894671260589595</v>
      </c>
      <c r="Y14" s="64">
        <v>11.341226210114822</v>
      </c>
    </row>
    <row r="15" spans="1:25" s="48" customFormat="1" x14ac:dyDescent="0.4">
      <c r="A15" s="68" t="s">
        <v>38</v>
      </c>
      <c r="B15" s="67" t="s">
        <v>37</v>
      </c>
      <c r="C15" s="65">
        <v>75.461349887552217</v>
      </c>
      <c r="D15" s="65">
        <v>84.667017616412025</v>
      </c>
      <c r="E15" s="65">
        <v>83.932034756098219</v>
      </c>
      <c r="F15" s="65">
        <v>87.098916471503998</v>
      </c>
      <c r="G15" s="65">
        <v>84.128883903339258</v>
      </c>
      <c r="H15" s="65">
        <v>86.937726508039916</v>
      </c>
      <c r="I15" s="65">
        <v>80.198321840672435</v>
      </c>
      <c r="J15" s="65">
        <v>78.580651357371664</v>
      </c>
      <c r="K15" s="65">
        <v>77.528444879249307</v>
      </c>
      <c r="L15" s="65">
        <v>76.067872368786055</v>
      </c>
      <c r="M15" s="65">
        <v>76.655823220852355</v>
      </c>
      <c r="N15" s="65">
        <v>76.37050835407355</v>
      </c>
      <c r="O15" s="65">
        <v>75.801157081463117</v>
      </c>
      <c r="P15" s="65">
        <v>77.48212023568729</v>
      </c>
      <c r="Q15" s="65">
        <v>76.366673490934815</v>
      </c>
      <c r="R15" s="65">
        <v>75.977885703790733</v>
      </c>
      <c r="S15" s="65">
        <v>76.792549768278064</v>
      </c>
      <c r="T15" s="65">
        <v>75.311608543147258</v>
      </c>
      <c r="U15" s="65">
        <v>63.016409887504693</v>
      </c>
      <c r="V15" s="65">
        <v>38.45537816588218</v>
      </c>
      <c r="W15" s="89">
        <v>18.768259464392298</v>
      </c>
      <c r="X15" s="89">
        <v>10.063152680722414</v>
      </c>
      <c r="Y15" s="64">
        <v>8.3080636721849395</v>
      </c>
    </row>
    <row r="16" spans="1:25" s="48" customFormat="1" x14ac:dyDescent="0.4">
      <c r="A16" s="63">
        <v>924</v>
      </c>
      <c r="B16" s="62" t="s">
        <v>36</v>
      </c>
      <c r="C16" s="60">
        <v>63.812387121702315</v>
      </c>
      <c r="D16" s="60">
        <v>69.030399194837571</v>
      </c>
      <c r="E16" s="60">
        <v>67.53493176789317</v>
      </c>
      <c r="F16" s="60">
        <v>69.110716842916631</v>
      </c>
      <c r="G16" s="60">
        <v>68.065144670508829</v>
      </c>
      <c r="H16" s="60">
        <v>69.68586746447302</v>
      </c>
      <c r="I16" s="60">
        <v>64.567618477012346</v>
      </c>
      <c r="J16" s="60">
        <v>63.425322329629076</v>
      </c>
      <c r="K16" s="60">
        <v>61.10461491734776</v>
      </c>
      <c r="L16" s="60">
        <v>59.731565021593042</v>
      </c>
      <c r="M16" s="60">
        <v>59.856648702935317</v>
      </c>
      <c r="N16" s="60">
        <v>60.499000528497064</v>
      </c>
      <c r="O16" s="60">
        <v>59.278319807284525</v>
      </c>
      <c r="P16" s="60">
        <v>60.348837636916876</v>
      </c>
      <c r="Q16" s="60">
        <v>58.995418206419529</v>
      </c>
      <c r="R16" s="60">
        <v>58.451889066281687</v>
      </c>
      <c r="S16" s="60">
        <v>58.758184314213658</v>
      </c>
      <c r="T16" s="60">
        <v>56.91842780594002</v>
      </c>
      <c r="U16" s="60">
        <v>49.661281108330236</v>
      </c>
      <c r="V16" s="60">
        <v>34.093563008221935</v>
      </c>
      <c r="W16" s="88">
        <v>20.579914608107163</v>
      </c>
      <c r="X16" s="88">
        <v>10.396261586135543</v>
      </c>
      <c r="Y16" s="59">
        <v>8.0413552613832984</v>
      </c>
    </row>
    <row r="17" spans="1:25" s="48" customFormat="1" x14ac:dyDescent="0.4">
      <c r="A17" s="63">
        <v>923</v>
      </c>
      <c r="B17" s="97" t="s">
        <v>35</v>
      </c>
      <c r="C17" s="88">
        <v>104.68634335714191</v>
      </c>
      <c r="D17" s="88">
        <v>115.33212866562283</v>
      </c>
      <c r="E17" s="88">
        <v>114.10357322499544</v>
      </c>
      <c r="F17" s="88">
        <v>115.96301998965093</v>
      </c>
      <c r="G17" s="88">
        <v>112.39304163388759</v>
      </c>
      <c r="H17" s="88">
        <v>114.86633249938279</v>
      </c>
      <c r="I17" s="88">
        <v>105.91340624404414</v>
      </c>
      <c r="J17" s="88">
        <v>103.36100182838777</v>
      </c>
      <c r="K17" s="88">
        <v>101.69580507792783</v>
      </c>
      <c r="L17" s="88">
        <v>99.909188573873919</v>
      </c>
      <c r="M17" s="88">
        <v>99.979694949383671</v>
      </c>
      <c r="N17" s="88">
        <v>99.197680451535206</v>
      </c>
      <c r="O17" s="88">
        <v>98.014267529290208</v>
      </c>
      <c r="P17" s="88">
        <v>100.05022410837149</v>
      </c>
      <c r="Q17" s="88">
        <v>97.785044485309342</v>
      </c>
      <c r="R17" s="88">
        <v>96.715381593465295</v>
      </c>
      <c r="S17" s="88">
        <v>96.763792211091612</v>
      </c>
      <c r="T17" s="88">
        <v>90.980158170608561</v>
      </c>
      <c r="U17" s="88">
        <v>77.146171271908187</v>
      </c>
      <c r="V17" s="88">
        <v>51.033915482722904</v>
      </c>
      <c r="W17" s="88">
        <v>21.56061579740593</v>
      </c>
      <c r="X17" s="88">
        <v>12.095759154705348</v>
      </c>
      <c r="Y17" s="59">
        <v>9.4602187413043577</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163</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1374.6905719073116</v>
      </c>
      <c r="D21" s="60">
        <v>1505.9385524242809</v>
      </c>
      <c r="E21" s="60">
        <v>1465.0142532552893</v>
      </c>
      <c r="F21" s="60">
        <v>1492.0828881944833</v>
      </c>
      <c r="G21" s="60">
        <v>1470.7414089723925</v>
      </c>
      <c r="H21" s="60">
        <v>1492.7049361431245</v>
      </c>
      <c r="I21" s="60">
        <v>1341.6720964701606</v>
      </c>
      <c r="J21" s="60">
        <v>1284.7425623359154</v>
      </c>
      <c r="K21" s="60">
        <v>1227.4611702259938</v>
      </c>
      <c r="L21" s="60">
        <v>1172.4119238159792</v>
      </c>
      <c r="M21" s="60">
        <v>1142.7338969879797</v>
      </c>
      <c r="N21" s="60">
        <v>1108.7256938164116</v>
      </c>
      <c r="O21" s="60">
        <v>1066.3229887651366</v>
      </c>
      <c r="P21" s="60">
        <v>1074.0836676564304</v>
      </c>
      <c r="Q21" s="60">
        <v>1033.1939262590472</v>
      </c>
      <c r="R21" s="60">
        <v>1011.0866393013878</v>
      </c>
      <c r="S21" s="60">
        <v>998.08639718869449</v>
      </c>
      <c r="T21" s="60">
        <v>950.11594749311973</v>
      </c>
      <c r="U21" s="60">
        <v>802.15206465388712</v>
      </c>
      <c r="V21" s="88">
        <v>508.31671984360054</v>
      </c>
      <c r="W21" s="88">
        <v>247.96079489174505</v>
      </c>
      <c r="X21" s="88">
        <v>124.14467736686267</v>
      </c>
      <c r="Y21" s="59">
        <v>99.1016908294026</v>
      </c>
    </row>
    <row r="22" spans="1:25" x14ac:dyDescent="0.4">
      <c r="A22" s="68"/>
      <c r="B22" s="90" t="s">
        <v>57</v>
      </c>
      <c r="C22" s="65">
        <v>1.0241133966323646</v>
      </c>
      <c r="D22" s="65">
        <v>0.9030150536407352</v>
      </c>
      <c r="E22" s="65">
        <v>1.1800099464855189</v>
      </c>
      <c r="F22" s="65">
        <v>1.2328020109728215</v>
      </c>
      <c r="G22" s="65">
        <v>3.4172546546168188</v>
      </c>
      <c r="H22" s="65">
        <v>3.0789545946998325</v>
      </c>
      <c r="I22" s="65">
        <v>2.3489103444138291</v>
      </c>
      <c r="J22" s="65">
        <v>2.1756528347975426</v>
      </c>
      <c r="K22" s="65">
        <v>2.204102529340171</v>
      </c>
      <c r="L22" s="65">
        <v>2.2111219328923051</v>
      </c>
      <c r="M22" s="65">
        <v>2.3698494057479542</v>
      </c>
      <c r="N22" s="65">
        <v>2.3444135518480156</v>
      </c>
      <c r="O22" s="65">
        <v>2.3447757304174086</v>
      </c>
      <c r="P22" s="65">
        <v>2.3052733955380398</v>
      </c>
      <c r="Q22" s="65">
        <v>2.1312947113757521</v>
      </c>
      <c r="R22" s="65">
        <v>2.1458069716986987</v>
      </c>
      <c r="S22" s="65">
        <v>2.1291225482825187</v>
      </c>
      <c r="T22" s="65">
        <v>1.5904029130379795</v>
      </c>
      <c r="U22" s="65">
        <v>0.56166925188892625</v>
      </c>
      <c r="V22" s="89">
        <v>0.39138387822565968</v>
      </c>
      <c r="W22" s="89">
        <v>0.32422600974463389</v>
      </c>
      <c r="X22" s="89">
        <v>0.29199222026232363</v>
      </c>
      <c r="Y22" s="64">
        <v>0.29391978343806457</v>
      </c>
    </row>
    <row r="23" spans="1:25" ht="25.5" customHeight="1" x14ac:dyDescent="0.4">
      <c r="A23" s="69">
        <v>941</v>
      </c>
      <c r="B23" s="51" t="s">
        <v>56</v>
      </c>
      <c r="C23" s="60">
        <v>1214.7855267837888</v>
      </c>
      <c r="D23" s="60">
        <v>1331.1482948572107</v>
      </c>
      <c r="E23" s="60">
        <v>1293.9910970247572</v>
      </c>
      <c r="F23" s="60">
        <v>1318.8964670235366</v>
      </c>
      <c r="G23" s="60">
        <v>1304.3387505235671</v>
      </c>
      <c r="H23" s="60">
        <v>1324.7053547079615</v>
      </c>
      <c r="I23" s="60">
        <v>1190.9371506900206</v>
      </c>
      <c r="J23" s="60">
        <v>1140.7018071607481</v>
      </c>
      <c r="K23" s="60">
        <v>1089.3390491470525</v>
      </c>
      <c r="L23" s="60">
        <v>1040.0817120019556</v>
      </c>
      <c r="M23" s="60">
        <v>1013.9113410366898</v>
      </c>
      <c r="N23" s="60">
        <v>983.95100519526954</v>
      </c>
      <c r="O23" s="60">
        <v>946.20578246649177</v>
      </c>
      <c r="P23" s="60">
        <v>953.23843520213381</v>
      </c>
      <c r="Q23" s="60">
        <v>917.32293576665666</v>
      </c>
      <c r="R23" s="60">
        <v>897.90511916559171</v>
      </c>
      <c r="S23" s="60">
        <v>887.05836180032679</v>
      </c>
      <c r="T23" s="60">
        <v>847.98010936052594</v>
      </c>
      <c r="U23" s="60">
        <v>717.41502367884311</v>
      </c>
      <c r="V23" s="88">
        <v>452.68301169951269</v>
      </c>
      <c r="W23" s="88">
        <v>224.81783303036227</v>
      </c>
      <c r="X23" s="88">
        <v>111.29582722869354</v>
      </c>
      <c r="Y23" s="59">
        <v>89.158415496117058</v>
      </c>
    </row>
    <row r="24" spans="1:25" ht="25.5" customHeight="1" x14ac:dyDescent="0.4">
      <c r="A24" s="69">
        <v>921</v>
      </c>
      <c r="B24" s="52" t="s">
        <v>55</v>
      </c>
      <c r="C24" s="60">
        <v>1117.9384004396684</v>
      </c>
      <c r="D24" s="60">
        <v>1227.070568169335</v>
      </c>
      <c r="E24" s="60">
        <v>1193.4653643825413</v>
      </c>
      <c r="F24" s="60">
        <v>1216.4169189319102</v>
      </c>
      <c r="G24" s="60">
        <v>1205.6349079443191</v>
      </c>
      <c r="H24" s="60">
        <v>1224.6530879201796</v>
      </c>
      <c r="I24" s="60">
        <v>1100.4770922036173</v>
      </c>
      <c r="J24" s="60">
        <v>1053.6492468711035</v>
      </c>
      <c r="K24" s="60">
        <v>1007.6717849227498</v>
      </c>
      <c r="L24" s="60">
        <v>962.28889846070217</v>
      </c>
      <c r="M24" s="60">
        <v>938.2056166187084</v>
      </c>
      <c r="N24" s="60">
        <v>909.2828351089737</v>
      </c>
      <c r="O24" s="60">
        <v>874.97786861590555</v>
      </c>
      <c r="P24" s="60">
        <v>881.73685880411335</v>
      </c>
      <c r="Q24" s="60">
        <v>848.70179891908901</v>
      </c>
      <c r="R24" s="60">
        <v>830.79844925092937</v>
      </c>
      <c r="S24" s="60">
        <v>820.93132971464388</v>
      </c>
      <c r="T24" s="60">
        <v>785.07751377447084</v>
      </c>
      <c r="U24" s="60">
        <v>663.22883752570101</v>
      </c>
      <c r="V24" s="88">
        <v>415.77799186586088</v>
      </c>
      <c r="W24" s="88">
        <v>203.03702492616296</v>
      </c>
      <c r="X24" s="88">
        <v>100.50325291030414</v>
      </c>
      <c r="Y24" s="59">
        <v>80.956290562055997</v>
      </c>
    </row>
    <row r="25" spans="1:25" x14ac:dyDescent="0.4">
      <c r="A25" s="68" t="s">
        <v>54</v>
      </c>
      <c r="B25" s="67" t="s">
        <v>53</v>
      </c>
      <c r="C25" s="65">
        <v>76.250570244140576</v>
      </c>
      <c r="D25" s="65">
        <v>83.848899732907157</v>
      </c>
      <c r="E25" s="65">
        <v>80.974864437698088</v>
      </c>
      <c r="F25" s="65">
        <v>82.113090073467632</v>
      </c>
      <c r="G25" s="65">
        <v>81.438011950469516</v>
      </c>
      <c r="H25" s="65">
        <v>82.856960047259818</v>
      </c>
      <c r="I25" s="65">
        <v>74.846545867309501</v>
      </c>
      <c r="J25" s="65">
        <v>71.746387937661765</v>
      </c>
      <c r="K25" s="65">
        <v>67.863378147774654</v>
      </c>
      <c r="L25" s="65">
        <v>64.837046288770082</v>
      </c>
      <c r="M25" s="65">
        <v>63.274725360167118</v>
      </c>
      <c r="N25" s="65">
        <v>61.425628158423301</v>
      </c>
      <c r="O25" s="65">
        <v>59.076258002706581</v>
      </c>
      <c r="P25" s="65">
        <v>59.513659873547475</v>
      </c>
      <c r="Q25" s="65">
        <v>57.142000467469565</v>
      </c>
      <c r="R25" s="65">
        <v>55.929615434575709</v>
      </c>
      <c r="S25" s="65">
        <v>55.038694320798776</v>
      </c>
      <c r="T25" s="65">
        <v>52.813951554590211</v>
      </c>
      <c r="U25" s="65">
        <v>43.628061128850675</v>
      </c>
      <c r="V25" s="89">
        <v>25.141927069957326</v>
      </c>
      <c r="W25" s="89">
        <v>12.028144758962183</v>
      </c>
      <c r="X25" s="89">
        <v>6.4748635727835842</v>
      </c>
      <c r="Y25" s="64">
        <v>5.4909899466721441</v>
      </c>
    </row>
    <row r="26" spans="1:25" x14ac:dyDescent="0.4">
      <c r="A26" s="68" t="s">
        <v>52</v>
      </c>
      <c r="B26" s="67" t="s">
        <v>51</v>
      </c>
      <c r="C26" s="65">
        <v>197.07471384327178</v>
      </c>
      <c r="D26" s="65">
        <v>213.43926262436406</v>
      </c>
      <c r="E26" s="65">
        <v>204.28469182133449</v>
      </c>
      <c r="F26" s="65">
        <v>204.96056612545897</v>
      </c>
      <c r="G26" s="65">
        <v>202.57789133832475</v>
      </c>
      <c r="H26" s="65">
        <v>205.14064110783337</v>
      </c>
      <c r="I26" s="65">
        <v>186.10064871747031</v>
      </c>
      <c r="J26" s="65">
        <v>178.3209796838994</v>
      </c>
      <c r="K26" s="65">
        <v>169.91864556965717</v>
      </c>
      <c r="L26" s="65">
        <v>161.97107746284595</v>
      </c>
      <c r="M26" s="65">
        <v>157.73248333672478</v>
      </c>
      <c r="N26" s="65">
        <v>153.23630959266109</v>
      </c>
      <c r="O26" s="65">
        <v>146.5992186399624</v>
      </c>
      <c r="P26" s="65">
        <v>147.69695893607684</v>
      </c>
      <c r="Q26" s="65">
        <v>141.89911356852178</v>
      </c>
      <c r="R26" s="65">
        <v>138.85632190014039</v>
      </c>
      <c r="S26" s="65">
        <v>137.21064374799931</v>
      </c>
      <c r="T26" s="65">
        <v>131.17631855938868</v>
      </c>
      <c r="U26" s="65">
        <v>114.39890003190369</v>
      </c>
      <c r="V26" s="89">
        <v>67.974182611021376</v>
      </c>
      <c r="W26" s="89">
        <v>30.556589947277033</v>
      </c>
      <c r="X26" s="89">
        <v>17.108880178729418</v>
      </c>
      <c r="Y26" s="64">
        <v>14.201162444477806</v>
      </c>
    </row>
    <row r="27" spans="1:25" x14ac:dyDescent="0.4">
      <c r="A27" s="68" t="s">
        <v>50</v>
      </c>
      <c r="B27" s="67" t="s">
        <v>49</v>
      </c>
      <c r="C27" s="65">
        <v>135.00846685828162</v>
      </c>
      <c r="D27" s="65">
        <v>146.12506992378931</v>
      </c>
      <c r="E27" s="65">
        <v>141.83577298163675</v>
      </c>
      <c r="F27" s="65">
        <v>144.71162831336369</v>
      </c>
      <c r="G27" s="65">
        <v>134.92775573151212</v>
      </c>
      <c r="H27" s="65">
        <v>136.82160473294081</v>
      </c>
      <c r="I27" s="65">
        <v>122.773563498911</v>
      </c>
      <c r="J27" s="65">
        <v>117.60804669996224</v>
      </c>
      <c r="K27" s="65">
        <v>111.93669695168813</v>
      </c>
      <c r="L27" s="65">
        <v>107.16039416560169</v>
      </c>
      <c r="M27" s="65">
        <v>104.42711620393779</v>
      </c>
      <c r="N27" s="65">
        <v>101.75716426560508</v>
      </c>
      <c r="O27" s="65">
        <v>97.982389500642057</v>
      </c>
      <c r="P27" s="65">
        <v>98.6547858087837</v>
      </c>
      <c r="Q27" s="65">
        <v>94.767852741242336</v>
      </c>
      <c r="R27" s="65">
        <v>92.451221275436154</v>
      </c>
      <c r="S27" s="65">
        <v>91.270536665022092</v>
      </c>
      <c r="T27" s="65">
        <v>86.446738558534676</v>
      </c>
      <c r="U27" s="65">
        <v>66.501732058082013</v>
      </c>
      <c r="V27" s="89">
        <v>34.336406508753655</v>
      </c>
      <c r="W27" s="89">
        <v>15.812451585162439</v>
      </c>
      <c r="X27" s="89">
        <v>10.125109002617487</v>
      </c>
      <c r="Y27" s="64">
        <v>8.6001057040484934</v>
      </c>
    </row>
    <row r="28" spans="1:25" x14ac:dyDescent="0.4">
      <c r="A28" s="68" t="s">
        <v>48</v>
      </c>
      <c r="B28" s="67" t="s">
        <v>47</v>
      </c>
      <c r="C28" s="65">
        <v>101.68290110840404</v>
      </c>
      <c r="D28" s="65">
        <v>112.16432706328629</v>
      </c>
      <c r="E28" s="65">
        <v>110.65620024743373</v>
      </c>
      <c r="F28" s="65">
        <v>115.81099241263618</v>
      </c>
      <c r="G28" s="65">
        <v>119.31632953771118</v>
      </c>
      <c r="H28" s="65">
        <v>120.98103058820803</v>
      </c>
      <c r="I28" s="65">
        <v>108.16608373689445</v>
      </c>
      <c r="J28" s="65">
        <v>102.6991692600125</v>
      </c>
      <c r="K28" s="65">
        <v>98.219187169897765</v>
      </c>
      <c r="L28" s="65">
        <v>93.632145093761906</v>
      </c>
      <c r="M28" s="65">
        <v>91.103658229239031</v>
      </c>
      <c r="N28" s="65">
        <v>87.573481745621478</v>
      </c>
      <c r="O28" s="65">
        <v>84.412942789900256</v>
      </c>
      <c r="P28" s="65">
        <v>84.914564167527516</v>
      </c>
      <c r="Q28" s="65">
        <v>81.892327492444437</v>
      </c>
      <c r="R28" s="65">
        <v>80.267897509630203</v>
      </c>
      <c r="S28" s="65">
        <v>79.585382174950297</v>
      </c>
      <c r="T28" s="65">
        <v>75.702113114493443</v>
      </c>
      <c r="U28" s="65">
        <v>60.609848142924228</v>
      </c>
      <c r="V28" s="89">
        <v>37.009680589138163</v>
      </c>
      <c r="W28" s="89">
        <v>18.097444309370104</v>
      </c>
      <c r="X28" s="89">
        <v>9.1486728298858431</v>
      </c>
      <c r="Y28" s="64">
        <v>7.3797694738137372</v>
      </c>
    </row>
    <row r="29" spans="1:25" x14ac:dyDescent="0.4">
      <c r="A29" s="68" t="s">
        <v>46</v>
      </c>
      <c r="B29" s="67" t="s">
        <v>45</v>
      </c>
      <c r="C29" s="65">
        <v>123.91919786097934</v>
      </c>
      <c r="D29" s="65">
        <v>136.5927088559061</v>
      </c>
      <c r="E29" s="65">
        <v>130.11910217077971</v>
      </c>
      <c r="F29" s="65">
        <v>130.63197161851804</v>
      </c>
      <c r="G29" s="65">
        <v>134.72056480472702</v>
      </c>
      <c r="H29" s="65">
        <v>137.05101510157525</v>
      </c>
      <c r="I29" s="65">
        <v>121.39648581589769</v>
      </c>
      <c r="J29" s="65">
        <v>116.2547841030751</v>
      </c>
      <c r="K29" s="65">
        <v>111.5665447336074</v>
      </c>
      <c r="L29" s="65">
        <v>106.5334853549197</v>
      </c>
      <c r="M29" s="65">
        <v>104.02762479525302</v>
      </c>
      <c r="N29" s="65">
        <v>100.68433196998504</v>
      </c>
      <c r="O29" s="65">
        <v>97.087161804272824</v>
      </c>
      <c r="P29" s="65">
        <v>98.080362574107141</v>
      </c>
      <c r="Q29" s="65">
        <v>94.760921443399582</v>
      </c>
      <c r="R29" s="65">
        <v>93.046381952654258</v>
      </c>
      <c r="S29" s="65">
        <v>92.201808952032621</v>
      </c>
      <c r="T29" s="65">
        <v>89.166433275246618</v>
      </c>
      <c r="U29" s="65">
        <v>79.951610286245796</v>
      </c>
      <c r="V29" s="89">
        <v>57.337733963034268</v>
      </c>
      <c r="W29" s="89">
        <v>33.319746182501859</v>
      </c>
      <c r="X29" s="89">
        <v>12.217380893178536</v>
      </c>
      <c r="Y29" s="64">
        <v>9.0438610110016064</v>
      </c>
    </row>
    <row r="30" spans="1:25" x14ac:dyDescent="0.4">
      <c r="A30" s="68" t="s">
        <v>44</v>
      </c>
      <c r="B30" s="67" t="s">
        <v>43</v>
      </c>
      <c r="C30" s="65">
        <v>99.601197254862697</v>
      </c>
      <c r="D30" s="65">
        <v>110.37579222224782</v>
      </c>
      <c r="E30" s="65">
        <v>108.38394761689872</v>
      </c>
      <c r="F30" s="65">
        <v>110.77718318883122</v>
      </c>
      <c r="G30" s="65">
        <v>114.54966068794093</v>
      </c>
      <c r="H30" s="65">
        <v>116.75810686586648</v>
      </c>
      <c r="I30" s="65">
        <v>104.98160273123075</v>
      </c>
      <c r="J30" s="65">
        <v>101.18573568765802</v>
      </c>
      <c r="K30" s="65">
        <v>97.090014175988188</v>
      </c>
      <c r="L30" s="65">
        <v>93.00144226805952</v>
      </c>
      <c r="M30" s="65">
        <v>90.984344903433112</v>
      </c>
      <c r="N30" s="65">
        <v>88.739262589937567</v>
      </c>
      <c r="O30" s="65">
        <v>85.395270075532068</v>
      </c>
      <c r="P30" s="65">
        <v>86.318600694562903</v>
      </c>
      <c r="Q30" s="65">
        <v>82.845491811411478</v>
      </c>
      <c r="R30" s="65">
        <v>81.27777851589083</v>
      </c>
      <c r="S30" s="65">
        <v>80.325750593974476</v>
      </c>
      <c r="T30" s="65">
        <v>76.575677408974883</v>
      </c>
      <c r="U30" s="65">
        <v>65.46866527067256</v>
      </c>
      <c r="V30" s="89">
        <v>42.566864391458999</v>
      </c>
      <c r="W30" s="89">
        <v>20.134300330641903</v>
      </c>
      <c r="X30" s="89">
        <v>9.2929770690254294</v>
      </c>
      <c r="Y30" s="64">
        <v>7.656398592939853</v>
      </c>
    </row>
    <row r="31" spans="1:25" x14ac:dyDescent="0.4">
      <c r="A31" s="68" t="s">
        <v>42</v>
      </c>
      <c r="B31" s="67" t="s">
        <v>41</v>
      </c>
      <c r="C31" s="65">
        <v>117.59428177403967</v>
      </c>
      <c r="D31" s="65">
        <v>130.50958089889022</v>
      </c>
      <c r="E31" s="65">
        <v>128.47526313928688</v>
      </c>
      <c r="F31" s="65">
        <v>129.88745375183083</v>
      </c>
      <c r="G31" s="65">
        <v>130.14991200912729</v>
      </c>
      <c r="H31" s="65">
        <v>131.65512464620852</v>
      </c>
      <c r="I31" s="65">
        <v>118.88220917920638</v>
      </c>
      <c r="J31" s="65">
        <v>113.40275160126623</v>
      </c>
      <c r="K31" s="65">
        <v>108.73952044596157</v>
      </c>
      <c r="L31" s="65">
        <v>103.15575387512399</v>
      </c>
      <c r="M31" s="65">
        <v>99.993169020289415</v>
      </c>
      <c r="N31" s="65">
        <v>95.962260661995131</v>
      </c>
      <c r="O31" s="65">
        <v>92.275893796208393</v>
      </c>
      <c r="P31" s="65">
        <v>92.520552877334708</v>
      </c>
      <c r="Q31" s="65">
        <v>88.421251373626149</v>
      </c>
      <c r="R31" s="65">
        <v>86.12294291026889</v>
      </c>
      <c r="S31" s="65">
        <v>84.732976025729585</v>
      </c>
      <c r="T31" s="65">
        <v>81.772793437613544</v>
      </c>
      <c r="U31" s="65">
        <v>77.404251471229358</v>
      </c>
      <c r="V31" s="89">
        <v>56.642515070344771</v>
      </c>
      <c r="W31" s="89">
        <v>25.284505354733181</v>
      </c>
      <c r="X31" s="89">
        <v>11.264256488439869</v>
      </c>
      <c r="Y31" s="64">
        <v>8.5418680472942725</v>
      </c>
    </row>
    <row r="32" spans="1:25" x14ac:dyDescent="0.4">
      <c r="A32" s="68" t="s">
        <v>40</v>
      </c>
      <c r="B32" s="67" t="s">
        <v>39</v>
      </c>
      <c r="C32" s="65">
        <v>152.28048478894956</v>
      </c>
      <c r="D32" s="65">
        <v>166.36173605461204</v>
      </c>
      <c r="E32" s="65">
        <v>163.80270475509377</v>
      </c>
      <c r="F32" s="65">
        <v>168.3710162745358</v>
      </c>
      <c r="G32" s="65">
        <v>165.95630302487217</v>
      </c>
      <c r="H32" s="65">
        <v>168.5667876814922</v>
      </c>
      <c r="I32" s="65">
        <v>150.97107903955336</v>
      </c>
      <c r="J32" s="65">
        <v>144.57783059699747</v>
      </c>
      <c r="K32" s="65">
        <v>138.71983038778359</v>
      </c>
      <c r="L32" s="65">
        <v>132.9287649532792</v>
      </c>
      <c r="M32" s="65">
        <v>129.70944521634442</v>
      </c>
      <c r="N32" s="65">
        <v>125.64753142376865</v>
      </c>
      <c r="O32" s="65">
        <v>121.06723399240916</v>
      </c>
      <c r="P32" s="65">
        <v>122.23620658467622</v>
      </c>
      <c r="Q32" s="65">
        <v>118.14614616011507</v>
      </c>
      <c r="R32" s="65">
        <v>115.61860595657672</v>
      </c>
      <c r="S32" s="65">
        <v>114.14245487146505</v>
      </c>
      <c r="T32" s="65">
        <v>108.19392869234299</v>
      </c>
      <c r="U32" s="65">
        <v>86.507596961006541</v>
      </c>
      <c r="V32" s="89">
        <v>53.142158392049659</v>
      </c>
      <c r="W32" s="89">
        <v>27.940404458470535</v>
      </c>
      <c r="X32" s="89">
        <v>14.424345806139415</v>
      </c>
      <c r="Y32" s="64">
        <v>11.567969733600304</v>
      </c>
    </row>
    <row r="33" spans="1:25" x14ac:dyDescent="0.4">
      <c r="A33" s="68" t="s">
        <v>38</v>
      </c>
      <c r="B33" s="67" t="s">
        <v>37</v>
      </c>
      <c r="C33" s="65">
        <v>114.52658670673918</v>
      </c>
      <c r="D33" s="65">
        <v>127.65319079333197</v>
      </c>
      <c r="E33" s="65">
        <v>124.93281721237913</v>
      </c>
      <c r="F33" s="65">
        <v>129.1530171732677</v>
      </c>
      <c r="G33" s="65">
        <v>121.99847885963433</v>
      </c>
      <c r="H33" s="65">
        <v>124.82181714879525</v>
      </c>
      <c r="I33" s="65">
        <v>112.35887361714413</v>
      </c>
      <c r="J33" s="65">
        <v>107.85356130057104</v>
      </c>
      <c r="K33" s="65">
        <v>103.61796734039142</v>
      </c>
      <c r="L33" s="65">
        <v>99.068788998340125</v>
      </c>
      <c r="M33" s="65">
        <v>96.953049553319801</v>
      </c>
      <c r="N33" s="65">
        <v>94.256864700976323</v>
      </c>
      <c r="O33" s="65">
        <v>91.081500014272024</v>
      </c>
      <c r="P33" s="65">
        <v>91.801167287496966</v>
      </c>
      <c r="Q33" s="65">
        <v>88.826693860858612</v>
      </c>
      <c r="R33" s="65">
        <v>87.227683795756107</v>
      </c>
      <c r="S33" s="65">
        <v>86.423082362671622</v>
      </c>
      <c r="T33" s="65">
        <v>83.229559173285821</v>
      </c>
      <c r="U33" s="65">
        <v>68.758172174786196</v>
      </c>
      <c r="V33" s="89">
        <v>41.626523270102673</v>
      </c>
      <c r="W33" s="89">
        <v>19.86343799904374</v>
      </c>
      <c r="X33" s="89">
        <v>10.446767069504574</v>
      </c>
      <c r="Y33" s="64">
        <v>8.4741656082077697</v>
      </c>
    </row>
    <row r="34" spans="1:25" x14ac:dyDescent="0.4">
      <c r="A34" s="63">
        <v>924</v>
      </c>
      <c r="B34" s="62" t="s">
        <v>36</v>
      </c>
      <c r="C34" s="60">
        <v>96.847126344120426</v>
      </c>
      <c r="D34" s="60">
        <v>104.07772668787548</v>
      </c>
      <c r="E34" s="60">
        <v>100.5257326422158</v>
      </c>
      <c r="F34" s="60">
        <v>102.4795480916265</v>
      </c>
      <c r="G34" s="60">
        <v>98.703842579247933</v>
      </c>
      <c r="H34" s="60">
        <v>100.05226678778193</v>
      </c>
      <c r="I34" s="60">
        <v>90.460058486403128</v>
      </c>
      <c r="J34" s="60">
        <v>87.052560289644447</v>
      </c>
      <c r="K34" s="60">
        <v>81.667264224302613</v>
      </c>
      <c r="L34" s="60">
        <v>77.792813541253395</v>
      </c>
      <c r="M34" s="60">
        <v>75.705724417981344</v>
      </c>
      <c r="N34" s="60">
        <v>74.668170086295859</v>
      </c>
      <c r="O34" s="60">
        <v>71.227913850586205</v>
      </c>
      <c r="P34" s="60">
        <v>71.501576398020433</v>
      </c>
      <c r="Q34" s="60">
        <v>68.621136847567612</v>
      </c>
      <c r="R34" s="60">
        <v>67.106669914662419</v>
      </c>
      <c r="S34" s="60">
        <v>66.127032085682927</v>
      </c>
      <c r="T34" s="60">
        <v>62.902595586055064</v>
      </c>
      <c r="U34" s="60">
        <v>54.186186153142003</v>
      </c>
      <c r="V34" s="88">
        <v>36.905019833651799</v>
      </c>
      <c r="W34" s="88">
        <v>21.780808104199309</v>
      </c>
      <c r="X34" s="88">
        <v>10.7925743183894</v>
      </c>
      <c r="Y34" s="59">
        <v>8.2021249340610556</v>
      </c>
    </row>
    <row r="35" spans="1:25" x14ac:dyDescent="0.4">
      <c r="A35" s="63">
        <v>923</v>
      </c>
      <c r="B35" s="62" t="s">
        <v>35</v>
      </c>
      <c r="C35" s="60">
        <v>158.88093172689054</v>
      </c>
      <c r="D35" s="60">
        <v>173.8872425134297</v>
      </c>
      <c r="E35" s="60">
        <v>169.84314628404661</v>
      </c>
      <c r="F35" s="60">
        <v>171.95361915997387</v>
      </c>
      <c r="G35" s="60">
        <v>162.98540379420851</v>
      </c>
      <c r="H35" s="60">
        <v>164.92062684046294</v>
      </c>
      <c r="I35" s="60">
        <v>148.38603543572626</v>
      </c>
      <c r="J35" s="60">
        <v>141.86510234036987</v>
      </c>
      <c r="K35" s="60">
        <v>135.91801854960113</v>
      </c>
      <c r="L35" s="60">
        <v>130.1190898811312</v>
      </c>
      <c r="M35" s="60">
        <v>126.45270654554207</v>
      </c>
      <c r="N35" s="60">
        <v>122.43027506929397</v>
      </c>
      <c r="O35" s="60">
        <v>117.77243056822734</v>
      </c>
      <c r="P35" s="60">
        <v>118.53995905875848</v>
      </c>
      <c r="Q35" s="60">
        <v>113.7396957810148</v>
      </c>
      <c r="R35" s="60">
        <v>111.03571316409736</v>
      </c>
      <c r="S35" s="60">
        <v>108.89891284008513</v>
      </c>
      <c r="T35" s="60">
        <v>100.54543521955594</v>
      </c>
      <c r="U35" s="60">
        <v>84.17537172315501</v>
      </c>
      <c r="V35" s="88">
        <v>55.242324265862138</v>
      </c>
      <c r="W35" s="88">
        <v>22.818735851638156</v>
      </c>
      <c r="X35" s="88">
        <v>12.556857917906802</v>
      </c>
      <c r="Y35" s="59">
        <v>9.6493555498474812</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3" priority="1" stopIfTrue="1" operator="equal">
      <formula>FALSE</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2" style="84" customWidth="1"/>
    <col min="2" max="2" width="60.77734375" style="45" customWidth="1"/>
    <col min="3" max="3" width="8.88671875" style="45" customWidth="1"/>
    <col min="4" max="24" width="8.88671875" style="45"/>
    <col min="25" max="25" width="8.88671875" style="83"/>
    <col min="26" max="16384" width="8.88671875" style="45"/>
  </cols>
  <sheetData>
    <row r="1" spans="1:25" s="100" customFormat="1" ht="60" customHeight="1" x14ac:dyDescent="0.4">
      <c r="A1" s="189" t="s">
        <v>166</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Y3" si="0">SUM(G6,G16:G17,G4)</f>
        <v>851.15600000000018</v>
      </c>
      <c r="H3" s="60">
        <f t="shared" si="0"/>
        <v>874.17398603512174</v>
      </c>
      <c r="I3" s="60">
        <f t="shared" si="0"/>
        <v>794.99319101826723</v>
      </c>
      <c r="J3" s="60">
        <f t="shared" si="0"/>
        <v>766.14312936370811</v>
      </c>
      <c r="K3" s="60">
        <f t="shared" si="0"/>
        <v>794.12099999999964</v>
      </c>
      <c r="L3" s="60">
        <f t="shared" si="0"/>
        <v>771.95111937118747</v>
      </c>
      <c r="M3" s="60">
        <f t="shared" si="0"/>
        <v>768.33523924275926</v>
      </c>
      <c r="N3" s="60">
        <f t="shared" si="0"/>
        <v>697.57744277639586</v>
      </c>
      <c r="O3" s="60">
        <f t="shared" si="0"/>
        <v>711.89560463857492</v>
      </c>
      <c r="P3" s="60">
        <f t="shared" si="0"/>
        <v>723.31083959144405</v>
      </c>
      <c r="Q3" s="60">
        <f t="shared" si="0"/>
        <v>718.27939070806281</v>
      </c>
      <c r="R3" s="60">
        <f t="shared" si="0"/>
        <v>711.36393400661393</v>
      </c>
      <c r="S3" s="60">
        <f t="shared" si="0"/>
        <v>727.39818972298974</v>
      </c>
      <c r="T3" s="60">
        <f t="shared" si="0"/>
        <v>715.05321305721384</v>
      </c>
      <c r="U3" s="60">
        <f t="shared" si="0"/>
        <v>596.85802620084485</v>
      </c>
      <c r="V3" s="60">
        <f t="shared" si="0"/>
        <v>341.39509716401886</v>
      </c>
      <c r="W3" s="88">
        <f t="shared" si="0"/>
        <v>117.04904022016777</v>
      </c>
      <c r="X3" s="88">
        <f t="shared" si="0"/>
        <v>15.111409630934746</v>
      </c>
      <c r="Y3" s="59">
        <f t="shared" si="0"/>
        <v>1.422174473888604</v>
      </c>
    </row>
    <row r="4" spans="1:25" s="48" customFormat="1" x14ac:dyDescent="0.4">
      <c r="A4" s="68"/>
      <c r="B4" s="90" t="s">
        <v>57</v>
      </c>
      <c r="C4" s="65"/>
      <c r="D4" s="65"/>
      <c r="E4" s="65"/>
      <c r="F4" s="65"/>
      <c r="G4" s="65">
        <v>1.8534243064560885</v>
      </c>
      <c r="H4" s="65">
        <v>1.7267372634817997</v>
      </c>
      <c r="I4" s="65">
        <v>1.3986277963601608</v>
      </c>
      <c r="J4" s="65">
        <v>1.3385434883341667</v>
      </c>
      <c r="K4" s="65">
        <v>1.4525147738727817</v>
      </c>
      <c r="L4" s="65">
        <v>1.5175139653455005</v>
      </c>
      <c r="M4" s="65">
        <v>1.6662175451246011</v>
      </c>
      <c r="N4" s="65">
        <v>1.5671761067374772</v>
      </c>
      <c r="O4" s="65">
        <v>1.6550769875212916</v>
      </c>
      <c r="P4" s="65">
        <v>1.676048674130042</v>
      </c>
      <c r="Q4" s="65">
        <v>1.5834473327265297</v>
      </c>
      <c r="R4" s="65">
        <v>1.5922740358331073</v>
      </c>
      <c r="S4" s="65">
        <v>1.612720499693578</v>
      </c>
      <c r="T4" s="65">
        <v>1.1770424563977351</v>
      </c>
      <c r="U4" s="65">
        <v>0.23338960320588506</v>
      </c>
      <c r="V4" s="65">
        <v>0.1024942495810969</v>
      </c>
      <c r="W4" s="89">
        <v>7.1847496243660436E-2</v>
      </c>
      <c r="X4" s="89">
        <v>5.0554414018701803E-2</v>
      </c>
      <c r="Y4" s="64">
        <v>6.2702529886820124E-2</v>
      </c>
    </row>
    <row r="5" spans="1:25" s="48" customFormat="1" ht="25.5" customHeight="1" x14ac:dyDescent="0.4">
      <c r="A5" s="69">
        <v>941</v>
      </c>
      <c r="B5" s="51" t="s">
        <v>56</v>
      </c>
      <c r="C5" s="60"/>
      <c r="D5" s="60"/>
      <c r="E5" s="60"/>
      <c r="F5" s="60"/>
      <c r="G5" s="60">
        <f t="shared" ref="G5:Y5" si="1">SUM(G6,G16)</f>
        <v>755.30853620163487</v>
      </c>
      <c r="H5" s="60">
        <f t="shared" si="1"/>
        <v>776.35496962441243</v>
      </c>
      <c r="I5" s="60">
        <f t="shared" si="1"/>
        <v>706.10802073673494</v>
      </c>
      <c r="J5" s="60">
        <f t="shared" si="1"/>
        <v>680.37830721297121</v>
      </c>
      <c r="K5" s="60">
        <f t="shared" si="1"/>
        <v>704.88061087443918</v>
      </c>
      <c r="L5" s="60">
        <f t="shared" si="1"/>
        <v>684.92483271527919</v>
      </c>
      <c r="M5" s="60">
        <f t="shared" si="1"/>
        <v>681.57722030663251</v>
      </c>
      <c r="N5" s="60">
        <f t="shared" si="1"/>
        <v>618.61006383704614</v>
      </c>
      <c r="O5" s="60">
        <f t="shared" si="1"/>
        <v>631.15585269288624</v>
      </c>
      <c r="P5" s="60">
        <f t="shared" si="1"/>
        <v>641.30905936786542</v>
      </c>
      <c r="Q5" s="60">
        <f t="shared" si="1"/>
        <v>636.97943284745168</v>
      </c>
      <c r="R5" s="60">
        <f t="shared" si="1"/>
        <v>630.81814055312975</v>
      </c>
      <c r="S5" s="60">
        <f t="shared" si="1"/>
        <v>645.66633944421335</v>
      </c>
      <c r="T5" s="60">
        <f t="shared" si="1"/>
        <v>637.98727783971117</v>
      </c>
      <c r="U5" s="60">
        <f t="shared" si="1"/>
        <v>533.77849650440305</v>
      </c>
      <c r="V5" s="60">
        <f t="shared" si="1"/>
        <v>303.44587235294983</v>
      </c>
      <c r="W5" s="88">
        <f t="shared" si="1"/>
        <v>107.18031092832486</v>
      </c>
      <c r="X5" s="88">
        <f t="shared" si="1"/>
        <v>13.271546409661841</v>
      </c>
      <c r="Y5" s="59">
        <f t="shared" si="1"/>
        <v>1.207445047218465</v>
      </c>
    </row>
    <row r="6" spans="1:25" s="48" customFormat="1" ht="25.5" customHeight="1" x14ac:dyDescent="0.4">
      <c r="A6" s="69">
        <v>921</v>
      </c>
      <c r="B6" s="52" t="s">
        <v>55</v>
      </c>
      <c r="C6" s="60"/>
      <c r="D6" s="60"/>
      <c r="E6" s="60"/>
      <c r="F6" s="60"/>
      <c r="G6" s="60">
        <f t="shared" ref="G6:Y6" si="2">SUM(G7:G15)</f>
        <v>701.200722194832</v>
      </c>
      <c r="H6" s="60">
        <f t="shared" si="2"/>
        <v>720.70572634379005</v>
      </c>
      <c r="I6" s="60">
        <f t="shared" si="2"/>
        <v>655.40992581735566</v>
      </c>
      <c r="J6" s="60">
        <f t="shared" si="2"/>
        <v>631.49644928833823</v>
      </c>
      <c r="K6" s="60">
        <f t="shared" si="2"/>
        <v>654.30454965151614</v>
      </c>
      <c r="L6" s="60">
        <f t="shared" si="2"/>
        <v>635.82988184916519</v>
      </c>
      <c r="M6" s="60">
        <f t="shared" si="2"/>
        <v>632.85807905719776</v>
      </c>
      <c r="N6" s="60">
        <f t="shared" si="2"/>
        <v>574.65294028919141</v>
      </c>
      <c r="O6" s="60">
        <f t="shared" si="2"/>
        <v>586.33801070010816</v>
      </c>
      <c r="P6" s="60">
        <f t="shared" si="2"/>
        <v>595.82311280923068</v>
      </c>
      <c r="Q6" s="60">
        <f t="shared" si="2"/>
        <v>591.78208429896767</v>
      </c>
      <c r="R6" s="60">
        <f t="shared" si="2"/>
        <v>586.10279265885367</v>
      </c>
      <c r="S6" s="60">
        <f t="shared" si="2"/>
        <v>599.776668573184</v>
      </c>
      <c r="T6" s="60">
        <f t="shared" si="2"/>
        <v>592.80103850103569</v>
      </c>
      <c r="U6" s="60">
        <f t="shared" si="2"/>
        <v>495.26940915831437</v>
      </c>
      <c r="V6" s="60">
        <f t="shared" si="2"/>
        <v>279.67716724523154</v>
      </c>
      <c r="W6" s="88">
        <f t="shared" si="2"/>
        <v>95.955068527640748</v>
      </c>
      <c r="X6" s="88">
        <f t="shared" si="2"/>
        <v>11.202832645100473</v>
      </c>
      <c r="Y6" s="59">
        <f t="shared" si="2"/>
        <v>0.88278227780242891</v>
      </c>
    </row>
    <row r="7" spans="1:25" s="48" customFormat="1" x14ac:dyDescent="0.4">
      <c r="A7" s="68" t="s">
        <v>54</v>
      </c>
      <c r="B7" s="67" t="s">
        <v>53</v>
      </c>
      <c r="C7" s="65"/>
      <c r="D7" s="65"/>
      <c r="E7" s="65"/>
      <c r="F7" s="65"/>
      <c r="G7" s="65">
        <v>45.589468790996293</v>
      </c>
      <c r="H7" s="65">
        <v>47.11262415963381</v>
      </c>
      <c r="I7" s="65">
        <v>43.207332423142155</v>
      </c>
      <c r="J7" s="65">
        <v>41.659035717943325</v>
      </c>
      <c r="K7" s="65">
        <v>43.162143861516753</v>
      </c>
      <c r="L7" s="65">
        <v>41.975690969184257</v>
      </c>
      <c r="M7" s="65">
        <v>41.906746972661068</v>
      </c>
      <c r="N7" s="65">
        <v>37.942276650354209</v>
      </c>
      <c r="O7" s="65">
        <v>38.774055567763945</v>
      </c>
      <c r="P7" s="65">
        <v>39.523511854983752</v>
      </c>
      <c r="Q7" s="65">
        <v>39.303610749624575</v>
      </c>
      <c r="R7" s="65">
        <v>39.000053976618879</v>
      </c>
      <c r="S7" s="65">
        <v>39.801852893383753</v>
      </c>
      <c r="T7" s="65">
        <v>39.576253292908952</v>
      </c>
      <c r="U7" s="65">
        <v>32.207749467781547</v>
      </c>
      <c r="V7" s="65">
        <v>16.090992207513327</v>
      </c>
      <c r="W7" s="89">
        <v>4.8917863807648345</v>
      </c>
      <c r="X7" s="89">
        <v>0.49479982496781749</v>
      </c>
      <c r="Y7" s="64">
        <v>5.7575261158961596E-2</v>
      </c>
    </row>
    <row r="8" spans="1:25" s="48" customFormat="1" x14ac:dyDescent="0.4">
      <c r="A8" s="68" t="s">
        <v>52</v>
      </c>
      <c r="B8" s="67" t="s">
        <v>51</v>
      </c>
      <c r="C8" s="65"/>
      <c r="D8" s="65"/>
      <c r="E8" s="65"/>
      <c r="F8" s="65"/>
      <c r="G8" s="65">
        <v>115.96078767692165</v>
      </c>
      <c r="H8" s="65">
        <v>118.59596009245162</v>
      </c>
      <c r="I8" s="65">
        <v>108.80317792832241</v>
      </c>
      <c r="J8" s="65">
        <v>105.01238556002315</v>
      </c>
      <c r="K8" s="65">
        <v>108.99426026118786</v>
      </c>
      <c r="L8" s="65">
        <v>105.68061125982319</v>
      </c>
      <c r="M8" s="65">
        <v>105.03484859180708</v>
      </c>
      <c r="N8" s="65">
        <v>95.186503963220474</v>
      </c>
      <c r="O8" s="65">
        <v>96.747586742064797</v>
      </c>
      <c r="P8" s="65">
        <v>98.319588845709106</v>
      </c>
      <c r="Q8" s="65">
        <v>97.594428333887137</v>
      </c>
      <c r="R8" s="65">
        <v>96.625326272849179</v>
      </c>
      <c r="S8" s="65">
        <v>98.89652627429561</v>
      </c>
      <c r="T8" s="65">
        <v>97.692529487995913</v>
      </c>
      <c r="U8" s="65">
        <v>84.943274170051779</v>
      </c>
      <c r="V8" s="65">
        <v>44.31592517794391</v>
      </c>
      <c r="W8" s="89">
        <v>11.845377844519879</v>
      </c>
      <c r="X8" s="89">
        <v>1.3839662885678699</v>
      </c>
      <c r="Y8" s="64">
        <v>2.6370909359616241E-2</v>
      </c>
    </row>
    <row r="9" spans="1:25" s="48" customFormat="1" x14ac:dyDescent="0.4">
      <c r="A9" s="68" t="s">
        <v>50</v>
      </c>
      <c r="B9" s="67" t="s">
        <v>49</v>
      </c>
      <c r="C9" s="65"/>
      <c r="D9" s="65"/>
      <c r="E9" s="65"/>
      <c r="F9" s="65"/>
      <c r="G9" s="65">
        <v>77.332295454569206</v>
      </c>
      <c r="H9" s="65">
        <v>79.406929584922892</v>
      </c>
      <c r="I9" s="65">
        <v>71.973623740849732</v>
      </c>
      <c r="J9" s="65">
        <v>69.393021493684287</v>
      </c>
      <c r="K9" s="65">
        <v>71.867067828198714</v>
      </c>
      <c r="L9" s="65">
        <v>70.07329465831927</v>
      </c>
      <c r="M9" s="65">
        <v>69.675700958009827</v>
      </c>
      <c r="N9" s="65">
        <v>63.336814002764498</v>
      </c>
      <c r="O9" s="65">
        <v>64.828156949639833</v>
      </c>
      <c r="P9" s="65">
        <v>65.816661787223453</v>
      </c>
      <c r="Q9" s="65">
        <v>65.428276685389875</v>
      </c>
      <c r="R9" s="65">
        <v>64.689775549321581</v>
      </c>
      <c r="S9" s="65">
        <v>66.235424144631068</v>
      </c>
      <c r="T9" s="65">
        <v>64.92304347500567</v>
      </c>
      <c r="U9" s="65">
        <v>48.446927151882534</v>
      </c>
      <c r="V9" s="65">
        <v>20.303309181235377</v>
      </c>
      <c r="W9" s="89">
        <v>4.5892933100902722</v>
      </c>
      <c r="X9" s="89">
        <v>0.58374563677221802</v>
      </c>
      <c r="Y9" s="64">
        <v>6.732970627228238E-2</v>
      </c>
    </row>
    <row r="10" spans="1:25" s="48" customFormat="1" x14ac:dyDescent="0.4">
      <c r="A10" s="68" t="s">
        <v>48</v>
      </c>
      <c r="B10" s="67" t="s">
        <v>47</v>
      </c>
      <c r="C10" s="65"/>
      <c r="D10" s="65"/>
      <c r="E10" s="65"/>
      <c r="F10" s="65"/>
      <c r="G10" s="65">
        <v>70.823326403876479</v>
      </c>
      <c r="H10" s="65">
        <v>72.524796702067121</v>
      </c>
      <c r="I10" s="65">
        <v>65.628485494055937</v>
      </c>
      <c r="J10" s="65">
        <v>62.68934802993099</v>
      </c>
      <c r="K10" s="65">
        <v>64.533425571500018</v>
      </c>
      <c r="L10" s="65">
        <v>62.611443532049094</v>
      </c>
      <c r="M10" s="65">
        <v>62.199490316744971</v>
      </c>
      <c r="N10" s="65">
        <v>56.243042988691563</v>
      </c>
      <c r="O10" s="65">
        <v>57.369967930300632</v>
      </c>
      <c r="P10" s="65">
        <v>58.197125093110834</v>
      </c>
      <c r="Q10" s="65">
        <v>57.97247378864941</v>
      </c>
      <c r="R10" s="65">
        <v>57.43725880044272</v>
      </c>
      <c r="S10" s="65">
        <v>58.901425940634013</v>
      </c>
      <c r="T10" s="65">
        <v>57.690903067456617</v>
      </c>
      <c r="U10" s="65">
        <v>45.219741395233456</v>
      </c>
      <c r="V10" s="65">
        <v>24.556784560059249</v>
      </c>
      <c r="W10" s="89">
        <v>8.2438857207728287</v>
      </c>
      <c r="X10" s="89">
        <v>0.87534438791702429</v>
      </c>
      <c r="Y10" s="64">
        <v>5.1958477835079425E-2</v>
      </c>
    </row>
    <row r="11" spans="1:25" s="48" customFormat="1" x14ac:dyDescent="0.4">
      <c r="A11" s="68" t="s">
        <v>46</v>
      </c>
      <c r="B11" s="67" t="s">
        <v>45</v>
      </c>
      <c r="C11" s="65"/>
      <c r="D11" s="65"/>
      <c r="E11" s="65"/>
      <c r="F11" s="65"/>
      <c r="G11" s="65">
        <v>80.132007586099746</v>
      </c>
      <c r="H11" s="65">
        <v>82.428263965762881</v>
      </c>
      <c r="I11" s="65">
        <v>73.617089369463159</v>
      </c>
      <c r="J11" s="65">
        <v>70.896452573113436</v>
      </c>
      <c r="K11" s="65">
        <v>73.275438458247379</v>
      </c>
      <c r="L11" s="65">
        <v>71.22803668522522</v>
      </c>
      <c r="M11" s="65">
        <v>71.011583044848663</v>
      </c>
      <c r="N11" s="65">
        <v>64.543418961448538</v>
      </c>
      <c r="O11" s="65">
        <v>65.766303439269649</v>
      </c>
      <c r="P11" s="65">
        <v>66.90732121178192</v>
      </c>
      <c r="Q11" s="65">
        <v>66.607784198621843</v>
      </c>
      <c r="R11" s="65">
        <v>66.224707844123401</v>
      </c>
      <c r="S11" s="65">
        <v>67.94641198555054</v>
      </c>
      <c r="T11" s="65">
        <v>67.921986024973066</v>
      </c>
      <c r="U11" s="65">
        <v>60.922322672493088</v>
      </c>
      <c r="V11" s="65">
        <v>41.441766069579309</v>
      </c>
      <c r="W11" s="89">
        <v>21.014721107354404</v>
      </c>
      <c r="X11" s="89">
        <v>2.4008070498088219</v>
      </c>
      <c r="Y11" s="64">
        <v>0.1408949940312475</v>
      </c>
    </row>
    <row r="12" spans="1:25" s="48" customFormat="1" x14ac:dyDescent="0.4">
      <c r="A12" s="68" t="s">
        <v>44</v>
      </c>
      <c r="B12" s="67" t="s">
        <v>43</v>
      </c>
      <c r="C12" s="65"/>
      <c r="D12" s="65"/>
      <c r="E12" s="65"/>
      <c r="F12" s="65"/>
      <c r="G12" s="65">
        <v>66.520683868160219</v>
      </c>
      <c r="H12" s="65">
        <v>68.613457166980396</v>
      </c>
      <c r="I12" s="65">
        <v>62.729053748527804</v>
      </c>
      <c r="J12" s="65">
        <v>60.801002029992858</v>
      </c>
      <c r="K12" s="65">
        <v>63.074083473656302</v>
      </c>
      <c r="L12" s="65">
        <v>61.581541018361762</v>
      </c>
      <c r="M12" s="65">
        <v>61.526291974261568</v>
      </c>
      <c r="N12" s="65">
        <v>56.180686978134602</v>
      </c>
      <c r="O12" s="65">
        <v>57.430297763843008</v>
      </c>
      <c r="P12" s="65">
        <v>58.515452003872539</v>
      </c>
      <c r="Q12" s="65">
        <v>57.910394046138698</v>
      </c>
      <c r="R12" s="65">
        <v>57.377749072375295</v>
      </c>
      <c r="S12" s="65">
        <v>58.807470071661108</v>
      </c>
      <c r="T12" s="65">
        <v>57.79676041083146</v>
      </c>
      <c r="U12" s="65">
        <v>49.119508761707024</v>
      </c>
      <c r="V12" s="65">
        <v>29.399324704023918</v>
      </c>
      <c r="W12" s="89">
        <v>9.8585643997796648</v>
      </c>
      <c r="X12" s="89">
        <v>0.76076229704915954</v>
      </c>
      <c r="Y12" s="64">
        <v>0</v>
      </c>
    </row>
    <row r="13" spans="1:25" s="48" customFormat="1" x14ac:dyDescent="0.4">
      <c r="A13" s="68" t="s">
        <v>42</v>
      </c>
      <c r="B13" s="67" t="s">
        <v>41</v>
      </c>
      <c r="C13" s="65"/>
      <c r="D13" s="65"/>
      <c r="E13" s="65"/>
      <c r="F13" s="65"/>
      <c r="G13" s="65">
        <v>76.89147486987369</v>
      </c>
      <c r="H13" s="65">
        <v>78.757583799035203</v>
      </c>
      <c r="I13" s="65">
        <v>72.217485394654858</v>
      </c>
      <c r="J13" s="65">
        <v>69.274119366666454</v>
      </c>
      <c r="K13" s="65">
        <v>71.510652606006417</v>
      </c>
      <c r="L13" s="65">
        <v>69.041900190529958</v>
      </c>
      <c r="M13" s="65">
        <v>68.253842000278851</v>
      </c>
      <c r="N13" s="65">
        <v>61.727303777019465</v>
      </c>
      <c r="O13" s="65">
        <v>62.824634818179547</v>
      </c>
      <c r="P13" s="65">
        <v>63.51370923186338</v>
      </c>
      <c r="Q13" s="65">
        <v>62.561469971521248</v>
      </c>
      <c r="R13" s="65">
        <v>61.62484957354328</v>
      </c>
      <c r="S13" s="65">
        <v>62.654452706704205</v>
      </c>
      <c r="T13" s="65">
        <v>62.517074479833603</v>
      </c>
      <c r="U13" s="65">
        <v>59.682865252413755</v>
      </c>
      <c r="V13" s="65">
        <v>41.72097881591916</v>
      </c>
      <c r="W13" s="89">
        <v>14.06604963062308</v>
      </c>
      <c r="X13" s="89">
        <v>1.9507256187802005</v>
      </c>
      <c r="Y13" s="64">
        <v>0.24490891237648907</v>
      </c>
    </row>
    <row r="14" spans="1:25" s="48" customFormat="1" x14ac:dyDescent="0.4">
      <c r="A14" s="68" t="s">
        <v>40</v>
      </c>
      <c r="B14" s="67" t="s">
        <v>39</v>
      </c>
      <c r="C14" s="65"/>
      <c r="D14" s="65"/>
      <c r="E14" s="65"/>
      <c r="F14" s="65"/>
      <c r="G14" s="65">
        <v>96.170347521651763</v>
      </c>
      <c r="H14" s="65">
        <v>98.995999226190747</v>
      </c>
      <c r="I14" s="65">
        <v>89.652337007565862</v>
      </c>
      <c r="J14" s="65">
        <v>86.588714049122586</v>
      </c>
      <c r="K14" s="65">
        <v>90.147213049094717</v>
      </c>
      <c r="L14" s="65">
        <v>87.846707903125903</v>
      </c>
      <c r="M14" s="65">
        <v>87.484124230387053</v>
      </c>
      <c r="N14" s="65">
        <v>79.528639275630724</v>
      </c>
      <c r="O14" s="65">
        <v>81.33030991163578</v>
      </c>
      <c r="P14" s="65">
        <v>82.668046862611817</v>
      </c>
      <c r="Q14" s="65">
        <v>82.109763963901059</v>
      </c>
      <c r="R14" s="65">
        <v>81.231963877216657</v>
      </c>
      <c r="S14" s="65">
        <v>83.087888759318275</v>
      </c>
      <c r="T14" s="65">
        <v>81.500984865121509</v>
      </c>
      <c r="U14" s="65">
        <v>63.344099171557225</v>
      </c>
      <c r="V14" s="65">
        <v>34.139178711518689</v>
      </c>
      <c r="W14" s="89">
        <v>12.538768295831549</v>
      </c>
      <c r="X14" s="89">
        <v>1.6110537147906261</v>
      </c>
      <c r="Y14" s="64">
        <v>0.19945516090801893</v>
      </c>
    </row>
    <row r="15" spans="1:25" s="48" customFormat="1" x14ac:dyDescent="0.4">
      <c r="A15" s="68" t="s">
        <v>38</v>
      </c>
      <c r="B15" s="67" t="s">
        <v>37</v>
      </c>
      <c r="C15" s="65"/>
      <c r="D15" s="65"/>
      <c r="E15" s="65"/>
      <c r="F15" s="65"/>
      <c r="G15" s="65">
        <v>71.780330022682847</v>
      </c>
      <c r="H15" s="65">
        <v>74.27011164674542</v>
      </c>
      <c r="I15" s="65">
        <v>67.581340710773688</v>
      </c>
      <c r="J15" s="65">
        <v>65.182370467861077</v>
      </c>
      <c r="K15" s="65">
        <v>67.740264542107965</v>
      </c>
      <c r="L15" s="65">
        <v>65.79065563254656</v>
      </c>
      <c r="M15" s="65">
        <v>65.765450968198863</v>
      </c>
      <c r="N15" s="65">
        <v>59.964253691927389</v>
      </c>
      <c r="O15" s="65">
        <v>61.266697577410937</v>
      </c>
      <c r="P15" s="65">
        <v>62.361695918073835</v>
      </c>
      <c r="Q15" s="65">
        <v>62.293882561233715</v>
      </c>
      <c r="R15" s="65">
        <v>61.891107692362787</v>
      </c>
      <c r="S15" s="65">
        <v>63.445215797005453</v>
      </c>
      <c r="T15" s="65">
        <v>63.181503396909015</v>
      </c>
      <c r="U15" s="65">
        <v>51.382921115193966</v>
      </c>
      <c r="V15" s="65">
        <v>27.708907817438607</v>
      </c>
      <c r="W15" s="89">
        <v>8.906621837904245</v>
      </c>
      <c r="X15" s="89">
        <v>1.141627826446737</v>
      </c>
      <c r="Y15" s="64">
        <v>9.4288855860733725E-2</v>
      </c>
    </row>
    <row r="16" spans="1:25" s="48" customFormat="1" x14ac:dyDescent="0.4">
      <c r="A16" s="63">
        <v>924</v>
      </c>
      <c r="B16" s="62" t="s">
        <v>36</v>
      </c>
      <c r="C16" s="60"/>
      <c r="D16" s="60"/>
      <c r="E16" s="60"/>
      <c r="F16" s="60"/>
      <c r="G16" s="60">
        <v>54.107814006802833</v>
      </c>
      <c r="H16" s="60">
        <v>55.649243280622379</v>
      </c>
      <c r="I16" s="60">
        <v>50.698094919379265</v>
      </c>
      <c r="J16" s="60">
        <v>48.881857924632953</v>
      </c>
      <c r="K16" s="60">
        <v>50.576061222923073</v>
      </c>
      <c r="L16" s="60">
        <v>49.09495086611399</v>
      </c>
      <c r="M16" s="60">
        <v>48.719141249434806</v>
      </c>
      <c r="N16" s="60">
        <v>43.957123547854764</v>
      </c>
      <c r="O16" s="60">
        <v>44.817841992778092</v>
      </c>
      <c r="P16" s="60">
        <v>45.485946558634737</v>
      </c>
      <c r="Q16" s="60">
        <v>45.197348548484037</v>
      </c>
      <c r="R16" s="60">
        <v>44.715347894276022</v>
      </c>
      <c r="S16" s="60">
        <v>45.889670871029381</v>
      </c>
      <c r="T16" s="60">
        <v>45.18623933867552</v>
      </c>
      <c r="U16" s="60">
        <v>38.509087346088677</v>
      </c>
      <c r="V16" s="60">
        <v>23.768705107718294</v>
      </c>
      <c r="W16" s="88">
        <v>11.225242400684104</v>
      </c>
      <c r="X16" s="88">
        <v>2.0687137645613678</v>
      </c>
      <c r="Y16" s="59">
        <v>0.32466276941603622</v>
      </c>
    </row>
    <row r="17" spans="1:25" s="48" customFormat="1" x14ac:dyDescent="0.4">
      <c r="A17" s="63">
        <v>923</v>
      </c>
      <c r="B17" s="97" t="s">
        <v>35</v>
      </c>
      <c r="C17" s="88"/>
      <c r="D17" s="88"/>
      <c r="E17" s="88"/>
      <c r="F17" s="88"/>
      <c r="G17" s="88">
        <v>93.994039491909234</v>
      </c>
      <c r="H17" s="88">
        <v>96.092279147227472</v>
      </c>
      <c r="I17" s="88">
        <v>87.486542485172095</v>
      </c>
      <c r="J17" s="88">
        <v>84.426278662402723</v>
      </c>
      <c r="K17" s="88">
        <v>87.787874351687705</v>
      </c>
      <c r="L17" s="88">
        <v>85.508772690562751</v>
      </c>
      <c r="M17" s="88">
        <v>85.091801391002122</v>
      </c>
      <c r="N17" s="88">
        <v>77.400202832612223</v>
      </c>
      <c r="O17" s="88">
        <v>79.084674958167369</v>
      </c>
      <c r="P17" s="88">
        <v>80.325731549448662</v>
      </c>
      <c r="Q17" s="88">
        <v>79.716510527884552</v>
      </c>
      <c r="R17" s="88">
        <v>78.95351941765108</v>
      </c>
      <c r="S17" s="88">
        <v>80.119129779082883</v>
      </c>
      <c r="T17" s="88">
        <v>75.888892761104884</v>
      </c>
      <c r="U17" s="88">
        <v>62.846140093235903</v>
      </c>
      <c r="V17" s="88">
        <v>37.846730561487931</v>
      </c>
      <c r="W17" s="88">
        <v>9.7968817955992513</v>
      </c>
      <c r="X17" s="88">
        <v>1.7893088072542025</v>
      </c>
      <c r="Y17" s="59">
        <v>0.15202689678331904</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92" t="s">
        <v>165</v>
      </c>
      <c r="B19" s="192"/>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1234.2935321899511</v>
      </c>
      <c r="H21" s="60">
        <v>1255.1051174661038</v>
      </c>
      <c r="I21" s="60">
        <v>1113.7956184865059</v>
      </c>
      <c r="J21" s="60">
        <v>1051.547213474305</v>
      </c>
      <c r="K21" s="60">
        <v>1061.3550158329408</v>
      </c>
      <c r="L21" s="60">
        <v>1005.3687605622866</v>
      </c>
      <c r="M21" s="60">
        <v>971.77802538556784</v>
      </c>
      <c r="N21" s="60">
        <v>860.95358089521824</v>
      </c>
      <c r="O21" s="60">
        <v>855.40276719476435</v>
      </c>
      <c r="P21" s="60">
        <v>856.98196157015695</v>
      </c>
      <c r="Q21" s="60">
        <v>835.47417516572693</v>
      </c>
      <c r="R21" s="60">
        <v>816.69327495037373</v>
      </c>
      <c r="S21" s="60">
        <v>818.62099709647123</v>
      </c>
      <c r="T21" s="60">
        <v>790.23094658902721</v>
      </c>
      <c r="U21" s="60">
        <v>651.24095458123202</v>
      </c>
      <c r="V21" s="88">
        <v>369.54755444337695</v>
      </c>
      <c r="W21" s="88">
        <v>123.87916725426415</v>
      </c>
      <c r="X21" s="88">
        <v>15.687467090572904</v>
      </c>
      <c r="Y21" s="59">
        <v>1.4506078059857113</v>
      </c>
    </row>
    <row r="22" spans="1:25" x14ac:dyDescent="0.4">
      <c r="A22" s="68"/>
      <c r="B22" s="90" t="s">
        <v>57</v>
      </c>
      <c r="C22" s="65" t="s">
        <v>208</v>
      </c>
      <c r="D22" s="65" t="s">
        <v>208</v>
      </c>
      <c r="E22" s="65" t="s">
        <v>208</v>
      </c>
      <c r="F22" s="65" t="s">
        <v>208</v>
      </c>
      <c r="G22" s="65">
        <v>2.6877207396322125</v>
      </c>
      <c r="H22" s="65">
        <v>2.479182417387046</v>
      </c>
      <c r="I22" s="65">
        <v>1.9594954133935338</v>
      </c>
      <c r="J22" s="65">
        <v>1.8371784870549586</v>
      </c>
      <c r="K22" s="65">
        <v>1.9413084918058172</v>
      </c>
      <c r="L22" s="65">
        <v>1.9763701304276013</v>
      </c>
      <c r="M22" s="65">
        <v>2.1074050924174532</v>
      </c>
      <c r="N22" s="65">
        <v>1.9342166163213459</v>
      </c>
      <c r="O22" s="65">
        <v>1.9887149545822222</v>
      </c>
      <c r="P22" s="65">
        <v>1.9857900667634545</v>
      </c>
      <c r="Q22" s="65">
        <v>1.8418033029236092</v>
      </c>
      <c r="R22" s="65">
        <v>1.8280368666130586</v>
      </c>
      <c r="S22" s="65">
        <v>1.814971335026063</v>
      </c>
      <c r="T22" s="65">
        <v>1.3007918257130224</v>
      </c>
      <c r="U22" s="65">
        <v>0.25465497875367332</v>
      </c>
      <c r="V22" s="89">
        <v>0.11094623089741151</v>
      </c>
      <c r="W22" s="89">
        <v>7.6039991333777451E-2</v>
      </c>
      <c r="X22" s="89">
        <v>5.2481583490270656E-2</v>
      </c>
      <c r="Y22" s="64">
        <v>6.3956132653804107E-2</v>
      </c>
    </row>
    <row r="23" spans="1:25" ht="25.5" customHeight="1" x14ac:dyDescent="0.4">
      <c r="A23" s="69">
        <v>941</v>
      </c>
      <c r="B23" s="51" t="s">
        <v>56</v>
      </c>
      <c r="C23" s="60" t="s">
        <v>208</v>
      </c>
      <c r="D23" s="60" t="s">
        <v>208</v>
      </c>
      <c r="E23" s="60" t="s">
        <v>208</v>
      </c>
      <c r="F23" s="60" t="s">
        <v>208</v>
      </c>
      <c r="G23" s="60">
        <v>1095.3014970716736</v>
      </c>
      <c r="H23" s="60">
        <v>1114.6603661421389</v>
      </c>
      <c r="I23" s="60">
        <v>989.26635920921126</v>
      </c>
      <c r="J23" s="60">
        <v>933.83322989838064</v>
      </c>
      <c r="K23" s="60">
        <v>942.08385361295541</v>
      </c>
      <c r="L23" s="60">
        <v>892.02802206726528</v>
      </c>
      <c r="M23" s="60">
        <v>862.04788153429138</v>
      </c>
      <c r="N23" s="60">
        <v>763.49164548464955</v>
      </c>
      <c r="O23" s="60">
        <v>758.38712784125983</v>
      </c>
      <c r="P23" s="60">
        <v>759.82588064104903</v>
      </c>
      <c r="Q23" s="60">
        <v>740.90928006600177</v>
      </c>
      <c r="R23" s="60">
        <v>724.22132818115404</v>
      </c>
      <c r="S23" s="60">
        <v>726.63917790163464</v>
      </c>
      <c r="T23" s="60">
        <v>705.06261810013336</v>
      </c>
      <c r="U23" s="60">
        <v>582.41391141398071</v>
      </c>
      <c r="V23" s="88">
        <v>328.46892344237341</v>
      </c>
      <c r="W23" s="88">
        <v>113.43457100442134</v>
      </c>
      <c r="X23" s="88">
        <v>13.777467001912163</v>
      </c>
      <c r="Y23" s="59">
        <v>1.2315853244115285</v>
      </c>
    </row>
    <row r="24" spans="1:25" ht="25.5" customHeight="1" x14ac:dyDescent="0.4">
      <c r="A24" s="69">
        <v>921</v>
      </c>
      <c r="B24" s="52" t="s">
        <v>55</v>
      </c>
      <c r="C24" s="60" t="s">
        <v>208</v>
      </c>
      <c r="D24" s="60" t="s">
        <v>208</v>
      </c>
      <c r="E24" s="60" t="s">
        <v>208</v>
      </c>
      <c r="F24" s="60" t="s">
        <v>208</v>
      </c>
      <c r="G24" s="60">
        <v>1016.8377079783303</v>
      </c>
      <c r="H24" s="60">
        <v>1034.7613401582894</v>
      </c>
      <c r="I24" s="60">
        <v>918.23768044217491</v>
      </c>
      <c r="J24" s="60">
        <v>866.74187383181334</v>
      </c>
      <c r="K24" s="60">
        <v>874.48816446731723</v>
      </c>
      <c r="L24" s="60">
        <v>828.08805402584619</v>
      </c>
      <c r="M24" s="60">
        <v>800.42869701202881</v>
      </c>
      <c r="N24" s="60">
        <v>709.2395429886833</v>
      </c>
      <c r="O24" s="60">
        <v>704.5347008694938</v>
      </c>
      <c r="P24" s="60">
        <v>705.93392496717581</v>
      </c>
      <c r="Q24" s="60">
        <v>688.33751205105364</v>
      </c>
      <c r="R24" s="60">
        <v>672.88512435277426</v>
      </c>
      <c r="S24" s="60">
        <v>674.99449599889715</v>
      </c>
      <c r="T24" s="60">
        <v>655.12568468963661</v>
      </c>
      <c r="U24" s="60">
        <v>540.3960550688945</v>
      </c>
      <c r="V24" s="88">
        <v>302.74018006612306</v>
      </c>
      <c r="W24" s="88">
        <v>101.5543054489896</v>
      </c>
      <c r="X24" s="88">
        <v>11.629892427867331</v>
      </c>
      <c r="Y24" s="59">
        <v>0.90043161839674146</v>
      </c>
    </row>
    <row r="25" spans="1:25" x14ac:dyDescent="0.4">
      <c r="A25" s="68" t="s">
        <v>54</v>
      </c>
      <c r="B25" s="67" t="s">
        <v>53</v>
      </c>
      <c r="C25" s="65" t="s">
        <v>208</v>
      </c>
      <c r="D25" s="65" t="s">
        <v>208</v>
      </c>
      <c r="E25" s="65" t="s">
        <v>208</v>
      </c>
      <c r="F25" s="65" t="s">
        <v>208</v>
      </c>
      <c r="G25" s="65">
        <v>66.111014273179464</v>
      </c>
      <c r="H25" s="65">
        <v>67.642479214244062</v>
      </c>
      <c r="I25" s="65">
        <v>60.534024798056272</v>
      </c>
      <c r="J25" s="65">
        <v>57.177883930919883</v>
      </c>
      <c r="K25" s="65">
        <v>57.68687376548889</v>
      </c>
      <c r="L25" s="65">
        <v>54.668031879803848</v>
      </c>
      <c r="M25" s="65">
        <v>53.002978053643893</v>
      </c>
      <c r="N25" s="65">
        <v>46.828548267594343</v>
      </c>
      <c r="O25" s="65">
        <v>46.590306516736739</v>
      </c>
      <c r="P25" s="65">
        <v>46.827636008824413</v>
      </c>
      <c r="Q25" s="65">
        <v>45.716405338746114</v>
      </c>
      <c r="R25" s="65">
        <v>44.77466495386043</v>
      </c>
      <c r="S25" s="65">
        <v>44.793392343026184</v>
      </c>
      <c r="T25" s="65">
        <v>43.737136664820746</v>
      </c>
      <c r="U25" s="65">
        <v>35.142369856065329</v>
      </c>
      <c r="V25" s="89">
        <v>17.417903385991277</v>
      </c>
      <c r="W25" s="89">
        <v>5.1772353032116971</v>
      </c>
      <c r="X25" s="89">
        <v>0.51366193890435397</v>
      </c>
      <c r="Y25" s="64">
        <v>5.8726355171100829E-2</v>
      </c>
    </row>
    <row r="26" spans="1:25" x14ac:dyDescent="0.4">
      <c r="A26" s="68" t="s">
        <v>52</v>
      </c>
      <c r="B26" s="67" t="s">
        <v>51</v>
      </c>
      <c r="C26" s="65" t="s">
        <v>208</v>
      </c>
      <c r="D26" s="65" t="s">
        <v>208</v>
      </c>
      <c r="E26" s="65" t="s">
        <v>208</v>
      </c>
      <c r="F26" s="65" t="s">
        <v>208</v>
      </c>
      <c r="G26" s="65">
        <v>168.1591273718056</v>
      </c>
      <c r="H26" s="65">
        <v>170.27548154110994</v>
      </c>
      <c r="I26" s="65">
        <v>152.43464248889228</v>
      </c>
      <c r="J26" s="65">
        <v>144.13166050009673</v>
      </c>
      <c r="K26" s="65">
        <v>145.6725169403816</v>
      </c>
      <c r="L26" s="65">
        <v>137.63563843822169</v>
      </c>
      <c r="M26" s="65">
        <v>132.84638338574067</v>
      </c>
      <c r="N26" s="65">
        <v>117.47966091601458</v>
      </c>
      <c r="O26" s="65">
        <v>116.25040649126291</v>
      </c>
      <c r="P26" s="65">
        <v>116.48949455445681</v>
      </c>
      <c r="Q26" s="65">
        <v>113.51797861365219</v>
      </c>
      <c r="R26" s="65">
        <v>110.9323236454491</v>
      </c>
      <c r="S26" s="65">
        <v>111.29911249692859</v>
      </c>
      <c r="T26" s="65">
        <v>107.96351745894253</v>
      </c>
      <c r="U26" s="65">
        <v>92.682910386372086</v>
      </c>
      <c r="V26" s="89">
        <v>47.970348456811038</v>
      </c>
      <c r="W26" s="89">
        <v>12.53658757415764</v>
      </c>
      <c r="X26" s="89">
        <v>1.436724047366573</v>
      </c>
      <c r="Y26" s="64">
        <v>2.6898139201869349E-2</v>
      </c>
    </row>
    <row r="27" spans="1:25" x14ac:dyDescent="0.4">
      <c r="A27" s="68" t="s">
        <v>50</v>
      </c>
      <c r="B27" s="67" t="s">
        <v>49</v>
      </c>
      <c r="C27" s="65" t="s">
        <v>208</v>
      </c>
      <c r="D27" s="65" t="s">
        <v>208</v>
      </c>
      <c r="E27" s="65" t="s">
        <v>208</v>
      </c>
      <c r="F27" s="65" t="s">
        <v>208</v>
      </c>
      <c r="G27" s="65">
        <v>112.14248869652226</v>
      </c>
      <c r="H27" s="65">
        <v>114.009390895216</v>
      </c>
      <c r="I27" s="65">
        <v>100.83596648982217</v>
      </c>
      <c r="J27" s="65">
        <v>95.243350216882874</v>
      </c>
      <c r="K27" s="65">
        <v>96.051449228347963</v>
      </c>
      <c r="L27" s="65">
        <v>91.261609227973906</v>
      </c>
      <c r="M27" s="65">
        <v>88.124703431618897</v>
      </c>
      <c r="N27" s="65">
        <v>78.170613718731971</v>
      </c>
      <c r="O27" s="65">
        <v>77.896512473921163</v>
      </c>
      <c r="P27" s="65">
        <v>77.979879237360095</v>
      </c>
      <c r="Q27" s="65">
        <v>76.103583373532331</v>
      </c>
      <c r="R27" s="65">
        <v>74.268179933745216</v>
      </c>
      <c r="S27" s="65">
        <v>74.541990511461762</v>
      </c>
      <c r="T27" s="65">
        <v>71.748783396613135</v>
      </c>
      <c r="U27" s="65">
        <v>52.861185910068492</v>
      </c>
      <c r="V27" s="89">
        <v>21.977580572659946</v>
      </c>
      <c r="W27" s="89">
        <v>4.8570909464116365</v>
      </c>
      <c r="X27" s="89">
        <v>0.60599842700202411</v>
      </c>
      <c r="Y27" s="64">
        <v>6.8675819518996747E-2</v>
      </c>
    </row>
    <row r="28" spans="1:25" x14ac:dyDescent="0.4">
      <c r="A28" s="68" t="s">
        <v>48</v>
      </c>
      <c r="B28" s="67" t="s">
        <v>47</v>
      </c>
      <c r="C28" s="65" t="s">
        <v>208</v>
      </c>
      <c r="D28" s="65" t="s">
        <v>208</v>
      </c>
      <c r="E28" s="65" t="s">
        <v>208</v>
      </c>
      <c r="F28" s="65" t="s">
        <v>208</v>
      </c>
      <c r="G28" s="65">
        <v>102.70358630906968</v>
      </c>
      <c r="H28" s="65">
        <v>104.12829132197042</v>
      </c>
      <c r="I28" s="65">
        <v>91.946346732301905</v>
      </c>
      <c r="J28" s="65">
        <v>86.042420415807854</v>
      </c>
      <c r="K28" s="65">
        <v>86.249922768939925</v>
      </c>
      <c r="L28" s="65">
        <v>81.543491292696572</v>
      </c>
      <c r="M28" s="65">
        <v>78.668912725604628</v>
      </c>
      <c r="N28" s="65">
        <v>69.415445930752782</v>
      </c>
      <c r="O28" s="65">
        <v>68.9348676992729</v>
      </c>
      <c r="P28" s="65">
        <v>68.952217622244902</v>
      </c>
      <c r="Q28" s="65">
        <v>67.431288364187921</v>
      </c>
      <c r="R28" s="65">
        <v>65.941806649800725</v>
      </c>
      <c r="S28" s="65">
        <v>66.288237605166842</v>
      </c>
      <c r="T28" s="65">
        <v>63.756285697473423</v>
      </c>
      <c r="U28" s="65">
        <v>49.339953991401316</v>
      </c>
      <c r="V28" s="89">
        <v>26.581810209192476</v>
      </c>
      <c r="W28" s="89">
        <v>8.7249386761968051</v>
      </c>
      <c r="X28" s="89">
        <v>0.90871312562761786</v>
      </c>
      <c r="Y28" s="64">
        <v>5.2997276296639154E-2</v>
      </c>
    </row>
    <row r="29" spans="1:25" x14ac:dyDescent="0.4">
      <c r="A29" s="68" t="s">
        <v>46</v>
      </c>
      <c r="B29" s="67" t="s">
        <v>45</v>
      </c>
      <c r="C29" s="65" t="s">
        <v>208</v>
      </c>
      <c r="D29" s="65" t="s">
        <v>208</v>
      </c>
      <c r="E29" s="65" t="s">
        <v>208</v>
      </c>
      <c r="F29" s="65" t="s">
        <v>208</v>
      </c>
      <c r="G29" s="65">
        <v>116.20245722866196</v>
      </c>
      <c r="H29" s="65">
        <v>118.34730566223836</v>
      </c>
      <c r="I29" s="65">
        <v>103.13848283457001</v>
      </c>
      <c r="J29" s="65">
        <v>97.306840316359938</v>
      </c>
      <c r="K29" s="65">
        <v>97.93375838822908</v>
      </c>
      <c r="L29" s="65">
        <v>92.765514761921821</v>
      </c>
      <c r="M29" s="65">
        <v>89.814305561251302</v>
      </c>
      <c r="N29" s="65">
        <v>79.659811614481498</v>
      </c>
      <c r="O29" s="65">
        <v>79.023774811312364</v>
      </c>
      <c r="P29" s="65">
        <v>79.272097467617826</v>
      </c>
      <c r="Q29" s="65">
        <v>77.475539856576944</v>
      </c>
      <c r="R29" s="65">
        <v>76.030384654482617</v>
      </c>
      <c r="S29" s="65">
        <v>76.467552868012092</v>
      </c>
      <c r="T29" s="65">
        <v>75.063022346599126</v>
      </c>
      <c r="U29" s="65">
        <v>66.473281468764924</v>
      </c>
      <c r="V29" s="89">
        <v>44.859177621610073</v>
      </c>
      <c r="W29" s="89">
        <v>22.240986734815788</v>
      </c>
      <c r="X29" s="89">
        <v>2.4923274866159275</v>
      </c>
      <c r="Y29" s="64">
        <v>0.14371188761896367</v>
      </c>
    </row>
    <row r="30" spans="1:25" x14ac:dyDescent="0.4">
      <c r="A30" s="68" t="s">
        <v>44</v>
      </c>
      <c r="B30" s="67" t="s">
        <v>43</v>
      </c>
      <c r="C30" s="65" t="s">
        <v>208</v>
      </c>
      <c r="D30" s="65" t="s">
        <v>208</v>
      </c>
      <c r="E30" s="65" t="s">
        <v>208</v>
      </c>
      <c r="F30" s="65" t="s">
        <v>208</v>
      </c>
      <c r="G30" s="65">
        <v>96.464161511312341</v>
      </c>
      <c r="H30" s="65">
        <v>98.512541659937341</v>
      </c>
      <c r="I30" s="65">
        <v>87.884205809895292</v>
      </c>
      <c r="J30" s="65">
        <v>83.450626665781755</v>
      </c>
      <c r="K30" s="65">
        <v>84.299489452905476</v>
      </c>
      <c r="L30" s="65">
        <v>80.202173445357673</v>
      </c>
      <c r="M30" s="65">
        <v>77.817462313677524</v>
      </c>
      <c r="N30" s="65">
        <v>69.338485829569336</v>
      </c>
      <c r="O30" s="65">
        <v>69.00735909579268</v>
      </c>
      <c r="P30" s="65">
        <v>69.329372789115098</v>
      </c>
      <c r="Q30" s="65">
        <v>67.359079663312471</v>
      </c>
      <c r="R30" s="65">
        <v>65.873485510109191</v>
      </c>
      <c r="S30" s="65">
        <v>66.182498756447742</v>
      </c>
      <c r="T30" s="65">
        <v>63.873272443537886</v>
      </c>
      <c r="U30" s="65">
        <v>53.595050029152127</v>
      </c>
      <c r="V30" s="89">
        <v>31.823680647174356</v>
      </c>
      <c r="W30" s="89">
        <v>10.43383820892546</v>
      </c>
      <c r="X30" s="89">
        <v>0.78976308565391662</v>
      </c>
      <c r="Y30" s="64" t="s">
        <v>208</v>
      </c>
    </row>
    <row r="31" spans="1:25" x14ac:dyDescent="0.4">
      <c r="A31" s="68" t="s">
        <v>42</v>
      </c>
      <c r="B31" s="67" t="s">
        <v>41</v>
      </c>
      <c r="C31" s="65" t="s">
        <v>208</v>
      </c>
      <c r="D31" s="65" t="s">
        <v>208</v>
      </c>
      <c r="E31" s="65" t="s">
        <v>208</v>
      </c>
      <c r="F31" s="65" t="s">
        <v>208</v>
      </c>
      <c r="G31" s="65">
        <v>111.5032380814225</v>
      </c>
      <c r="H31" s="65">
        <v>113.07708539094314</v>
      </c>
      <c r="I31" s="65">
        <v>101.17761978269772</v>
      </c>
      <c r="J31" s="65">
        <v>95.080154600359364</v>
      </c>
      <c r="K31" s="65">
        <v>95.575094763734882</v>
      </c>
      <c r="L31" s="65">
        <v>89.918348298995909</v>
      </c>
      <c r="M31" s="65">
        <v>86.326359141589492</v>
      </c>
      <c r="N31" s="65">
        <v>76.18414812026387</v>
      </c>
      <c r="O31" s="65">
        <v>75.48911121421375</v>
      </c>
      <c r="P31" s="65">
        <v>75.251330610313047</v>
      </c>
      <c r="Q31" s="65">
        <v>72.769027202753321</v>
      </c>
      <c r="R31" s="65">
        <v>70.749440350560803</v>
      </c>
      <c r="S31" s="65">
        <v>70.511930428131009</v>
      </c>
      <c r="T31" s="65">
        <v>69.089860785259816</v>
      </c>
      <c r="U31" s="65">
        <v>65.120890451167</v>
      </c>
      <c r="V31" s="89">
        <v>45.161415083238701</v>
      </c>
      <c r="W31" s="89">
        <v>14.886841545399554</v>
      </c>
      <c r="X31" s="89">
        <v>2.0250886379723472</v>
      </c>
      <c r="Y31" s="64">
        <v>0.24980534144830457</v>
      </c>
    </row>
    <row r="32" spans="1:25" x14ac:dyDescent="0.4">
      <c r="A32" s="68" t="s">
        <v>40</v>
      </c>
      <c r="B32" s="67" t="s">
        <v>39</v>
      </c>
      <c r="C32" s="65" t="s">
        <v>208</v>
      </c>
      <c r="D32" s="65" t="s">
        <v>208</v>
      </c>
      <c r="E32" s="65" t="s">
        <v>208</v>
      </c>
      <c r="F32" s="65" t="s">
        <v>208</v>
      </c>
      <c r="G32" s="65">
        <v>139.46026102669151</v>
      </c>
      <c r="H32" s="65">
        <v>142.1346176188666</v>
      </c>
      <c r="I32" s="65">
        <v>125.60406966279041</v>
      </c>
      <c r="J32" s="65">
        <v>118.84479216344108</v>
      </c>
      <c r="K32" s="65">
        <v>120.48314643866294</v>
      </c>
      <c r="L32" s="65">
        <v>114.40923347061778</v>
      </c>
      <c r="M32" s="65">
        <v>110.64851012297549</v>
      </c>
      <c r="N32" s="65">
        <v>98.154645734475324</v>
      </c>
      <c r="O32" s="65">
        <v>97.725244687444544</v>
      </c>
      <c r="P32" s="65">
        <v>97.945476663270995</v>
      </c>
      <c r="Q32" s="65">
        <v>95.506829526555023</v>
      </c>
      <c r="R32" s="65">
        <v>93.259716212879752</v>
      </c>
      <c r="S32" s="65">
        <v>93.50791808912318</v>
      </c>
      <c r="T32" s="65">
        <v>90.069660889349393</v>
      </c>
      <c r="U32" s="65">
        <v>69.115718982878548</v>
      </c>
      <c r="V32" s="89">
        <v>36.954397143805231</v>
      </c>
      <c r="W32" s="89">
        <v>13.270439227524275</v>
      </c>
      <c r="X32" s="89">
        <v>1.6724682044344685</v>
      </c>
      <c r="Y32" s="64">
        <v>0.20344283958788806</v>
      </c>
    </row>
    <row r="33" spans="1:25" x14ac:dyDescent="0.4">
      <c r="A33" s="68" t="s">
        <v>38</v>
      </c>
      <c r="B33" s="67" t="s">
        <v>37</v>
      </c>
      <c r="C33" s="65" t="s">
        <v>208</v>
      </c>
      <c r="D33" s="65" t="s">
        <v>208</v>
      </c>
      <c r="E33" s="65" t="s">
        <v>208</v>
      </c>
      <c r="F33" s="65" t="s">
        <v>208</v>
      </c>
      <c r="G33" s="65">
        <v>104.09137347966482</v>
      </c>
      <c r="H33" s="65">
        <v>106.6341468537636</v>
      </c>
      <c r="I33" s="65">
        <v>94.682321843148813</v>
      </c>
      <c r="J33" s="65">
        <v>89.464145022163734</v>
      </c>
      <c r="K33" s="65">
        <v>90.535912720626499</v>
      </c>
      <c r="L33" s="65">
        <v>85.684013210257064</v>
      </c>
      <c r="M33" s="65">
        <v>83.179082275927186</v>
      </c>
      <c r="N33" s="65">
        <v>74.00818285679965</v>
      </c>
      <c r="O33" s="65">
        <v>73.617117879536778</v>
      </c>
      <c r="P33" s="65">
        <v>73.886420013972554</v>
      </c>
      <c r="Q33" s="65">
        <v>72.457780111737208</v>
      </c>
      <c r="R33" s="65">
        <v>71.055122441886525</v>
      </c>
      <c r="S33" s="65">
        <v>71.401862900599795</v>
      </c>
      <c r="T33" s="65">
        <v>69.82414500704067</v>
      </c>
      <c r="U33" s="65">
        <v>56.064693993024662</v>
      </c>
      <c r="V33" s="89">
        <v>29.993866945639958</v>
      </c>
      <c r="W33" s="89">
        <v>9.4263472323467461</v>
      </c>
      <c r="X33" s="89">
        <v>1.1851474742901036</v>
      </c>
      <c r="Y33" s="64">
        <v>9.6173959552979096E-2</v>
      </c>
    </row>
    <row r="34" spans="1:25" x14ac:dyDescent="0.4">
      <c r="A34" s="63">
        <v>924</v>
      </c>
      <c r="B34" s="62" t="s">
        <v>36</v>
      </c>
      <c r="C34" s="60" t="s">
        <v>208</v>
      </c>
      <c r="D34" s="60" t="s">
        <v>208</v>
      </c>
      <c r="E34" s="60" t="s">
        <v>208</v>
      </c>
      <c r="F34" s="60" t="s">
        <v>208</v>
      </c>
      <c r="G34" s="60">
        <v>78.463789093343138</v>
      </c>
      <c r="H34" s="60">
        <v>79.899025983849342</v>
      </c>
      <c r="I34" s="60">
        <v>71.028678767036283</v>
      </c>
      <c r="J34" s="60">
        <v>67.091356066567272</v>
      </c>
      <c r="K34" s="60">
        <v>67.595689145638175</v>
      </c>
      <c r="L34" s="60">
        <v>63.939968041419043</v>
      </c>
      <c r="M34" s="60">
        <v>61.61918452226255</v>
      </c>
      <c r="N34" s="60">
        <v>54.252102495966277</v>
      </c>
      <c r="O34" s="60">
        <v>53.852426971766043</v>
      </c>
      <c r="P34" s="60">
        <v>53.89195567387322</v>
      </c>
      <c r="Q34" s="60">
        <v>52.571768014948127</v>
      </c>
      <c r="R34" s="60">
        <v>51.336203828379709</v>
      </c>
      <c r="S34" s="60">
        <v>51.644681902737574</v>
      </c>
      <c r="T34" s="60">
        <v>49.936933410496842</v>
      </c>
      <c r="U34" s="60">
        <v>42.017856345086265</v>
      </c>
      <c r="V34" s="88">
        <v>25.72874337625036</v>
      </c>
      <c r="W34" s="88">
        <v>11.880265555431741</v>
      </c>
      <c r="X34" s="88">
        <v>2.1475745740448304</v>
      </c>
      <c r="Y34" s="59">
        <v>0.33115370601478705</v>
      </c>
    </row>
    <row r="35" spans="1:25" x14ac:dyDescent="0.4">
      <c r="A35" s="63">
        <v>923</v>
      </c>
      <c r="B35" s="62" t="s">
        <v>35</v>
      </c>
      <c r="C35" s="60" t="s">
        <v>208</v>
      </c>
      <c r="D35" s="60" t="s">
        <v>208</v>
      </c>
      <c r="E35" s="60" t="s">
        <v>208</v>
      </c>
      <c r="F35" s="60" t="s">
        <v>208</v>
      </c>
      <c r="G35" s="60">
        <v>136.3043143786455</v>
      </c>
      <c r="H35" s="60">
        <v>137.96556890657806</v>
      </c>
      <c r="I35" s="60">
        <v>122.56976386390109</v>
      </c>
      <c r="J35" s="60">
        <v>115.87680508886925</v>
      </c>
      <c r="K35" s="60">
        <v>117.32985372817967</v>
      </c>
      <c r="L35" s="60">
        <v>111.36436836459372</v>
      </c>
      <c r="M35" s="60">
        <v>107.62273875885907</v>
      </c>
      <c r="N35" s="60">
        <v>95.527718794247335</v>
      </c>
      <c r="O35" s="60">
        <v>95.026924398922176</v>
      </c>
      <c r="P35" s="60">
        <v>95.17029086234453</v>
      </c>
      <c r="Q35" s="60">
        <v>92.723091796801455</v>
      </c>
      <c r="R35" s="60">
        <v>90.643909902606723</v>
      </c>
      <c r="S35" s="60">
        <v>90.166847859810517</v>
      </c>
      <c r="T35" s="60">
        <v>83.867536663180772</v>
      </c>
      <c r="U35" s="60">
        <v>68.57238818849757</v>
      </c>
      <c r="V35" s="88">
        <v>40.967684770106132</v>
      </c>
      <c r="W35" s="88">
        <v>10.368556258509026</v>
      </c>
      <c r="X35" s="88">
        <v>1.8575185051704701</v>
      </c>
      <c r="Y35" s="59">
        <v>0.15506634892037896</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9:B19"/>
    <mergeCell ref="A1:B1"/>
  </mergeCells>
  <conditionalFormatting sqref="C1:V1">
    <cfRule type="cellIs" dxfId="2" priority="1" stopIfTrue="1" operator="equal">
      <formula>FALSE</formula>
    </cfRule>
  </conditionalFormatting>
  <hyperlinks>
    <hyperlink ref="B35" display="SCOTLAND"/>
    <hyperlink ref="B34" display="WALES"/>
    <hyperlink ref="B17" display="SCOTLAND"/>
    <hyperlink ref="B16" display="WALE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zoomScale="70" zoomScaleNormal="70" workbookViewId="0">
      <selection sqref="A1:B1"/>
    </sheetView>
  </sheetViews>
  <sheetFormatPr defaultColWidth="8.88671875" defaultRowHeight="15" x14ac:dyDescent="0.4"/>
  <cols>
    <col min="1" max="1" width="11.77734375" style="84" customWidth="1"/>
    <col min="2" max="2" width="60.77734375" style="45" customWidth="1"/>
    <col min="3" max="24" width="8.88671875" style="45"/>
    <col min="25" max="25" width="8.88671875" style="83"/>
    <col min="26" max="16384" width="8.88671875" style="45"/>
  </cols>
  <sheetData>
    <row r="1" spans="1:25" s="100" customFormat="1" ht="60" customHeight="1" x14ac:dyDescent="0.4">
      <c r="A1" s="189" t="s">
        <v>168</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c r="D3" s="60"/>
      <c r="E3" s="60"/>
      <c r="F3" s="60"/>
      <c r="G3" s="60">
        <f t="shared" ref="G3:Y3" si="0">SUM(G6,G16:G17,G4)</f>
        <v>163.05200000000002</v>
      </c>
      <c r="H3" s="60">
        <f t="shared" si="0"/>
        <v>165.48700000000002</v>
      </c>
      <c r="I3" s="60">
        <f t="shared" si="0"/>
        <v>162.65124892159437</v>
      </c>
      <c r="J3" s="60">
        <f t="shared" si="0"/>
        <v>169.90298870138361</v>
      </c>
      <c r="K3" s="60">
        <f t="shared" si="0"/>
        <v>124.28300000000013</v>
      </c>
      <c r="L3" s="60">
        <f t="shared" si="0"/>
        <v>128.26055663881255</v>
      </c>
      <c r="M3" s="60">
        <f t="shared" si="0"/>
        <v>135.16607401724033</v>
      </c>
      <c r="N3" s="60">
        <f t="shared" si="0"/>
        <v>200.7544201664756</v>
      </c>
      <c r="O3" s="60">
        <f t="shared" si="0"/>
        <v>175.53506304142519</v>
      </c>
      <c r="P3" s="60">
        <f t="shared" si="0"/>
        <v>183.23841614855505</v>
      </c>
      <c r="Q3" s="60">
        <f t="shared" si="0"/>
        <v>169.98493378695878</v>
      </c>
      <c r="R3" s="60">
        <f t="shared" si="0"/>
        <v>169.32235473338645</v>
      </c>
      <c r="S3" s="60">
        <f t="shared" si="0"/>
        <v>159.46672221701044</v>
      </c>
      <c r="T3" s="60">
        <f t="shared" si="0"/>
        <v>144.67452092278558</v>
      </c>
      <c r="U3" s="60">
        <f t="shared" si="0"/>
        <v>138.30903393915497</v>
      </c>
      <c r="V3" s="60">
        <f t="shared" si="0"/>
        <v>128.19760849598055</v>
      </c>
      <c r="W3" s="88">
        <f t="shared" si="0"/>
        <v>117.24033786983223</v>
      </c>
      <c r="X3" s="88">
        <f t="shared" si="0"/>
        <v>104.47456701906529</v>
      </c>
      <c r="Y3" s="59">
        <f t="shared" si="0"/>
        <v>95.737026266111414</v>
      </c>
    </row>
    <row r="4" spans="1:25" s="48" customFormat="1" x14ac:dyDescent="0.4">
      <c r="A4" s="68"/>
      <c r="B4" s="90" t="s">
        <v>57</v>
      </c>
      <c r="C4" s="65"/>
      <c r="D4" s="65"/>
      <c r="E4" s="65"/>
      <c r="F4" s="65"/>
      <c r="G4" s="65">
        <v>0.50307901058261162</v>
      </c>
      <c r="H4" s="65">
        <v>0.41773810628147795</v>
      </c>
      <c r="I4" s="65">
        <v>0.2779524479209769</v>
      </c>
      <c r="J4" s="65">
        <v>0.2466078485739619</v>
      </c>
      <c r="K4" s="65">
        <v>0.19662625678274143</v>
      </c>
      <c r="L4" s="65">
        <v>0.18024920188059179</v>
      </c>
      <c r="M4" s="65">
        <v>0.20750131100225933</v>
      </c>
      <c r="N4" s="65">
        <v>0.33235720910978267</v>
      </c>
      <c r="O4" s="65">
        <v>0.29632602444405726</v>
      </c>
      <c r="P4" s="65">
        <v>0.2696506637642882</v>
      </c>
      <c r="Q4" s="65">
        <v>0.24888347079905546</v>
      </c>
      <c r="R4" s="65">
        <v>0.2767871353870911</v>
      </c>
      <c r="S4" s="65">
        <v>0.27914385855301671</v>
      </c>
      <c r="T4" s="65">
        <v>0.26205926181780265</v>
      </c>
      <c r="U4" s="65">
        <v>0.28137655009247009</v>
      </c>
      <c r="V4" s="65">
        <v>0.25907366104014007</v>
      </c>
      <c r="W4" s="89">
        <v>0.2345021838210305</v>
      </c>
      <c r="X4" s="89">
        <v>0.23071559751054352</v>
      </c>
      <c r="Y4" s="64">
        <v>0.22545613826017818</v>
      </c>
    </row>
    <row r="5" spans="1:25" s="48" customFormat="1" ht="25.5" customHeight="1" x14ac:dyDescent="0.4">
      <c r="A5" s="69">
        <v>941</v>
      </c>
      <c r="B5" s="51" t="s">
        <v>56</v>
      </c>
      <c r="C5" s="60"/>
      <c r="D5" s="60"/>
      <c r="E5" s="60"/>
      <c r="F5" s="60"/>
      <c r="G5" s="60">
        <f t="shared" ref="G5:Y5" si="1">SUM(G6,G16)</f>
        <v>144.1499188474391</v>
      </c>
      <c r="H5" s="60">
        <f t="shared" si="1"/>
        <v>146.29520854156326</v>
      </c>
      <c r="I5" s="60">
        <f t="shared" si="1"/>
        <v>143.94643271480132</v>
      </c>
      <c r="J5" s="60">
        <f t="shared" si="1"/>
        <v>150.72165768682459</v>
      </c>
      <c r="K5" s="60">
        <f t="shared" si="1"/>
        <v>110.17844301697727</v>
      </c>
      <c r="L5" s="60">
        <f t="shared" si="1"/>
        <v>113.67989155362075</v>
      </c>
      <c r="M5" s="60">
        <f t="shared" si="1"/>
        <v>120.07067914785655</v>
      </c>
      <c r="N5" s="60">
        <f t="shared" si="1"/>
        <v>178.62458533844281</v>
      </c>
      <c r="O5" s="60">
        <f t="shared" si="1"/>
        <v>156.30914444585827</v>
      </c>
      <c r="P5" s="60">
        <f t="shared" si="1"/>
        <v>163.24427292586793</v>
      </c>
      <c r="Q5" s="60">
        <f t="shared" si="1"/>
        <v>151.6675163587349</v>
      </c>
      <c r="R5" s="60">
        <f t="shared" si="1"/>
        <v>151.28370542218514</v>
      </c>
      <c r="S5" s="60">
        <f t="shared" si="1"/>
        <v>142.5429159264487</v>
      </c>
      <c r="T5" s="60">
        <f t="shared" si="1"/>
        <v>129.32119625146407</v>
      </c>
      <c r="U5" s="60">
        <f t="shared" si="1"/>
        <v>123.72762621039021</v>
      </c>
      <c r="V5" s="60">
        <f t="shared" si="1"/>
        <v>114.75134991370545</v>
      </c>
      <c r="W5" s="88">
        <f t="shared" si="1"/>
        <v>105.24210168420451</v>
      </c>
      <c r="X5" s="88">
        <f t="shared" si="1"/>
        <v>93.937401074103619</v>
      </c>
      <c r="Y5" s="59">
        <f t="shared" si="1"/>
        <v>86.203378283330196</v>
      </c>
    </row>
    <row r="6" spans="1:25" s="48" customFormat="1" ht="25.5" customHeight="1" x14ac:dyDescent="0.4">
      <c r="A6" s="69">
        <v>921</v>
      </c>
      <c r="B6" s="52" t="s">
        <v>55</v>
      </c>
      <c r="C6" s="60"/>
      <c r="D6" s="60"/>
      <c r="E6" s="60"/>
      <c r="F6" s="60"/>
      <c r="G6" s="60">
        <f t="shared" ref="G6:Y6" si="2">SUM(G7:G15)</f>
        <v>130.19258818373311</v>
      </c>
      <c r="H6" s="60">
        <f t="shared" si="2"/>
        <v>132.25858435771264</v>
      </c>
      <c r="I6" s="60">
        <f t="shared" si="2"/>
        <v>130.07690915716825</v>
      </c>
      <c r="J6" s="60">
        <f t="shared" si="2"/>
        <v>136.17819328182847</v>
      </c>
      <c r="K6" s="60">
        <f t="shared" si="2"/>
        <v>99.649889322552568</v>
      </c>
      <c r="L6" s="60">
        <f t="shared" si="2"/>
        <v>103.04327739814171</v>
      </c>
      <c r="M6" s="60">
        <f t="shared" si="2"/>
        <v>108.93317169435603</v>
      </c>
      <c r="N6" s="60">
        <f t="shared" si="2"/>
        <v>162.0827083578005</v>
      </c>
      <c r="O6" s="60">
        <f t="shared" si="2"/>
        <v>141.84866663135185</v>
      </c>
      <c r="P6" s="60">
        <f t="shared" si="2"/>
        <v>148.3813818475858</v>
      </c>
      <c r="Q6" s="60">
        <f t="shared" si="2"/>
        <v>137.86944670079941</v>
      </c>
      <c r="R6" s="60">
        <f t="shared" si="2"/>
        <v>137.54716425017946</v>
      </c>
      <c r="S6" s="60">
        <f t="shared" si="2"/>
        <v>129.67440248326443</v>
      </c>
      <c r="T6" s="60">
        <f t="shared" si="2"/>
        <v>117.58900778419958</v>
      </c>
      <c r="U6" s="60">
        <f t="shared" si="2"/>
        <v>112.57543244814866</v>
      </c>
      <c r="V6" s="60">
        <f t="shared" si="2"/>
        <v>104.42649201320179</v>
      </c>
      <c r="W6" s="88">
        <f t="shared" si="2"/>
        <v>95.887429476781449</v>
      </c>
      <c r="X6" s="88">
        <f t="shared" si="2"/>
        <v>85.609853252529447</v>
      </c>
      <c r="Y6" s="59">
        <f t="shared" si="2"/>
        <v>78.48668579136293</v>
      </c>
    </row>
    <row r="7" spans="1:25" s="48" customFormat="1" x14ac:dyDescent="0.4">
      <c r="A7" s="68" t="s">
        <v>54</v>
      </c>
      <c r="B7" s="67" t="s">
        <v>53</v>
      </c>
      <c r="C7" s="65"/>
      <c r="D7" s="65"/>
      <c r="E7" s="65"/>
      <c r="F7" s="65"/>
      <c r="G7" s="65">
        <v>10.569338406776836</v>
      </c>
      <c r="H7" s="65">
        <v>10.596804339467242</v>
      </c>
      <c r="I7" s="65">
        <v>10.215839070927061</v>
      </c>
      <c r="J7" s="65">
        <v>10.614415697983947</v>
      </c>
      <c r="K7" s="65">
        <v>7.61420610070134</v>
      </c>
      <c r="L7" s="65">
        <v>7.8080624382170489</v>
      </c>
      <c r="M7" s="65">
        <v>8.1213458403397887</v>
      </c>
      <c r="N7" s="65">
        <v>11.827111110519301</v>
      </c>
      <c r="O7" s="65">
        <v>10.391238283858133</v>
      </c>
      <c r="P7" s="65">
        <v>10.707271546133642</v>
      </c>
      <c r="Q7" s="65">
        <v>9.8228883087961059</v>
      </c>
      <c r="R7" s="65">
        <v>9.7162909270836977</v>
      </c>
      <c r="S7" s="65">
        <v>9.1036195482766402</v>
      </c>
      <c r="T7" s="65">
        <v>8.2133023001320851</v>
      </c>
      <c r="U7" s="65">
        <v>7.7770799093573419</v>
      </c>
      <c r="V7" s="65">
        <v>7.1356007755391877</v>
      </c>
      <c r="W7" s="89">
        <v>6.4731818448938085</v>
      </c>
      <c r="X7" s="89">
        <v>5.7423011160469475</v>
      </c>
      <c r="Y7" s="64">
        <v>5.3257859108358572</v>
      </c>
    </row>
    <row r="8" spans="1:25" s="48" customFormat="1" x14ac:dyDescent="0.4">
      <c r="A8" s="68" t="s">
        <v>52</v>
      </c>
      <c r="B8" s="67" t="s">
        <v>51</v>
      </c>
      <c r="C8" s="65"/>
      <c r="D8" s="65"/>
      <c r="E8" s="65"/>
      <c r="F8" s="65"/>
      <c r="G8" s="65">
        <v>23.734822146162013</v>
      </c>
      <c r="H8" s="65">
        <v>24.283396735505963</v>
      </c>
      <c r="I8" s="65">
        <v>24.02976387792496</v>
      </c>
      <c r="J8" s="65">
        <v>24.909877231045776</v>
      </c>
      <c r="K8" s="65">
        <v>18.141300154970605</v>
      </c>
      <c r="L8" s="65">
        <v>18.685451679383192</v>
      </c>
      <c r="M8" s="65">
        <v>19.676167869789047</v>
      </c>
      <c r="N8" s="65">
        <v>28.97140112963271</v>
      </c>
      <c r="O8" s="65">
        <v>25.257325324669821</v>
      </c>
      <c r="P8" s="65">
        <v>26.339757749430479</v>
      </c>
      <c r="Q8" s="65">
        <v>24.400017294302728</v>
      </c>
      <c r="R8" s="65">
        <v>24.322626206096849</v>
      </c>
      <c r="S8" s="65">
        <v>23.024086838513341</v>
      </c>
      <c r="T8" s="65">
        <v>21.004477339919113</v>
      </c>
      <c r="U8" s="65">
        <v>19.90256083505151</v>
      </c>
      <c r="V8" s="65">
        <v>18.479924498528774</v>
      </c>
      <c r="W8" s="89">
        <v>17.026462393063646</v>
      </c>
      <c r="X8" s="89">
        <v>15.096660903486914</v>
      </c>
      <c r="Y8" s="64">
        <v>13.896434858501229</v>
      </c>
    </row>
    <row r="9" spans="1:25" s="48" customFormat="1" x14ac:dyDescent="0.4">
      <c r="A9" s="68" t="s">
        <v>50</v>
      </c>
      <c r="B9" s="67" t="s">
        <v>49</v>
      </c>
      <c r="C9" s="65"/>
      <c r="D9" s="65"/>
      <c r="E9" s="65"/>
      <c r="F9" s="65"/>
      <c r="G9" s="65">
        <v>15.712483491689586</v>
      </c>
      <c r="H9" s="65">
        <v>15.888584647849644</v>
      </c>
      <c r="I9" s="65">
        <v>15.658384680330485</v>
      </c>
      <c r="J9" s="65">
        <v>16.294616476804201</v>
      </c>
      <c r="K9" s="65">
        <v>11.88556950230894</v>
      </c>
      <c r="L9" s="65">
        <v>12.207545440719079</v>
      </c>
      <c r="M9" s="65">
        <v>12.889484934261697</v>
      </c>
      <c r="N9" s="65">
        <v>19.110723248628201</v>
      </c>
      <c r="O9" s="65">
        <v>16.716157720095161</v>
      </c>
      <c r="P9" s="65">
        <v>17.450056945483126</v>
      </c>
      <c r="Q9" s="65">
        <v>16.046169262850778</v>
      </c>
      <c r="R9" s="65">
        <v>15.837965387698524</v>
      </c>
      <c r="S9" s="65">
        <v>14.864405178900247</v>
      </c>
      <c r="T9" s="65">
        <v>13.299681706047728</v>
      </c>
      <c r="U9" s="65">
        <v>12.501470297487831</v>
      </c>
      <c r="V9" s="65">
        <v>11.417319721249545</v>
      </c>
      <c r="W9" s="89">
        <v>10.351332483528992</v>
      </c>
      <c r="X9" s="89">
        <v>9.1695605415313111</v>
      </c>
      <c r="Y9" s="64">
        <v>8.3642055126702957</v>
      </c>
    </row>
    <row r="10" spans="1:25" s="48" customFormat="1" x14ac:dyDescent="0.4">
      <c r="A10" s="68" t="s">
        <v>48</v>
      </c>
      <c r="B10" s="67" t="s">
        <v>47</v>
      </c>
      <c r="C10" s="65"/>
      <c r="D10" s="65"/>
      <c r="E10" s="65"/>
      <c r="F10" s="65"/>
      <c r="G10" s="65">
        <v>11.455975184792193</v>
      </c>
      <c r="H10" s="65">
        <v>11.737842555944663</v>
      </c>
      <c r="I10" s="65">
        <v>11.577151377449351</v>
      </c>
      <c r="J10" s="65">
        <v>12.135882745921121</v>
      </c>
      <c r="K10" s="65">
        <v>8.9555747827634864</v>
      </c>
      <c r="L10" s="65">
        <v>9.2820169071137588</v>
      </c>
      <c r="M10" s="65">
        <v>9.8315180132489957</v>
      </c>
      <c r="N10" s="65">
        <v>14.712333476106291</v>
      </c>
      <c r="O10" s="65">
        <v>12.881386462448273</v>
      </c>
      <c r="P10" s="65">
        <v>13.472556948998013</v>
      </c>
      <c r="Q10" s="65">
        <v>12.432540325964167</v>
      </c>
      <c r="R10" s="65">
        <v>12.478447742334778</v>
      </c>
      <c r="S10" s="65">
        <v>11.815380894029921</v>
      </c>
      <c r="T10" s="65">
        <v>10.809374543021383</v>
      </c>
      <c r="U10" s="65">
        <v>10.328783427166027</v>
      </c>
      <c r="V10" s="65">
        <v>9.633466055370226</v>
      </c>
      <c r="W10" s="89">
        <v>8.8557488166622189</v>
      </c>
      <c r="X10" s="89">
        <v>7.9373812046604</v>
      </c>
      <c r="Y10" s="64">
        <v>7.1831602948151838</v>
      </c>
    </row>
    <row r="11" spans="1:25" s="48" customFormat="1" x14ac:dyDescent="0.4">
      <c r="A11" s="68" t="s">
        <v>46</v>
      </c>
      <c r="B11" s="67" t="s">
        <v>45</v>
      </c>
      <c r="C11" s="65"/>
      <c r="D11" s="65"/>
      <c r="E11" s="65"/>
      <c r="F11" s="65"/>
      <c r="G11" s="65">
        <v>12.769894649004442</v>
      </c>
      <c r="H11" s="65">
        <v>13.027033358956414</v>
      </c>
      <c r="I11" s="65">
        <v>13.032003188763296</v>
      </c>
      <c r="J11" s="65">
        <v>13.805216505493892</v>
      </c>
      <c r="K11" s="65">
        <v>10.20024568959329</v>
      </c>
      <c r="L11" s="65">
        <v>10.571444755047017</v>
      </c>
      <c r="M11" s="65">
        <v>11.237745399477928</v>
      </c>
      <c r="N11" s="65">
        <v>17.034868627809782</v>
      </c>
      <c r="O11" s="65">
        <v>15.032971949979991</v>
      </c>
      <c r="P11" s="65">
        <v>15.874572202789052</v>
      </c>
      <c r="Q11" s="65">
        <v>14.860702728335697</v>
      </c>
      <c r="R11" s="65">
        <v>14.821435599318255</v>
      </c>
      <c r="S11" s="65">
        <v>13.98091355187376</v>
      </c>
      <c r="T11" s="65">
        <v>12.761698770625737</v>
      </c>
      <c r="U11" s="65">
        <v>12.352799187300118</v>
      </c>
      <c r="V11" s="65">
        <v>11.527928959140075</v>
      </c>
      <c r="W11" s="89">
        <v>10.467927650176657</v>
      </c>
      <c r="X11" s="89">
        <v>9.3679409722935727</v>
      </c>
      <c r="Y11" s="64">
        <v>8.7256974937314737</v>
      </c>
    </row>
    <row r="12" spans="1:25" s="48" customFormat="1" x14ac:dyDescent="0.4">
      <c r="A12" s="68" t="s">
        <v>44</v>
      </c>
      <c r="B12" s="67" t="s">
        <v>43</v>
      </c>
      <c r="C12" s="65"/>
      <c r="D12" s="65"/>
      <c r="E12" s="65"/>
      <c r="F12" s="65"/>
      <c r="G12" s="65">
        <v>12.471572389973037</v>
      </c>
      <c r="H12" s="65">
        <v>12.707938356375577</v>
      </c>
      <c r="I12" s="65">
        <v>12.203598138649928</v>
      </c>
      <c r="J12" s="65">
        <v>12.921561439674557</v>
      </c>
      <c r="K12" s="65">
        <v>9.5700534996274467</v>
      </c>
      <c r="L12" s="65">
        <v>9.8276476079199817</v>
      </c>
      <c r="M12" s="65">
        <v>10.410381404402788</v>
      </c>
      <c r="N12" s="65">
        <v>15.719249609602919</v>
      </c>
      <c r="O12" s="65">
        <v>13.638583183386404</v>
      </c>
      <c r="P12" s="65">
        <v>14.339266462254276</v>
      </c>
      <c r="Q12" s="65">
        <v>13.314080809001661</v>
      </c>
      <c r="R12" s="65">
        <v>13.417593617198893</v>
      </c>
      <c r="S12" s="65">
        <v>12.567202429332404</v>
      </c>
      <c r="T12" s="65">
        <v>11.493975936142817</v>
      </c>
      <c r="U12" s="65">
        <v>10.882089811871893</v>
      </c>
      <c r="V12" s="65">
        <v>9.9247585706670591</v>
      </c>
      <c r="W12" s="89">
        <v>9.1656232940968394</v>
      </c>
      <c r="X12" s="89">
        <v>8.1909685572782038</v>
      </c>
      <c r="Y12" s="64">
        <v>7.5063256904209288</v>
      </c>
    </row>
    <row r="13" spans="1:25" s="48" customFormat="1" x14ac:dyDescent="0.4">
      <c r="A13" s="68" t="s">
        <v>42</v>
      </c>
      <c r="B13" s="67" t="s">
        <v>41</v>
      </c>
      <c r="C13" s="65"/>
      <c r="D13" s="65"/>
      <c r="E13" s="65"/>
      <c r="F13" s="65"/>
      <c r="G13" s="65">
        <v>12.858552669760762</v>
      </c>
      <c r="H13" s="65">
        <v>12.939504749434587</v>
      </c>
      <c r="I13" s="65">
        <v>12.636993525907947</v>
      </c>
      <c r="J13" s="65">
        <v>13.349597264362785</v>
      </c>
      <c r="K13" s="65">
        <v>9.8498115439641278</v>
      </c>
      <c r="L13" s="65">
        <v>10.164061638783529</v>
      </c>
      <c r="M13" s="65">
        <v>10.805648371879862</v>
      </c>
      <c r="N13" s="65">
        <v>16.024981457721353</v>
      </c>
      <c r="O13" s="65">
        <v>13.970537850065671</v>
      </c>
      <c r="P13" s="65">
        <v>14.575587605326886</v>
      </c>
      <c r="Q13" s="65">
        <v>13.456633819292399</v>
      </c>
      <c r="R13" s="65">
        <v>13.390774230385604</v>
      </c>
      <c r="S13" s="65">
        <v>12.636327262984002</v>
      </c>
      <c r="T13" s="65">
        <v>11.476356099693781</v>
      </c>
      <c r="U13" s="65">
        <v>11.257619106988026</v>
      </c>
      <c r="V13" s="65">
        <v>10.606459705982065</v>
      </c>
      <c r="W13" s="89">
        <v>9.8243844900610764</v>
      </c>
      <c r="X13" s="89">
        <v>8.8998975571574448</v>
      </c>
      <c r="Y13" s="64">
        <v>8.1295301648569556</v>
      </c>
    </row>
    <row r="14" spans="1:25" s="48" customFormat="1" x14ac:dyDescent="0.4">
      <c r="A14" s="68" t="s">
        <v>40</v>
      </c>
      <c r="B14" s="67" t="s">
        <v>39</v>
      </c>
      <c r="C14" s="65"/>
      <c r="D14" s="65"/>
      <c r="E14" s="65"/>
      <c r="F14" s="65"/>
      <c r="G14" s="65">
        <v>18.271395364917815</v>
      </c>
      <c r="H14" s="65">
        <v>18.40986475288403</v>
      </c>
      <c r="I14" s="65">
        <v>18.106194167316492</v>
      </c>
      <c r="J14" s="65">
        <v>18.748745031031575</v>
      </c>
      <c r="K14" s="65">
        <v>13.644947711482011</v>
      </c>
      <c r="L14" s="65">
        <v>14.2198301947186</v>
      </c>
      <c r="M14" s="65">
        <v>15.070507608302433</v>
      </c>
      <c r="N14" s="65">
        <v>22.275785035633774</v>
      </c>
      <c r="O14" s="65">
        <v>19.426006352796211</v>
      </c>
      <c r="P14" s="65">
        <v>20.501888069556859</v>
      </c>
      <c r="Q14" s="65">
        <v>19.463623222554759</v>
      </c>
      <c r="R14" s="65">
        <v>19.475252528634911</v>
      </c>
      <c r="S14" s="65">
        <v>18.335132808081511</v>
      </c>
      <c r="T14" s="65">
        <v>16.400035942378675</v>
      </c>
      <c r="U14" s="65">
        <v>15.939541100615175</v>
      </c>
      <c r="V14" s="65">
        <v>14.954563378281307</v>
      </c>
      <c r="W14" s="89">
        <v>13.861130877810174</v>
      </c>
      <c r="X14" s="89">
        <v>12.28361754579897</v>
      </c>
      <c r="Y14" s="64">
        <v>11.141771049206804</v>
      </c>
    </row>
    <row r="15" spans="1:25" s="48" customFormat="1" x14ac:dyDescent="0.4">
      <c r="A15" s="68" t="s">
        <v>38</v>
      </c>
      <c r="B15" s="67" t="s">
        <v>37</v>
      </c>
      <c r="C15" s="65"/>
      <c r="D15" s="65"/>
      <c r="E15" s="65"/>
      <c r="F15" s="65"/>
      <c r="G15" s="65">
        <v>12.348553880656423</v>
      </c>
      <c r="H15" s="65">
        <v>12.667614861294487</v>
      </c>
      <c r="I15" s="65">
        <v>12.616981129898747</v>
      </c>
      <c r="J15" s="65">
        <v>13.398280889510595</v>
      </c>
      <c r="K15" s="65">
        <v>9.7881803371413252</v>
      </c>
      <c r="L15" s="65">
        <v>10.277216736239497</v>
      </c>
      <c r="M15" s="65">
        <v>10.890372252653494</v>
      </c>
      <c r="N15" s="65">
        <v>16.406254662146161</v>
      </c>
      <c r="O15" s="65">
        <v>14.534459504052183</v>
      </c>
      <c r="P15" s="65">
        <v>15.120424317613463</v>
      </c>
      <c r="Q15" s="65">
        <v>14.072790929701108</v>
      </c>
      <c r="R15" s="65">
        <v>14.086778011427946</v>
      </c>
      <c r="S15" s="65">
        <v>13.347333971272608</v>
      </c>
      <c r="T15" s="65">
        <v>12.130105146238247</v>
      </c>
      <c r="U15" s="65">
        <v>11.633488772310734</v>
      </c>
      <c r="V15" s="65">
        <v>10.74647034844357</v>
      </c>
      <c r="W15" s="89">
        <v>9.8616376264880525</v>
      </c>
      <c r="X15" s="89">
        <v>8.921524854275674</v>
      </c>
      <c r="Y15" s="64">
        <v>8.2137748163242055</v>
      </c>
    </row>
    <row r="16" spans="1:25" s="48" customFormat="1" x14ac:dyDescent="0.4">
      <c r="A16" s="63">
        <v>924</v>
      </c>
      <c r="B16" s="62" t="s">
        <v>36</v>
      </c>
      <c r="C16" s="60"/>
      <c r="D16" s="60"/>
      <c r="E16" s="60"/>
      <c r="F16" s="60"/>
      <c r="G16" s="60">
        <v>13.957330663705985</v>
      </c>
      <c r="H16" s="60">
        <v>14.036624183850625</v>
      </c>
      <c r="I16" s="60">
        <v>13.869523557633078</v>
      </c>
      <c r="J16" s="60">
        <v>14.543464404996124</v>
      </c>
      <c r="K16" s="60">
        <v>10.5285536944247</v>
      </c>
      <c r="L16" s="60">
        <v>10.636614155479037</v>
      </c>
      <c r="M16" s="60">
        <v>11.137507453500518</v>
      </c>
      <c r="N16" s="60">
        <v>16.541876980642311</v>
      </c>
      <c r="O16" s="60">
        <v>14.460477814506431</v>
      </c>
      <c r="P16" s="60">
        <v>14.862891078282122</v>
      </c>
      <c r="Q16" s="60">
        <v>13.798069657935491</v>
      </c>
      <c r="R16" s="60">
        <v>13.736541172005666</v>
      </c>
      <c r="S16" s="60">
        <v>12.86851344318427</v>
      </c>
      <c r="T16" s="60">
        <v>11.732188467264496</v>
      </c>
      <c r="U16" s="60">
        <v>11.152193762241547</v>
      </c>
      <c r="V16" s="60">
        <v>10.324857900503654</v>
      </c>
      <c r="W16" s="88">
        <v>9.3546722074230608</v>
      </c>
      <c r="X16" s="88">
        <v>8.3275478215741732</v>
      </c>
      <c r="Y16" s="59">
        <v>7.7166924919672626</v>
      </c>
    </row>
    <row r="17" spans="1:25" s="48" customFormat="1" x14ac:dyDescent="0.4">
      <c r="A17" s="63">
        <v>923</v>
      </c>
      <c r="B17" s="97" t="s">
        <v>35</v>
      </c>
      <c r="C17" s="88"/>
      <c r="D17" s="88"/>
      <c r="E17" s="88"/>
      <c r="F17" s="88"/>
      <c r="G17" s="88">
        <v>18.399002141978329</v>
      </c>
      <c r="H17" s="88">
        <v>18.774053352155278</v>
      </c>
      <c r="I17" s="88">
        <v>18.426863758872081</v>
      </c>
      <c r="J17" s="88">
        <v>18.934723165985044</v>
      </c>
      <c r="K17" s="88">
        <v>13.90793072624013</v>
      </c>
      <c r="L17" s="88">
        <v>14.40041588331119</v>
      </c>
      <c r="M17" s="88">
        <v>14.887893558381521</v>
      </c>
      <c r="N17" s="88">
        <v>21.797477618923004</v>
      </c>
      <c r="O17" s="88">
        <v>18.929592571122857</v>
      </c>
      <c r="P17" s="88">
        <v>19.724492558922837</v>
      </c>
      <c r="Q17" s="88">
        <v>18.068533957424808</v>
      </c>
      <c r="R17" s="88">
        <v>17.761862175814219</v>
      </c>
      <c r="S17" s="88">
        <v>16.644662432008719</v>
      </c>
      <c r="T17" s="88">
        <v>15.091265409503698</v>
      </c>
      <c r="U17" s="88">
        <v>14.300031178672301</v>
      </c>
      <c r="V17" s="88">
        <v>13.187184921234961</v>
      </c>
      <c r="W17" s="88">
        <v>11.76373400180668</v>
      </c>
      <c r="X17" s="88">
        <v>10.30645034745114</v>
      </c>
      <c r="Y17" s="59">
        <v>9.3081918445210388</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167</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t="s">
        <v>208</v>
      </c>
      <c r="D21" s="60" t="s">
        <v>208</v>
      </c>
      <c r="E21" s="60" t="s">
        <v>208</v>
      </c>
      <c r="F21" s="60" t="s">
        <v>208</v>
      </c>
      <c r="G21" s="60">
        <v>236.44787678244165</v>
      </c>
      <c r="H21" s="60">
        <v>237.59981867702049</v>
      </c>
      <c r="I21" s="60">
        <v>227.87647798365504</v>
      </c>
      <c r="J21" s="60">
        <v>233.19534886161094</v>
      </c>
      <c r="K21" s="60">
        <v>166.10615439305292</v>
      </c>
      <c r="L21" s="60">
        <v>167.04316325369248</v>
      </c>
      <c r="M21" s="60">
        <v>170.95587160241158</v>
      </c>
      <c r="N21" s="60">
        <v>247.77211292119324</v>
      </c>
      <c r="O21" s="60">
        <v>210.92022157037249</v>
      </c>
      <c r="P21" s="60">
        <v>217.10170608627351</v>
      </c>
      <c r="Q21" s="60">
        <v>197.7197510933205</v>
      </c>
      <c r="R21" s="60">
        <v>194.3933643510139</v>
      </c>
      <c r="S21" s="60">
        <v>179.46540009222301</v>
      </c>
      <c r="T21" s="60">
        <v>159.88500090409249</v>
      </c>
      <c r="U21" s="60">
        <v>150.91111007265499</v>
      </c>
      <c r="V21" s="88">
        <v>138.76916540022347</v>
      </c>
      <c r="W21" s="88">
        <v>124.08162763748092</v>
      </c>
      <c r="X21" s="88">
        <v>108.45721027628976</v>
      </c>
      <c r="Y21" s="59">
        <v>97.651083023416888</v>
      </c>
    </row>
    <row r="22" spans="1:25" x14ac:dyDescent="0.4">
      <c r="A22" s="68"/>
      <c r="B22" s="90" t="s">
        <v>57</v>
      </c>
      <c r="C22" s="65" t="s">
        <v>208</v>
      </c>
      <c r="D22" s="65" t="s">
        <v>208</v>
      </c>
      <c r="E22" s="65" t="s">
        <v>208</v>
      </c>
      <c r="F22" s="65" t="s">
        <v>208</v>
      </c>
      <c r="G22" s="65">
        <v>0.72953391498460607</v>
      </c>
      <c r="H22" s="65">
        <v>0.59977217731278631</v>
      </c>
      <c r="I22" s="65">
        <v>0.38941493102029506</v>
      </c>
      <c r="J22" s="65">
        <v>0.33847434774258361</v>
      </c>
      <c r="K22" s="65">
        <v>0.26279403753435371</v>
      </c>
      <c r="L22" s="65">
        <v>0.23475180246470376</v>
      </c>
      <c r="M22" s="65">
        <v>0.26244431333050106</v>
      </c>
      <c r="N22" s="65">
        <v>0.41019693552666947</v>
      </c>
      <c r="O22" s="65">
        <v>0.35606077583518619</v>
      </c>
      <c r="P22" s="65">
        <v>0.31948332877458513</v>
      </c>
      <c r="Q22" s="65">
        <v>0.28949140845214288</v>
      </c>
      <c r="R22" s="65">
        <v>0.31777010508563991</v>
      </c>
      <c r="S22" s="65">
        <v>0.31415121325645584</v>
      </c>
      <c r="T22" s="65">
        <v>0.28961108732495711</v>
      </c>
      <c r="U22" s="65">
        <v>0.30701427313525281</v>
      </c>
      <c r="V22" s="89">
        <v>0.28043764732824822</v>
      </c>
      <c r="W22" s="89">
        <v>0.24818601841085641</v>
      </c>
      <c r="X22" s="89">
        <v>0.23951063677205298</v>
      </c>
      <c r="Y22" s="64">
        <v>0.22996365078426045</v>
      </c>
    </row>
    <row r="23" spans="1:25" ht="25.5" customHeight="1" x14ac:dyDescent="0.4">
      <c r="A23" s="69">
        <v>941</v>
      </c>
      <c r="B23" s="51" t="s">
        <v>56</v>
      </c>
      <c r="C23" s="60" t="s">
        <v>208</v>
      </c>
      <c r="D23" s="60" t="s">
        <v>208</v>
      </c>
      <c r="E23" s="60" t="s">
        <v>208</v>
      </c>
      <c r="F23" s="60" t="s">
        <v>208</v>
      </c>
      <c r="G23" s="60">
        <v>209.03725345189412</v>
      </c>
      <c r="H23" s="60">
        <v>210.04498856582285</v>
      </c>
      <c r="I23" s="60">
        <v>201.67079148080953</v>
      </c>
      <c r="J23" s="60">
        <v>206.86857726236772</v>
      </c>
      <c r="K23" s="60">
        <v>147.25519553409711</v>
      </c>
      <c r="L23" s="60">
        <v>148.05368993469025</v>
      </c>
      <c r="M23" s="60">
        <v>151.86345950239809</v>
      </c>
      <c r="N23" s="60">
        <v>220.45935971061991</v>
      </c>
      <c r="O23" s="60">
        <v>187.81865462523211</v>
      </c>
      <c r="P23" s="60">
        <v>193.41255456108499</v>
      </c>
      <c r="Q23" s="60">
        <v>176.41365570065497</v>
      </c>
      <c r="R23" s="60">
        <v>173.68379098443759</v>
      </c>
      <c r="S23" s="60">
        <v>160.41918389869193</v>
      </c>
      <c r="T23" s="60">
        <v>142.91749126039232</v>
      </c>
      <c r="U23" s="60">
        <v>135.00111226486231</v>
      </c>
      <c r="V23" s="88">
        <v>124.21408825713924</v>
      </c>
      <c r="W23" s="88">
        <v>111.38326202594092</v>
      </c>
      <c r="X23" s="88">
        <v>97.518360226781397</v>
      </c>
      <c r="Y23" s="59">
        <v>87.926830171705518</v>
      </c>
    </row>
    <row r="24" spans="1:25" ht="25.5" customHeight="1" x14ac:dyDescent="0.4">
      <c r="A24" s="69">
        <v>921</v>
      </c>
      <c r="B24" s="52" t="s">
        <v>55</v>
      </c>
      <c r="C24" s="60" t="s">
        <v>208</v>
      </c>
      <c r="D24" s="60" t="s">
        <v>208</v>
      </c>
      <c r="E24" s="60" t="s">
        <v>208</v>
      </c>
      <c r="F24" s="60" t="s">
        <v>208</v>
      </c>
      <c r="G24" s="60">
        <v>188.79719996598931</v>
      </c>
      <c r="H24" s="60">
        <v>189.89174776189029</v>
      </c>
      <c r="I24" s="60">
        <v>182.23941176144268</v>
      </c>
      <c r="J24" s="60">
        <v>186.90737303929055</v>
      </c>
      <c r="K24" s="60">
        <v>133.18362045543265</v>
      </c>
      <c r="L24" s="60">
        <v>134.20084443485592</v>
      </c>
      <c r="M24" s="60">
        <v>137.77691960667929</v>
      </c>
      <c r="N24" s="60">
        <v>200.04329212029032</v>
      </c>
      <c r="O24" s="60">
        <v>170.44316774641197</v>
      </c>
      <c r="P24" s="60">
        <v>175.80293383693777</v>
      </c>
      <c r="Q24" s="60">
        <v>160.36428686803549</v>
      </c>
      <c r="R24" s="60">
        <v>157.91332489815488</v>
      </c>
      <c r="S24" s="60">
        <v>145.93683371574659</v>
      </c>
      <c r="T24" s="60">
        <v>129.95182908483412</v>
      </c>
      <c r="U24" s="60">
        <v>122.83278245680657</v>
      </c>
      <c r="V24" s="88">
        <v>113.03781179973778</v>
      </c>
      <c r="W24" s="88">
        <v>101.48271947717335</v>
      </c>
      <c r="X24" s="88">
        <v>88.873360482436823</v>
      </c>
      <c r="Y24" s="59">
        <v>80.055858943659246</v>
      </c>
    </row>
    <row r="25" spans="1:25" x14ac:dyDescent="0.4">
      <c r="A25" s="68" t="s">
        <v>54</v>
      </c>
      <c r="B25" s="67" t="s">
        <v>53</v>
      </c>
      <c r="C25" s="65" t="s">
        <v>208</v>
      </c>
      <c r="D25" s="65" t="s">
        <v>208</v>
      </c>
      <c r="E25" s="65" t="s">
        <v>208</v>
      </c>
      <c r="F25" s="65" t="s">
        <v>208</v>
      </c>
      <c r="G25" s="65">
        <v>15.32699767729005</v>
      </c>
      <c r="H25" s="65">
        <v>15.214480833015768</v>
      </c>
      <c r="I25" s="65">
        <v>14.312521069253243</v>
      </c>
      <c r="J25" s="65">
        <v>14.568504006741872</v>
      </c>
      <c r="K25" s="65">
        <v>10.176504382285758</v>
      </c>
      <c r="L25" s="65">
        <v>10.169014408966236</v>
      </c>
      <c r="M25" s="65">
        <v>10.271747306523231</v>
      </c>
      <c r="N25" s="65">
        <v>14.597079890828953</v>
      </c>
      <c r="O25" s="65">
        <v>12.485951485969851</v>
      </c>
      <c r="P25" s="65">
        <v>12.686023864723063</v>
      </c>
      <c r="Q25" s="65">
        <v>11.425595128723447</v>
      </c>
      <c r="R25" s="65">
        <v>11.154950480715277</v>
      </c>
      <c r="S25" s="65">
        <v>10.245301977772591</v>
      </c>
      <c r="T25" s="65">
        <v>9.0768148897694587</v>
      </c>
      <c r="U25" s="65">
        <v>8.4856912727853455</v>
      </c>
      <c r="V25" s="89">
        <v>7.7240236839660446</v>
      </c>
      <c r="W25" s="89">
        <v>6.850909455750485</v>
      </c>
      <c r="X25" s="89">
        <v>5.96120163387923</v>
      </c>
      <c r="Y25" s="64">
        <v>5.4322635915010444</v>
      </c>
    </row>
    <row r="26" spans="1:25" x14ac:dyDescent="0.4">
      <c r="A26" s="68" t="s">
        <v>52</v>
      </c>
      <c r="B26" s="67" t="s">
        <v>51</v>
      </c>
      <c r="C26" s="65" t="s">
        <v>208</v>
      </c>
      <c r="D26" s="65" t="s">
        <v>208</v>
      </c>
      <c r="E26" s="65" t="s">
        <v>208</v>
      </c>
      <c r="F26" s="65" t="s">
        <v>208</v>
      </c>
      <c r="G26" s="65">
        <v>34.418763966519158</v>
      </c>
      <c r="H26" s="65">
        <v>34.86515956672347</v>
      </c>
      <c r="I26" s="65">
        <v>33.666006228578055</v>
      </c>
      <c r="J26" s="65">
        <v>34.189319183802645</v>
      </c>
      <c r="K26" s="65">
        <v>24.246128629275599</v>
      </c>
      <c r="L26" s="65">
        <v>24.335439024624261</v>
      </c>
      <c r="M26" s="65">
        <v>24.886099950984057</v>
      </c>
      <c r="N26" s="65">
        <v>35.756648676646485</v>
      </c>
      <c r="O26" s="65">
        <v>30.348812148699508</v>
      </c>
      <c r="P26" s="65">
        <v>31.207464381620035</v>
      </c>
      <c r="Q26" s="65">
        <v>28.381134954869605</v>
      </c>
      <c r="R26" s="65">
        <v>27.923998254691295</v>
      </c>
      <c r="S26" s="65">
        <v>25.911531251070738</v>
      </c>
      <c r="T26" s="65">
        <v>23.212801100446157</v>
      </c>
      <c r="U26" s="65">
        <v>21.715989645531621</v>
      </c>
      <c r="V26" s="89">
        <v>20.003834154210338</v>
      </c>
      <c r="W26" s="89">
        <v>18.020002373119389</v>
      </c>
      <c r="X26" s="89">
        <v>15.672156131362847</v>
      </c>
      <c r="Y26" s="64">
        <v>14.174264305275937</v>
      </c>
    </row>
    <row r="27" spans="1:25" x14ac:dyDescent="0.4">
      <c r="A27" s="68" t="s">
        <v>50</v>
      </c>
      <c r="B27" s="67" t="s">
        <v>49</v>
      </c>
      <c r="C27" s="65" t="s">
        <v>208</v>
      </c>
      <c r="D27" s="65" t="s">
        <v>208</v>
      </c>
      <c r="E27" s="65" t="s">
        <v>208</v>
      </c>
      <c r="F27" s="65" t="s">
        <v>208</v>
      </c>
      <c r="G27" s="65">
        <v>22.785267034989864</v>
      </c>
      <c r="H27" s="65">
        <v>22.812213837724816</v>
      </c>
      <c r="I27" s="65">
        <v>21.937597009088826</v>
      </c>
      <c r="J27" s="65">
        <v>22.364696483079378</v>
      </c>
      <c r="K27" s="65">
        <v>15.885247723340182</v>
      </c>
      <c r="L27" s="65">
        <v>15.898784937627772</v>
      </c>
      <c r="M27" s="65">
        <v>16.302412772318903</v>
      </c>
      <c r="N27" s="65">
        <v>23.586550546873113</v>
      </c>
      <c r="O27" s="65">
        <v>20.08587702672088</v>
      </c>
      <c r="P27" s="65">
        <v>20.674906571423602</v>
      </c>
      <c r="Q27" s="65">
        <v>18.664269367709991</v>
      </c>
      <c r="R27" s="65">
        <v>18.183041341690952</v>
      </c>
      <c r="S27" s="65">
        <v>16.728546153560334</v>
      </c>
      <c r="T27" s="65">
        <v>14.697955161921548</v>
      </c>
      <c r="U27" s="65">
        <v>13.640546148013531</v>
      </c>
      <c r="V27" s="89">
        <v>12.358825936093707</v>
      </c>
      <c r="W27" s="89">
        <v>10.955360638750802</v>
      </c>
      <c r="X27" s="89">
        <v>9.5191105756154624</v>
      </c>
      <c r="Y27" s="64">
        <v>8.531429884529496</v>
      </c>
    </row>
    <row r="28" spans="1:25" x14ac:dyDescent="0.4">
      <c r="A28" s="68" t="s">
        <v>48</v>
      </c>
      <c r="B28" s="67" t="s">
        <v>47</v>
      </c>
      <c r="C28" s="65" t="s">
        <v>208</v>
      </c>
      <c r="D28" s="65" t="s">
        <v>208</v>
      </c>
      <c r="E28" s="65" t="s">
        <v>208</v>
      </c>
      <c r="F28" s="65" t="s">
        <v>208</v>
      </c>
      <c r="G28" s="65">
        <v>16.612743228641495</v>
      </c>
      <c r="H28" s="65">
        <v>16.852739266237627</v>
      </c>
      <c r="I28" s="65">
        <v>16.219737004592552</v>
      </c>
      <c r="J28" s="65">
        <v>16.656748844204614</v>
      </c>
      <c r="K28" s="65">
        <v>11.969264400957826</v>
      </c>
      <c r="L28" s="65">
        <v>12.088653801065339</v>
      </c>
      <c r="M28" s="65">
        <v>12.434745503634385</v>
      </c>
      <c r="N28" s="65">
        <v>18.158035814868683</v>
      </c>
      <c r="O28" s="65">
        <v>15.478075090627359</v>
      </c>
      <c r="P28" s="65">
        <v>15.96234654528263</v>
      </c>
      <c r="Q28" s="65">
        <v>14.461039128256521</v>
      </c>
      <c r="R28" s="65">
        <v>14.326090859829472</v>
      </c>
      <c r="S28" s="65">
        <v>13.297144569783457</v>
      </c>
      <c r="T28" s="65">
        <v>11.945827417020018</v>
      </c>
      <c r="U28" s="65">
        <v>11.269894151522916</v>
      </c>
      <c r="V28" s="89">
        <v>10.427870379945688</v>
      </c>
      <c r="W28" s="89">
        <v>9.3725056331733025</v>
      </c>
      <c r="X28" s="89">
        <v>8.2399597042582222</v>
      </c>
      <c r="Y28" s="64">
        <v>7.3267721975170979</v>
      </c>
    </row>
    <row r="29" spans="1:25" x14ac:dyDescent="0.4">
      <c r="A29" s="68" t="s">
        <v>46</v>
      </c>
      <c r="B29" s="67" t="s">
        <v>45</v>
      </c>
      <c r="C29" s="65" t="s">
        <v>208</v>
      </c>
      <c r="D29" s="65" t="s">
        <v>208</v>
      </c>
      <c r="E29" s="65" t="s">
        <v>208</v>
      </c>
      <c r="F29" s="65" t="s">
        <v>208</v>
      </c>
      <c r="G29" s="65">
        <v>18.518107576065077</v>
      </c>
      <c r="H29" s="65">
        <v>18.703709439336873</v>
      </c>
      <c r="I29" s="65">
        <v>18.258002981327685</v>
      </c>
      <c r="J29" s="65">
        <v>18.947943786715161</v>
      </c>
      <c r="K29" s="65">
        <v>13.632786345378321</v>
      </c>
      <c r="L29" s="65">
        <v>13.76797059299788</v>
      </c>
      <c r="M29" s="65">
        <v>14.213319234001704</v>
      </c>
      <c r="N29" s="65">
        <v>21.024520355503544</v>
      </c>
      <c r="O29" s="65">
        <v>18.06338699296046</v>
      </c>
      <c r="P29" s="65">
        <v>18.808265106489316</v>
      </c>
      <c r="Q29" s="65">
        <v>17.285381586822641</v>
      </c>
      <c r="R29" s="65">
        <v>17.015997298171627</v>
      </c>
      <c r="S29" s="65">
        <v>15.734256084020521</v>
      </c>
      <c r="T29" s="65">
        <v>14.103410928647476</v>
      </c>
      <c r="U29" s="65">
        <v>13.478328817480865</v>
      </c>
      <c r="V29" s="89">
        <v>12.4785563414242</v>
      </c>
      <c r="W29" s="89">
        <v>11.078759447686069</v>
      </c>
      <c r="X29" s="89">
        <v>9.7250534065626066</v>
      </c>
      <c r="Y29" s="64">
        <v>8.9001491233826453</v>
      </c>
    </row>
    <row r="30" spans="1:25" x14ac:dyDescent="0.4">
      <c r="A30" s="68" t="s">
        <v>44</v>
      </c>
      <c r="B30" s="67" t="s">
        <v>43</v>
      </c>
      <c r="C30" s="65" t="s">
        <v>208</v>
      </c>
      <c r="D30" s="65" t="s">
        <v>208</v>
      </c>
      <c r="E30" s="65" t="s">
        <v>208</v>
      </c>
      <c r="F30" s="65" t="s">
        <v>208</v>
      </c>
      <c r="G30" s="65">
        <v>18.085499176628595</v>
      </c>
      <c r="H30" s="65">
        <v>18.245565205929108</v>
      </c>
      <c r="I30" s="65">
        <v>17.097396921335452</v>
      </c>
      <c r="J30" s="65">
        <v>17.735109021876255</v>
      </c>
      <c r="K30" s="65">
        <v>12.790524723082735</v>
      </c>
      <c r="L30" s="65">
        <v>12.799268822701849</v>
      </c>
      <c r="M30" s="65">
        <v>13.166882589755581</v>
      </c>
      <c r="N30" s="65">
        <v>19.40077676036822</v>
      </c>
      <c r="O30" s="65">
        <v>16.387910979739381</v>
      </c>
      <c r="P30" s="65">
        <v>16.989227905447795</v>
      </c>
      <c r="Q30" s="65">
        <v>15.486412148099006</v>
      </c>
      <c r="R30" s="65">
        <v>15.404293005781641</v>
      </c>
      <c r="S30" s="65">
        <v>14.143251837526725</v>
      </c>
      <c r="T30" s="65">
        <v>12.702404965437006</v>
      </c>
      <c r="U30" s="65">
        <v>11.873615241520429</v>
      </c>
      <c r="V30" s="89">
        <v>10.743183744284623</v>
      </c>
      <c r="W30" s="89">
        <v>9.7004621217164431</v>
      </c>
      <c r="X30" s="89">
        <v>8.5032139833715092</v>
      </c>
      <c r="Y30" s="64">
        <v>7.656398592939853</v>
      </c>
    </row>
    <row r="31" spans="1:25" x14ac:dyDescent="0.4">
      <c r="A31" s="68" t="s">
        <v>42</v>
      </c>
      <c r="B31" s="67" t="s">
        <v>41</v>
      </c>
      <c r="C31" s="65" t="s">
        <v>208</v>
      </c>
      <c r="D31" s="65" t="s">
        <v>208</v>
      </c>
      <c r="E31" s="65" t="s">
        <v>208</v>
      </c>
      <c r="F31" s="65" t="s">
        <v>208</v>
      </c>
      <c r="G31" s="65">
        <v>18.646673927704832</v>
      </c>
      <c r="H31" s="65">
        <v>18.578039255265384</v>
      </c>
      <c r="I31" s="65">
        <v>17.70458939650868</v>
      </c>
      <c r="J31" s="65">
        <v>18.322597000906878</v>
      </c>
      <c r="K31" s="65">
        <v>13.164425682226682</v>
      </c>
      <c r="L31" s="65">
        <v>13.237405576128094</v>
      </c>
      <c r="M31" s="65">
        <v>13.666809878699894</v>
      </c>
      <c r="N31" s="65">
        <v>19.778112541731286</v>
      </c>
      <c r="O31" s="65">
        <v>16.786782581994636</v>
      </c>
      <c r="P31" s="65">
        <v>17.269222267021664</v>
      </c>
      <c r="Q31" s="65">
        <v>15.65222417087282</v>
      </c>
      <c r="R31" s="65">
        <v>15.373502559708081</v>
      </c>
      <c r="S31" s="65">
        <v>14.221045597598561</v>
      </c>
      <c r="T31" s="65">
        <v>12.682932652353712</v>
      </c>
      <c r="U31" s="65">
        <v>12.28336102006233</v>
      </c>
      <c r="V31" s="89">
        <v>11.481099987106067</v>
      </c>
      <c r="W31" s="89">
        <v>10.397663809333627</v>
      </c>
      <c r="X31" s="89">
        <v>9.2391678504675223</v>
      </c>
      <c r="Y31" s="64">
        <v>8.2920627058459697</v>
      </c>
    </row>
    <row r="32" spans="1:25" x14ac:dyDescent="0.4">
      <c r="A32" s="68" t="s">
        <v>40</v>
      </c>
      <c r="B32" s="67" t="s">
        <v>39</v>
      </c>
      <c r="C32" s="65" t="s">
        <v>208</v>
      </c>
      <c r="D32" s="65" t="s">
        <v>208</v>
      </c>
      <c r="E32" s="65" t="s">
        <v>208</v>
      </c>
      <c r="F32" s="65" t="s">
        <v>208</v>
      </c>
      <c r="G32" s="65">
        <v>26.496041998180718</v>
      </c>
      <c r="H32" s="65">
        <v>26.432170062625556</v>
      </c>
      <c r="I32" s="65">
        <v>25.367009376762891</v>
      </c>
      <c r="J32" s="65">
        <v>25.733038433556398</v>
      </c>
      <c r="K32" s="65">
        <v>18.23668394912066</v>
      </c>
      <c r="L32" s="65">
        <v>18.519531482661403</v>
      </c>
      <c r="M32" s="65">
        <v>19.060935093368922</v>
      </c>
      <c r="N32" s="65">
        <v>27.492885689293335</v>
      </c>
      <c r="O32" s="65">
        <v>23.341989304964638</v>
      </c>
      <c r="P32" s="65">
        <v>24.290729921405237</v>
      </c>
      <c r="Q32" s="65">
        <v>22.63931663356005</v>
      </c>
      <c r="R32" s="65">
        <v>22.358889743696949</v>
      </c>
      <c r="S32" s="65">
        <v>20.634536782341851</v>
      </c>
      <c r="T32" s="65">
        <v>18.124267802993582</v>
      </c>
      <c r="U32" s="65">
        <v>17.391877978127983</v>
      </c>
      <c r="V32" s="89">
        <v>16.187761248244417</v>
      </c>
      <c r="W32" s="89">
        <v>14.669965230946261</v>
      </c>
      <c r="X32" s="89">
        <v>12.751877601704949</v>
      </c>
      <c r="Y32" s="64">
        <v>11.364526894012416</v>
      </c>
    </row>
    <row r="33" spans="1:25" x14ac:dyDescent="0.4">
      <c r="A33" s="68" t="s">
        <v>38</v>
      </c>
      <c r="B33" s="67" t="s">
        <v>37</v>
      </c>
      <c r="C33" s="65" t="s">
        <v>208</v>
      </c>
      <c r="D33" s="65" t="s">
        <v>208</v>
      </c>
      <c r="E33" s="65" t="s">
        <v>208</v>
      </c>
      <c r="F33" s="65" t="s">
        <v>208</v>
      </c>
      <c r="G33" s="65">
        <v>17.907105379969526</v>
      </c>
      <c r="H33" s="65">
        <v>18.187670295031634</v>
      </c>
      <c r="I33" s="65">
        <v>17.676551773995318</v>
      </c>
      <c r="J33" s="65">
        <v>18.389416278407317</v>
      </c>
      <c r="K33" s="65">
        <v>13.082054619764893</v>
      </c>
      <c r="L33" s="65">
        <v>13.384775788083067</v>
      </c>
      <c r="M33" s="65">
        <v>13.773967277392613</v>
      </c>
      <c r="N33" s="65">
        <v>20.248681844176684</v>
      </c>
      <c r="O33" s="65">
        <v>17.464382134735253</v>
      </c>
      <c r="P33" s="65">
        <v>17.914747273524426</v>
      </c>
      <c r="Q33" s="65">
        <v>16.368913749121408</v>
      </c>
      <c r="R33" s="65">
        <v>16.17256135386959</v>
      </c>
      <c r="S33" s="65">
        <v>15.021219462071821</v>
      </c>
      <c r="T33" s="65">
        <v>13.405414166245142</v>
      </c>
      <c r="U33" s="65">
        <v>12.693478181761551</v>
      </c>
      <c r="V33" s="89">
        <v>11.632656324462712</v>
      </c>
      <c r="W33" s="89">
        <v>10.437090766696992</v>
      </c>
      <c r="X33" s="89">
        <v>9.2616195952144658</v>
      </c>
      <c r="Y33" s="64">
        <v>8.3779916486547901</v>
      </c>
    </row>
    <row r="34" spans="1:25" x14ac:dyDescent="0.4">
      <c r="A34" s="63">
        <v>924</v>
      </c>
      <c r="B34" s="62" t="s">
        <v>36</v>
      </c>
      <c r="C34" s="60" t="s">
        <v>208</v>
      </c>
      <c r="D34" s="60" t="s">
        <v>208</v>
      </c>
      <c r="E34" s="60" t="s">
        <v>208</v>
      </c>
      <c r="F34" s="60" t="s">
        <v>208</v>
      </c>
      <c r="G34" s="60">
        <v>20.240053485904784</v>
      </c>
      <c r="H34" s="60">
        <v>20.153240803932569</v>
      </c>
      <c r="I34" s="60">
        <v>19.431379719366856</v>
      </c>
      <c r="J34" s="60">
        <v>19.961204223077175</v>
      </c>
      <c r="K34" s="60">
        <v>14.071575078664461</v>
      </c>
      <c r="L34" s="60">
        <v>13.852845499834336</v>
      </c>
      <c r="M34" s="60">
        <v>14.086539895718801</v>
      </c>
      <c r="N34" s="60">
        <v>20.4160675903296</v>
      </c>
      <c r="O34" s="60">
        <v>17.375486878820155</v>
      </c>
      <c r="P34" s="60">
        <v>17.609620724147192</v>
      </c>
      <c r="Q34" s="60">
        <v>16.049368832619486</v>
      </c>
      <c r="R34" s="60">
        <v>15.770466086282704</v>
      </c>
      <c r="S34" s="60">
        <v>14.482350182945341</v>
      </c>
      <c r="T34" s="60">
        <v>12.96566217555822</v>
      </c>
      <c r="U34" s="60">
        <v>12.168329808055727</v>
      </c>
      <c r="V34" s="88">
        <v>11.17627645740145</v>
      </c>
      <c r="W34" s="88">
        <v>9.9005425487675716</v>
      </c>
      <c r="X34" s="88">
        <v>8.6449997443445667</v>
      </c>
      <c r="Y34" s="59">
        <v>7.8709712280462689</v>
      </c>
    </row>
    <row r="35" spans="1:25" x14ac:dyDescent="0.4">
      <c r="A35" s="63">
        <v>923</v>
      </c>
      <c r="B35" s="62" t="s">
        <v>35</v>
      </c>
      <c r="C35" s="60" t="s">
        <v>208</v>
      </c>
      <c r="D35" s="60" t="s">
        <v>208</v>
      </c>
      <c r="E35" s="60" t="s">
        <v>208</v>
      </c>
      <c r="F35" s="60" t="s">
        <v>208</v>
      </c>
      <c r="G35" s="60">
        <v>26.681089415562958</v>
      </c>
      <c r="H35" s="60">
        <v>26.955057933884849</v>
      </c>
      <c r="I35" s="60">
        <v>25.816271571825222</v>
      </c>
      <c r="J35" s="60">
        <v>25.988297251500622</v>
      </c>
      <c r="K35" s="60">
        <v>18.588164821421476</v>
      </c>
      <c r="L35" s="60">
        <v>18.754721516537526</v>
      </c>
      <c r="M35" s="60">
        <v>18.829967786682971</v>
      </c>
      <c r="N35" s="60">
        <v>26.902556275046667</v>
      </c>
      <c r="O35" s="60">
        <v>22.745506169305177</v>
      </c>
      <c r="P35" s="60">
        <v>23.369668196413969</v>
      </c>
      <c r="Q35" s="60">
        <v>21.016603984213361</v>
      </c>
      <c r="R35" s="60">
        <v>20.391803261490644</v>
      </c>
      <c r="S35" s="60">
        <v>18.732064980274597</v>
      </c>
      <c r="T35" s="60">
        <v>16.677898556375194</v>
      </c>
      <c r="U35" s="60">
        <v>15.602983534657454</v>
      </c>
      <c r="V35" s="88">
        <v>14.274639495755986</v>
      </c>
      <c r="W35" s="88">
        <v>12.450179593129132</v>
      </c>
      <c r="X35" s="88">
        <v>10.699339412736325</v>
      </c>
      <c r="Y35" s="59">
        <v>9.4942892009271009</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1"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topLeftCell="A4" zoomScale="70" zoomScaleNormal="70" workbookViewId="0">
      <selection activeCell="D19" sqref="D19"/>
    </sheetView>
  </sheetViews>
  <sheetFormatPr defaultColWidth="8.88671875" defaultRowHeight="15" x14ac:dyDescent="0.4"/>
  <cols>
    <col min="1" max="1" width="11.77734375" style="84" customWidth="1"/>
    <col min="2" max="2" width="60.77734375" style="45" customWidth="1"/>
    <col min="3" max="23" width="9.88671875" style="45" bestFit="1" customWidth="1"/>
    <col min="24" max="24" width="8.88671875" style="45"/>
    <col min="25" max="25" width="8.88671875" style="83"/>
    <col min="26" max="16384" width="8.88671875" style="45"/>
  </cols>
  <sheetData>
    <row r="1" spans="1:25" s="100" customFormat="1" ht="60" customHeight="1" x14ac:dyDescent="0.4">
      <c r="A1" s="189" t="s">
        <v>170</v>
      </c>
      <c r="B1" s="189"/>
      <c r="C1" s="129"/>
      <c r="D1" s="129"/>
      <c r="E1" s="129"/>
      <c r="F1" s="129"/>
      <c r="G1" s="129"/>
    </row>
    <row r="2" spans="1:25" s="48" customFormat="1" x14ac:dyDescent="0.4">
      <c r="A2" s="92" t="s">
        <v>83</v>
      </c>
      <c r="B2" s="73" t="s">
        <v>82</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48" customFormat="1" ht="30" customHeight="1" x14ac:dyDescent="0.4">
      <c r="A3" s="69">
        <v>925</v>
      </c>
      <c r="B3" s="51" t="s">
        <v>58</v>
      </c>
      <c r="C3" s="60">
        <f t="shared" ref="C3:Y3" si="0">SUM(C6,C16:C17,C4)</f>
        <v>32024.286</v>
      </c>
      <c r="D3" s="60">
        <f t="shared" si="0"/>
        <v>33586</v>
      </c>
      <c r="E3" s="60">
        <f t="shared" si="0"/>
        <v>35603.290999999997</v>
      </c>
      <c r="F3" s="60">
        <f t="shared" si="0"/>
        <v>37802.438000000009</v>
      </c>
      <c r="G3" s="60">
        <f t="shared" si="0"/>
        <v>38745.099982005835</v>
      </c>
      <c r="H3" s="60">
        <f t="shared" si="0"/>
        <v>41921.907407030114</v>
      </c>
      <c r="I3" s="60">
        <f t="shared" si="0"/>
        <v>44367.258565528267</v>
      </c>
      <c r="J3" s="60">
        <f t="shared" si="0"/>
        <v>46506.352382756901</v>
      </c>
      <c r="K3" s="60">
        <f t="shared" si="0"/>
        <v>48801.804999999986</v>
      </c>
      <c r="L3" s="60">
        <f t="shared" si="0"/>
        <v>51422.462685709987</v>
      </c>
      <c r="M3" s="60">
        <f t="shared" si="0"/>
        <v>53663.456746919997</v>
      </c>
      <c r="N3" s="60">
        <f t="shared" si="0"/>
        <v>57593.742352232301</v>
      </c>
      <c r="O3" s="60">
        <f t="shared" si="0"/>
        <v>61584.34965923</v>
      </c>
      <c r="P3" s="60">
        <f t="shared" si="0"/>
        <v>66895.841990320027</v>
      </c>
      <c r="Q3" s="60">
        <f t="shared" si="0"/>
        <v>69835.141333069987</v>
      </c>
      <c r="R3" s="60">
        <f t="shared" si="0"/>
        <v>74150.519898250001</v>
      </c>
      <c r="S3" s="60">
        <f t="shared" si="0"/>
        <v>79809.006438810044</v>
      </c>
      <c r="T3" s="60">
        <f t="shared" si="0"/>
        <v>83110.340359949972</v>
      </c>
      <c r="U3" s="60">
        <f t="shared" si="0"/>
        <v>86515.830873260027</v>
      </c>
      <c r="V3" s="60">
        <f t="shared" si="0"/>
        <v>89367.861473900004</v>
      </c>
      <c r="W3" s="88">
        <f t="shared" si="0"/>
        <v>91580.290263550007</v>
      </c>
      <c r="X3" s="88">
        <f t="shared" si="0"/>
        <v>93800.446975290019</v>
      </c>
      <c r="Y3" s="59">
        <f t="shared" si="0"/>
        <v>96743.369584550004</v>
      </c>
    </row>
    <row r="4" spans="1:25" s="48" customFormat="1" x14ac:dyDescent="0.4">
      <c r="A4" s="68"/>
      <c r="B4" s="90" t="s">
        <v>57</v>
      </c>
      <c r="C4" s="65">
        <v>1045.6796948058982</v>
      </c>
      <c r="D4" s="65">
        <v>1120.2350737188808</v>
      </c>
      <c r="E4" s="65">
        <v>1210.6134013281896</v>
      </c>
      <c r="F4" s="65">
        <v>1309.9068207980572</v>
      </c>
      <c r="G4" s="65">
        <v>1396.9807118136234</v>
      </c>
      <c r="H4" s="65">
        <v>1514.0330256590748</v>
      </c>
      <c r="I4" s="65">
        <v>1622.685744422949</v>
      </c>
      <c r="J4" s="65">
        <v>1753.5941622288271</v>
      </c>
      <c r="K4" s="65">
        <v>1890.9482456924106</v>
      </c>
      <c r="L4" s="65">
        <v>2035.6212325466122</v>
      </c>
      <c r="M4" s="65">
        <v>2173.936356712717</v>
      </c>
      <c r="N4" s="65">
        <v>2333.216346707105</v>
      </c>
      <c r="O4" s="65">
        <v>2511.1234542366046</v>
      </c>
      <c r="P4" s="65">
        <v>2753.6384223247896</v>
      </c>
      <c r="Q4" s="65">
        <v>3015.8112222628183</v>
      </c>
      <c r="R4" s="65">
        <v>3174.4124856362937</v>
      </c>
      <c r="S4" s="65">
        <v>3407.5967994059415</v>
      </c>
      <c r="T4" s="65">
        <v>3481.0106828642861</v>
      </c>
      <c r="U4" s="65">
        <v>3677.9968933946316</v>
      </c>
      <c r="V4" s="65">
        <v>3755.2251642728693</v>
      </c>
      <c r="W4" s="89">
        <v>3877.9613064236983</v>
      </c>
      <c r="X4" s="89">
        <v>3948.7800422798869</v>
      </c>
      <c r="Y4" s="64">
        <v>4109.086771977536</v>
      </c>
    </row>
    <row r="5" spans="1:25" s="48" customFormat="1" ht="25.5" customHeight="1" x14ac:dyDescent="0.4">
      <c r="A5" s="69">
        <v>941</v>
      </c>
      <c r="B5" s="51" t="s">
        <v>56</v>
      </c>
      <c r="C5" s="60">
        <f t="shared" ref="C5:Y5" si="1">SUM(C6,C16)</f>
        <v>28279.561786655908</v>
      </c>
      <c r="D5" s="60">
        <f t="shared" si="1"/>
        <v>29625.990933610414</v>
      </c>
      <c r="E5" s="60">
        <f t="shared" si="1"/>
        <v>31380.168700248796</v>
      </c>
      <c r="F5" s="60">
        <f t="shared" si="1"/>
        <v>33234.98030707064</v>
      </c>
      <c r="G5" s="60">
        <f t="shared" si="1"/>
        <v>34028.322008128605</v>
      </c>
      <c r="H5" s="60">
        <f t="shared" si="1"/>
        <v>36806.617383084515</v>
      </c>
      <c r="I5" s="60">
        <f t="shared" si="1"/>
        <v>38897.736316177754</v>
      </c>
      <c r="J5" s="60">
        <f t="shared" si="1"/>
        <v>40723.043580960257</v>
      </c>
      <c r="K5" s="60">
        <f t="shared" si="1"/>
        <v>42689.525783890407</v>
      </c>
      <c r="L5" s="60">
        <f t="shared" si="1"/>
        <v>44946.274892417256</v>
      </c>
      <c r="M5" s="60">
        <f t="shared" si="1"/>
        <v>46858.31208866505</v>
      </c>
      <c r="N5" s="60">
        <f t="shared" si="1"/>
        <v>50295.437572721174</v>
      </c>
      <c r="O5" s="60">
        <f t="shared" si="1"/>
        <v>53770.869505456503</v>
      </c>
      <c r="P5" s="60">
        <f t="shared" si="1"/>
        <v>58397.12972947627</v>
      </c>
      <c r="Q5" s="60">
        <f t="shared" si="1"/>
        <v>60853.780248055649</v>
      </c>
      <c r="R5" s="60">
        <f t="shared" si="1"/>
        <v>64657.870929256147</v>
      </c>
      <c r="S5" s="60">
        <f t="shared" si="1"/>
        <v>69618.677769379297</v>
      </c>
      <c r="T5" s="60">
        <f t="shared" si="1"/>
        <v>72578.097237942828</v>
      </c>
      <c r="U5" s="60">
        <f t="shared" si="1"/>
        <v>75514.033191528957</v>
      </c>
      <c r="V5" s="60">
        <f t="shared" si="1"/>
        <v>78052.90256201895</v>
      </c>
      <c r="W5" s="88">
        <f t="shared" si="1"/>
        <v>79958.061515396228</v>
      </c>
      <c r="X5" s="88">
        <f t="shared" si="1"/>
        <v>81930.178292250959</v>
      </c>
      <c r="Y5" s="59">
        <f t="shared" si="1"/>
        <v>84477.548468206121</v>
      </c>
    </row>
    <row r="6" spans="1:25" s="48" customFormat="1" ht="25.5" customHeight="1" x14ac:dyDescent="0.4">
      <c r="A6" s="69">
        <v>921</v>
      </c>
      <c r="B6" s="52" t="s">
        <v>55</v>
      </c>
      <c r="C6" s="60">
        <v>26598.510734769348</v>
      </c>
      <c r="D6" s="60">
        <v>27852.018933757394</v>
      </c>
      <c r="E6" s="60">
        <v>29501.055359285499</v>
      </c>
      <c r="F6" s="60">
        <f t="shared" ref="F6:Y6" si="2">SUM(F7:F15)</f>
        <v>31284.785322893087</v>
      </c>
      <c r="G6" s="60">
        <f t="shared" si="2"/>
        <v>32026.661891061874</v>
      </c>
      <c r="H6" s="60">
        <f t="shared" si="2"/>
        <v>34633.915453400397</v>
      </c>
      <c r="I6" s="60">
        <f t="shared" si="2"/>
        <v>36590.959812653455</v>
      </c>
      <c r="J6" s="60">
        <f t="shared" si="2"/>
        <v>38305.178544651368</v>
      </c>
      <c r="K6" s="60">
        <f t="shared" si="2"/>
        <v>40152.071876140966</v>
      </c>
      <c r="L6" s="60">
        <f t="shared" si="2"/>
        <v>42270.834219636425</v>
      </c>
      <c r="M6" s="60">
        <f t="shared" si="2"/>
        <v>44064.793884634819</v>
      </c>
      <c r="N6" s="60">
        <f t="shared" si="2"/>
        <v>47295.922055852978</v>
      </c>
      <c r="O6" s="60">
        <f t="shared" si="2"/>
        <v>50561.536628248497</v>
      </c>
      <c r="P6" s="60">
        <f t="shared" si="2"/>
        <v>54913.345212695131</v>
      </c>
      <c r="Q6" s="60">
        <f t="shared" si="2"/>
        <v>57222.700066909689</v>
      </c>
      <c r="R6" s="60">
        <f t="shared" si="2"/>
        <v>60802.566050333618</v>
      </c>
      <c r="S6" s="60">
        <f t="shared" si="2"/>
        <v>65469.064368336716</v>
      </c>
      <c r="T6" s="60">
        <f t="shared" si="2"/>
        <v>68256.478495536066</v>
      </c>
      <c r="U6" s="60">
        <f t="shared" si="2"/>
        <v>71017.562834868048</v>
      </c>
      <c r="V6" s="60">
        <f t="shared" si="2"/>
        <v>73402.207106247224</v>
      </c>
      <c r="W6" s="88">
        <f t="shared" si="2"/>
        <v>75193.187177713844</v>
      </c>
      <c r="X6" s="88">
        <f t="shared" si="2"/>
        <v>77048.142335251323</v>
      </c>
      <c r="Y6" s="59">
        <f t="shared" si="2"/>
        <v>79450.08675174923</v>
      </c>
    </row>
    <row r="7" spans="1:25" s="48" customFormat="1" x14ac:dyDescent="0.4">
      <c r="A7" s="68" t="s">
        <v>54</v>
      </c>
      <c r="B7" s="67" t="s">
        <v>53</v>
      </c>
      <c r="C7" s="65"/>
      <c r="D7" s="65"/>
      <c r="E7" s="65"/>
      <c r="F7" s="65">
        <v>1681.7232238778199</v>
      </c>
      <c r="G7" s="65">
        <v>1733.3118387431405</v>
      </c>
      <c r="H7" s="65">
        <v>1865.7933292161806</v>
      </c>
      <c r="I7" s="65">
        <v>1936.2461539278418</v>
      </c>
      <c r="J7" s="65">
        <v>2023.4068837851482</v>
      </c>
      <c r="K7" s="65">
        <v>2114.97708848823</v>
      </c>
      <c r="L7" s="65">
        <v>2221.648455335072</v>
      </c>
      <c r="M7" s="65">
        <v>2311.8501370370732</v>
      </c>
      <c r="N7" s="65">
        <v>2475.5467760123256</v>
      </c>
      <c r="O7" s="65">
        <v>2636.3537299000859</v>
      </c>
      <c r="P7" s="65">
        <v>2857.1499661849798</v>
      </c>
      <c r="Q7" s="65">
        <v>2975.5944477452349</v>
      </c>
      <c r="R7" s="65">
        <v>3158.4180262659042</v>
      </c>
      <c r="S7" s="65">
        <v>3397.5150774639051</v>
      </c>
      <c r="T7" s="65">
        <v>3538.5372517953228</v>
      </c>
      <c r="U7" s="65">
        <v>3681.3641209683919</v>
      </c>
      <c r="V7" s="65">
        <v>3804.1301252867024</v>
      </c>
      <c r="W7" s="89">
        <v>3903.7227701323513</v>
      </c>
      <c r="X7" s="89">
        <v>4000.7634205032605</v>
      </c>
      <c r="Y7" s="64">
        <v>4124.7000215108928</v>
      </c>
    </row>
    <row r="8" spans="1:25" s="48" customFormat="1" x14ac:dyDescent="0.4">
      <c r="A8" s="68" t="s">
        <v>52</v>
      </c>
      <c r="B8" s="67" t="s">
        <v>51</v>
      </c>
      <c r="C8" s="65"/>
      <c r="D8" s="65"/>
      <c r="E8" s="65"/>
      <c r="F8" s="65">
        <v>4379.0515023553999</v>
      </c>
      <c r="G8" s="65">
        <v>4484.2067500409676</v>
      </c>
      <c r="H8" s="65">
        <v>4857.8986241284738</v>
      </c>
      <c r="I8" s="65">
        <v>5087.669036931622</v>
      </c>
      <c r="J8" s="65">
        <v>5317.9194401931391</v>
      </c>
      <c r="K8" s="65">
        <v>5563.5260361198398</v>
      </c>
      <c r="L8" s="65">
        <v>5847.3315024107505</v>
      </c>
      <c r="M8" s="65">
        <v>6087.0027826395999</v>
      </c>
      <c r="N8" s="65">
        <v>6524.6480156089146</v>
      </c>
      <c r="O8" s="65">
        <v>6960.467663625358</v>
      </c>
      <c r="P8" s="65">
        <v>7536.9825607723833</v>
      </c>
      <c r="Q8" s="65">
        <v>7832.5568568573271</v>
      </c>
      <c r="R8" s="65">
        <v>8297.6642711741169</v>
      </c>
      <c r="S8" s="65">
        <v>8913.0883545359702</v>
      </c>
      <c r="T8" s="65">
        <v>9268.5282224113671</v>
      </c>
      <c r="U8" s="65">
        <v>9630.9741370477495</v>
      </c>
      <c r="V8" s="65">
        <v>9939.0472575471322</v>
      </c>
      <c r="W8" s="89">
        <v>10167.240847203317</v>
      </c>
      <c r="X8" s="89">
        <v>10397.711048234416</v>
      </c>
      <c r="Y8" s="64">
        <v>10703.142358714349</v>
      </c>
    </row>
    <row r="9" spans="1:25" s="48" customFormat="1" x14ac:dyDescent="0.4">
      <c r="A9" s="68" t="s">
        <v>50</v>
      </c>
      <c r="B9" s="67" t="s">
        <v>49</v>
      </c>
      <c r="C9" s="65"/>
      <c r="D9" s="65"/>
      <c r="E9" s="65"/>
      <c r="F9" s="65">
        <v>3186.7988911134539</v>
      </c>
      <c r="G9" s="65">
        <v>3264.387293300555</v>
      </c>
      <c r="H9" s="65">
        <v>3525.5947986999158</v>
      </c>
      <c r="I9" s="65">
        <v>3703.8798445320926</v>
      </c>
      <c r="J9" s="65">
        <v>3876.2857148058274</v>
      </c>
      <c r="K9" s="65">
        <v>4057.4096429323899</v>
      </c>
      <c r="L9" s="65">
        <v>4266.841749897847</v>
      </c>
      <c r="M9" s="65">
        <v>4445.4649214662004</v>
      </c>
      <c r="N9" s="65">
        <v>4761.717737547764</v>
      </c>
      <c r="O9" s="65">
        <v>5086.1095141533851</v>
      </c>
      <c r="P9" s="65">
        <v>5521.6311633488349</v>
      </c>
      <c r="Q9" s="65">
        <v>5747.8298803079069</v>
      </c>
      <c r="R9" s="65">
        <v>6101.3828144034187</v>
      </c>
      <c r="S9" s="65">
        <v>6565.7253432465677</v>
      </c>
      <c r="T9" s="65">
        <v>6839.3741643195535</v>
      </c>
      <c r="U9" s="65">
        <v>7113.8680597735429</v>
      </c>
      <c r="V9" s="65">
        <v>7353.8341586595916</v>
      </c>
      <c r="W9" s="89">
        <v>7535.9055046875601</v>
      </c>
      <c r="X9" s="89">
        <v>7715.4673910352358</v>
      </c>
      <c r="Y9" s="64">
        <v>7949.9640187310779</v>
      </c>
    </row>
    <row r="10" spans="1:25" s="48" customFormat="1" x14ac:dyDescent="0.4">
      <c r="A10" s="68" t="s">
        <v>48</v>
      </c>
      <c r="B10" s="67" t="s">
        <v>47</v>
      </c>
      <c r="C10" s="65"/>
      <c r="D10" s="65"/>
      <c r="E10" s="65"/>
      <c r="F10" s="65">
        <v>2662.2149658882931</v>
      </c>
      <c r="G10" s="65">
        <v>2738.5926980164995</v>
      </c>
      <c r="H10" s="65">
        <v>2974.9646625662654</v>
      </c>
      <c r="I10" s="65">
        <v>3178.6627487934225</v>
      </c>
      <c r="J10" s="65">
        <v>3344.7122932115153</v>
      </c>
      <c r="K10" s="65">
        <v>3527.052288464452</v>
      </c>
      <c r="L10" s="65">
        <v>3732.3984212277956</v>
      </c>
      <c r="M10" s="65">
        <v>3907.5468732816848</v>
      </c>
      <c r="N10" s="65">
        <v>4215.0073154254169</v>
      </c>
      <c r="O10" s="65">
        <v>4529.8169184925109</v>
      </c>
      <c r="P10" s="65">
        <v>4947.9921771778645</v>
      </c>
      <c r="Q10" s="65">
        <v>5175.8185386459572</v>
      </c>
      <c r="R10" s="65">
        <v>5515.2111813775555</v>
      </c>
      <c r="S10" s="65">
        <v>5959.4148365057536</v>
      </c>
      <c r="T10" s="65">
        <v>6229.7935357600218</v>
      </c>
      <c r="U10" s="65">
        <v>6497.4913874911717</v>
      </c>
      <c r="V10" s="65">
        <v>6734.9357003514397</v>
      </c>
      <c r="W10" s="89">
        <v>6920.1929374658675</v>
      </c>
      <c r="X10" s="89">
        <v>7105.1456736571563</v>
      </c>
      <c r="Y10" s="64">
        <v>7335.1841778258404</v>
      </c>
    </row>
    <row r="11" spans="1:25" s="48" customFormat="1" x14ac:dyDescent="0.4">
      <c r="A11" s="68" t="s">
        <v>46</v>
      </c>
      <c r="B11" s="67" t="s">
        <v>45</v>
      </c>
      <c r="C11" s="65"/>
      <c r="D11" s="65"/>
      <c r="E11" s="65"/>
      <c r="F11" s="65">
        <v>3387.5960686170542</v>
      </c>
      <c r="G11" s="65">
        <v>3474.1250270480659</v>
      </c>
      <c r="H11" s="65">
        <v>3761.7095448629552</v>
      </c>
      <c r="I11" s="65">
        <v>3980.2486852966367</v>
      </c>
      <c r="J11" s="65">
        <v>4177.3834340486319</v>
      </c>
      <c r="K11" s="65">
        <v>4389.513649395125</v>
      </c>
      <c r="L11" s="65">
        <v>4627.3184655123277</v>
      </c>
      <c r="M11" s="65">
        <v>4828.0430858324698</v>
      </c>
      <c r="N11" s="65">
        <v>5186.6201149676035</v>
      </c>
      <c r="O11" s="65">
        <v>5552.2097296868269</v>
      </c>
      <c r="P11" s="65">
        <v>6037.2486195200718</v>
      </c>
      <c r="Q11" s="65">
        <v>6293.9122619857826</v>
      </c>
      <c r="R11" s="65">
        <v>6677.3455096704765</v>
      </c>
      <c r="S11" s="65">
        <v>7172.7545151957056</v>
      </c>
      <c r="T11" s="65">
        <v>7465.9022378132477</v>
      </c>
      <c r="U11" s="65">
        <v>7760.2785337538135</v>
      </c>
      <c r="V11" s="65">
        <v>8013.9288017603421</v>
      </c>
      <c r="W11" s="89">
        <v>8203.5969699329089</v>
      </c>
      <c r="X11" s="89">
        <v>8397.6895504712211</v>
      </c>
      <c r="Y11" s="64">
        <v>8646.964728087185</v>
      </c>
    </row>
    <row r="12" spans="1:25" s="48" customFormat="1" x14ac:dyDescent="0.4">
      <c r="A12" s="68" t="s">
        <v>44</v>
      </c>
      <c r="B12" s="67" t="s">
        <v>43</v>
      </c>
      <c r="C12" s="65"/>
      <c r="D12" s="65"/>
      <c r="E12" s="65"/>
      <c r="F12" s="65">
        <v>3581.2369345008433</v>
      </c>
      <c r="G12" s="65">
        <v>3674.6611053331208</v>
      </c>
      <c r="H12" s="65">
        <v>3999.5484966466001</v>
      </c>
      <c r="I12" s="65">
        <v>4245.1581346009089</v>
      </c>
      <c r="J12" s="65">
        <v>4472.3685674860717</v>
      </c>
      <c r="K12" s="65">
        <v>4714.2105425312948</v>
      </c>
      <c r="L12" s="65">
        <v>4983.8457450743499</v>
      </c>
      <c r="M12" s="65">
        <v>5218.6311511606782</v>
      </c>
      <c r="N12" s="65">
        <v>5635.336035910138</v>
      </c>
      <c r="O12" s="65">
        <v>6051.0556584585029</v>
      </c>
      <c r="P12" s="65">
        <v>6595.5057191140968</v>
      </c>
      <c r="Q12" s="65">
        <v>6892.8580344655002</v>
      </c>
      <c r="R12" s="65">
        <v>7349.2174204031944</v>
      </c>
      <c r="S12" s="65">
        <v>7937.9305211568371</v>
      </c>
      <c r="T12" s="65">
        <v>8298.821995573986</v>
      </c>
      <c r="U12" s="65">
        <v>8648.5193557056446</v>
      </c>
      <c r="V12" s="65">
        <v>8949.0577960480041</v>
      </c>
      <c r="W12" s="89">
        <v>9173.9305982613623</v>
      </c>
      <c r="X12" s="89">
        <v>9401.6981506329248</v>
      </c>
      <c r="Y12" s="64">
        <v>9691.2833838819552</v>
      </c>
    </row>
    <row r="13" spans="1:25" s="48" customFormat="1" x14ac:dyDescent="0.4">
      <c r="A13" s="68" t="s">
        <v>42</v>
      </c>
      <c r="B13" s="67" t="s">
        <v>41</v>
      </c>
      <c r="C13" s="65"/>
      <c r="D13" s="65"/>
      <c r="E13" s="65"/>
      <c r="F13" s="65">
        <v>3585.4258387170112</v>
      </c>
      <c r="G13" s="65">
        <v>3615.5504707862542</v>
      </c>
      <c r="H13" s="65">
        <v>3869.5231080808721</v>
      </c>
      <c r="I13" s="65">
        <v>4038.1772625997469</v>
      </c>
      <c r="J13" s="65">
        <v>4164.997139912557</v>
      </c>
      <c r="K13" s="65">
        <v>4299.2312898123037</v>
      </c>
      <c r="L13" s="65">
        <v>4469.4719996096446</v>
      </c>
      <c r="M13" s="65">
        <v>4591.0784969735196</v>
      </c>
      <c r="N13" s="65">
        <v>4845.757805580517</v>
      </c>
      <c r="O13" s="65">
        <v>5109.1610391090999</v>
      </c>
      <c r="P13" s="65">
        <v>5484.098549461477</v>
      </c>
      <c r="Q13" s="65">
        <v>5662.5567877171497</v>
      </c>
      <c r="R13" s="65">
        <v>5975.4962608269179</v>
      </c>
      <c r="S13" s="65">
        <v>6383.4779196427553</v>
      </c>
      <c r="T13" s="65">
        <v>6613.9153367393856</v>
      </c>
      <c r="U13" s="65">
        <v>6831.3173465994341</v>
      </c>
      <c r="V13" s="65">
        <v>7014.8704861558317</v>
      </c>
      <c r="W13" s="89">
        <v>7127.3578585117593</v>
      </c>
      <c r="X13" s="89">
        <v>7267.5456983730492</v>
      </c>
      <c r="Y13" s="64">
        <v>7476.7279898786164</v>
      </c>
    </row>
    <row r="14" spans="1:25" s="48" customFormat="1" x14ac:dyDescent="0.4">
      <c r="A14" s="68" t="s">
        <v>40</v>
      </c>
      <c r="B14" s="67" t="s">
        <v>39</v>
      </c>
      <c r="C14" s="65"/>
      <c r="D14" s="65"/>
      <c r="E14" s="65"/>
      <c r="F14" s="65">
        <v>5241.0957255110334</v>
      </c>
      <c r="G14" s="65">
        <v>5369.9661062965515</v>
      </c>
      <c r="H14" s="65">
        <v>5803.0675758008792</v>
      </c>
      <c r="I14" s="65">
        <v>6191.8009542717973</v>
      </c>
      <c r="J14" s="65">
        <v>6493.3485432331763</v>
      </c>
      <c r="K14" s="65">
        <v>6826.3936316914569</v>
      </c>
      <c r="L14" s="65">
        <v>7206.0281802838617</v>
      </c>
      <c r="M14" s="65">
        <v>7534.8475875942968</v>
      </c>
      <c r="N14" s="65">
        <v>8116.0196612258742</v>
      </c>
      <c r="O14" s="65">
        <v>8699.1375347254343</v>
      </c>
      <c r="P14" s="65">
        <v>9472.3440947977633</v>
      </c>
      <c r="Q14" s="65">
        <v>9892.7462825561706</v>
      </c>
      <c r="R14" s="65">
        <v>10539.246620743326</v>
      </c>
      <c r="S14" s="65">
        <v>11379.071613379556</v>
      </c>
      <c r="T14" s="65">
        <v>11892.288847467114</v>
      </c>
      <c r="U14" s="65">
        <v>12392.929136629427</v>
      </c>
      <c r="V14" s="65">
        <v>12822.475186725023</v>
      </c>
      <c r="W14" s="89">
        <v>13145.345637424136</v>
      </c>
      <c r="X14" s="89">
        <v>13489.815636289517</v>
      </c>
      <c r="Y14" s="64">
        <v>13933.191464254694</v>
      </c>
    </row>
    <row r="15" spans="1:25" s="48" customFormat="1" x14ac:dyDescent="0.4">
      <c r="A15" s="68" t="s">
        <v>38</v>
      </c>
      <c r="B15" s="67" t="s">
        <v>37</v>
      </c>
      <c r="C15" s="65"/>
      <c r="D15" s="65"/>
      <c r="E15" s="65"/>
      <c r="F15" s="65">
        <v>3579.6421723121757</v>
      </c>
      <c r="G15" s="65">
        <v>3671.8606014967204</v>
      </c>
      <c r="H15" s="65">
        <v>3975.8153133982541</v>
      </c>
      <c r="I15" s="65">
        <v>4229.1169916993895</v>
      </c>
      <c r="J15" s="65">
        <v>4434.7565279753071</v>
      </c>
      <c r="K15" s="65">
        <v>4659.7577067058774</v>
      </c>
      <c r="L15" s="65">
        <v>4915.9497002847811</v>
      </c>
      <c r="M15" s="65">
        <v>5140.3288486492984</v>
      </c>
      <c r="N15" s="65">
        <v>5535.2685935744248</v>
      </c>
      <c r="O15" s="65">
        <v>5937.2248400972921</v>
      </c>
      <c r="P15" s="65">
        <v>6460.3923623176488</v>
      </c>
      <c r="Q15" s="65">
        <v>6748.8269766286667</v>
      </c>
      <c r="R15" s="65">
        <v>7188.5839454686984</v>
      </c>
      <c r="S15" s="65">
        <v>7760.0861872096575</v>
      </c>
      <c r="T15" s="65">
        <v>8109.3169036560648</v>
      </c>
      <c r="U15" s="65">
        <v>8460.8207568988673</v>
      </c>
      <c r="V15" s="65">
        <v>8769.9275937131588</v>
      </c>
      <c r="W15" s="89">
        <v>9015.8940540945841</v>
      </c>
      <c r="X15" s="89">
        <v>9272.3057660545383</v>
      </c>
      <c r="Y15" s="64">
        <v>9588.9286088646131</v>
      </c>
    </row>
    <row r="16" spans="1:25" s="48" customFormat="1" x14ac:dyDescent="0.4">
      <c r="A16" s="63">
        <v>924</v>
      </c>
      <c r="B16" s="62" t="s">
        <v>36</v>
      </c>
      <c r="C16" s="60">
        <v>1681.051051886559</v>
      </c>
      <c r="D16" s="60">
        <v>1773.9719998530206</v>
      </c>
      <c r="E16" s="60">
        <v>1879.1133409632978</v>
      </c>
      <c r="F16" s="60">
        <v>1950.1949841775538</v>
      </c>
      <c r="G16" s="60">
        <v>2001.6601170667325</v>
      </c>
      <c r="H16" s="60">
        <v>2172.7019296841172</v>
      </c>
      <c r="I16" s="60">
        <v>2306.7765035243019</v>
      </c>
      <c r="J16" s="60">
        <v>2417.8650363088905</v>
      </c>
      <c r="K16" s="60">
        <v>2537.4539077494433</v>
      </c>
      <c r="L16" s="60">
        <v>2675.4406727808314</v>
      </c>
      <c r="M16" s="60">
        <v>2793.5182040302307</v>
      </c>
      <c r="N16" s="60">
        <v>2999.5155168681986</v>
      </c>
      <c r="O16" s="60">
        <v>3209.3328772080072</v>
      </c>
      <c r="P16" s="60">
        <v>3483.784516781137</v>
      </c>
      <c r="Q16" s="60">
        <v>3631.0801811459596</v>
      </c>
      <c r="R16" s="60">
        <v>3855.30487892253</v>
      </c>
      <c r="S16" s="60">
        <v>4149.6134010425822</v>
      </c>
      <c r="T16" s="60">
        <v>4321.6187424067602</v>
      </c>
      <c r="U16" s="60">
        <v>4496.4703566609169</v>
      </c>
      <c r="V16" s="60">
        <v>4650.695455771719</v>
      </c>
      <c r="W16" s="88">
        <v>4764.8743376823813</v>
      </c>
      <c r="X16" s="88">
        <v>4882.0359569996426</v>
      </c>
      <c r="Y16" s="59">
        <v>5027.4617164568936</v>
      </c>
    </row>
    <row r="17" spans="1:25" s="48" customFormat="1" x14ac:dyDescent="0.4">
      <c r="A17" s="63">
        <v>923</v>
      </c>
      <c r="B17" s="97" t="s">
        <v>35</v>
      </c>
      <c r="C17" s="88">
        <v>2699.0445185381941</v>
      </c>
      <c r="D17" s="88">
        <v>2839.7739926707027</v>
      </c>
      <c r="E17" s="88">
        <v>3012.5088984230101</v>
      </c>
      <c r="F17" s="88">
        <v>3257.5508721313058</v>
      </c>
      <c r="G17" s="88">
        <v>3319.7972620636078</v>
      </c>
      <c r="H17" s="88">
        <v>3601.2569982865266</v>
      </c>
      <c r="I17" s="88">
        <v>3846.8365049275671</v>
      </c>
      <c r="J17" s="88">
        <v>4029.7146395678124</v>
      </c>
      <c r="K17" s="88">
        <v>4221.3309704171734</v>
      </c>
      <c r="L17" s="88">
        <v>4440.5665607461233</v>
      </c>
      <c r="M17" s="88">
        <v>4631.2083015422295</v>
      </c>
      <c r="N17" s="88">
        <v>4965.0884328040183</v>
      </c>
      <c r="O17" s="88">
        <v>5302.356699536891</v>
      </c>
      <c r="P17" s="88">
        <v>5745.0738385189634</v>
      </c>
      <c r="Q17" s="88">
        <v>5965.5498627515271</v>
      </c>
      <c r="R17" s="88">
        <v>6318.2364833575693</v>
      </c>
      <c r="S17" s="88">
        <v>6782.7318700248043</v>
      </c>
      <c r="T17" s="88">
        <v>7051.232439142861</v>
      </c>
      <c r="U17" s="88">
        <v>7323.800788336438</v>
      </c>
      <c r="V17" s="88">
        <v>7559.7337476081857</v>
      </c>
      <c r="W17" s="88">
        <v>7744.2674417300914</v>
      </c>
      <c r="X17" s="88">
        <v>7921.4886407591657</v>
      </c>
      <c r="Y17" s="59">
        <v>8156.7343443663485</v>
      </c>
    </row>
    <row r="18" spans="1:25" s="53" customFormat="1" ht="30" customHeight="1" x14ac:dyDescent="0.4">
      <c r="A18" s="58"/>
      <c r="B18" s="57" t="s">
        <v>34</v>
      </c>
      <c r="C18" s="96"/>
      <c r="D18" s="96"/>
      <c r="E18" s="96"/>
      <c r="F18" s="96"/>
      <c r="G18" s="55"/>
      <c r="H18" s="55"/>
      <c r="I18" s="55"/>
      <c r="J18" s="55"/>
      <c r="K18" s="55"/>
      <c r="L18" s="55"/>
      <c r="M18" s="55"/>
      <c r="N18" s="55"/>
      <c r="O18" s="55"/>
      <c r="P18" s="55"/>
      <c r="Q18" s="55"/>
      <c r="R18" s="55"/>
      <c r="S18" s="55"/>
      <c r="T18" s="55"/>
      <c r="U18" s="55"/>
      <c r="V18" s="55"/>
      <c r="W18" s="95"/>
      <c r="X18" s="95"/>
      <c r="Y18" s="94"/>
    </row>
    <row r="19" spans="1:25" ht="60" customHeight="1" x14ac:dyDescent="0.4">
      <c r="A19" s="189" t="s">
        <v>169</v>
      </c>
      <c r="B19" s="189"/>
      <c r="C19" s="75"/>
      <c r="D19" s="63"/>
      <c r="E19" s="63"/>
      <c r="F19" s="75"/>
      <c r="G19" s="75"/>
      <c r="H19" s="75"/>
      <c r="I19" s="75"/>
      <c r="J19" s="75"/>
      <c r="K19" s="75"/>
      <c r="L19" s="75"/>
      <c r="M19" s="75"/>
      <c r="N19" s="75"/>
      <c r="O19" s="75"/>
      <c r="P19" s="75"/>
      <c r="Q19" s="75"/>
      <c r="R19" s="75"/>
      <c r="S19" s="75"/>
      <c r="T19" s="75"/>
      <c r="U19" s="75"/>
      <c r="V19" s="75"/>
      <c r="W19" s="93"/>
    </row>
    <row r="20" spans="1:25" x14ac:dyDescent="0.4">
      <c r="A20" s="92" t="s">
        <v>83</v>
      </c>
      <c r="B20" s="73" t="s">
        <v>82</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0" customHeight="1" x14ac:dyDescent="0.4">
      <c r="A21" s="69">
        <v>925</v>
      </c>
      <c r="B21" s="51" t="s">
        <v>58</v>
      </c>
      <c r="C21" s="60">
        <v>48602.790339235777</v>
      </c>
      <c r="D21" s="60">
        <v>50637.901117633992</v>
      </c>
      <c r="E21" s="60">
        <v>52995.491644970098</v>
      </c>
      <c r="F21" s="60">
        <v>56054.645935839195</v>
      </c>
      <c r="G21" s="60">
        <v>56185.736001206344</v>
      </c>
      <c r="H21" s="60">
        <v>60189.849344692913</v>
      </c>
      <c r="I21" s="60">
        <v>62159.0961442685</v>
      </c>
      <c r="J21" s="60">
        <v>63830.925818726872</v>
      </c>
      <c r="K21" s="60">
        <v>65224.368224050369</v>
      </c>
      <c r="L21" s="60">
        <v>66971.257995590509</v>
      </c>
      <c r="M21" s="60">
        <v>67872.67506340293</v>
      </c>
      <c r="N21" s="60">
        <v>71082.485864161354</v>
      </c>
      <c r="O21" s="60">
        <v>73998.803716649301</v>
      </c>
      <c r="P21" s="60">
        <v>79258.496833993602</v>
      </c>
      <c r="Q21" s="60">
        <v>81229.474014718755</v>
      </c>
      <c r="R21" s="60">
        <v>85129.745886739896</v>
      </c>
      <c r="S21" s="60">
        <v>89817.832036532607</v>
      </c>
      <c r="T21" s="60">
        <v>91848.217355992092</v>
      </c>
      <c r="U21" s="60">
        <v>94398.751145101938</v>
      </c>
      <c r="V21" s="88">
        <v>96737.40170219104</v>
      </c>
      <c r="W21" s="88">
        <v>96924.247079794703</v>
      </c>
      <c r="X21" s="88">
        <v>97376.185342337834</v>
      </c>
      <c r="Y21" s="59">
        <v>98677.54602077126</v>
      </c>
    </row>
    <row r="22" spans="1:25" x14ac:dyDescent="0.4">
      <c r="A22" s="68"/>
      <c r="B22" s="90" t="s">
        <v>57</v>
      </c>
      <c r="C22" s="65">
        <v>1587.0127742628556</v>
      </c>
      <c r="D22" s="65">
        <v>1688.9880572703541</v>
      </c>
      <c r="E22" s="65">
        <v>1801.9978095670119</v>
      </c>
      <c r="F22" s="65">
        <v>1942.3710991543942</v>
      </c>
      <c r="G22" s="65">
        <v>2025.8146064712805</v>
      </c>
      <c r="H22" s="65">
        <v>2173.7899192541822</v>
      </c>
      <c r="I22" s="65">
        <v>2273.4034614860821</v>
      </c>
      <c r="J22" s="65">
        <v>2406.8440793667191</v>
      </c>
      <c r="K22" s="65">
        <v>2527.2816173431265</v>
      </c>
      <c r="L22" s="65">
        <v>2651.1393586769218</v>
      </c>
      <c r="M22" s="65">
        <v>2749.5596611216979</v>
      </c>
      <c r="N22" s="65">
        <v>2879.6673251153948</v>
      </c>
      <c r="O22" s="65">
        <v>3017.3271720257417</v>
      </c>
      <c r="P22" s="65">
        <v>3262.523285219635</v>
      </c>
      <c r="Q22" s="65">
        <v>3507.8723209526825</v>
      </c>
      <c r="R22" s="65">
        <v>3644.4374039822451</v>
      </c>
      <c r="S22" s="65">
        <v>3834.942578967311</v>
      </c>
      <c r="T22" s="65">
        <v>3846.9897299605027</v>
      </c>
      <c r="U22" s="65">
        <v>4013.1188702405275</v>
      </c>
      <c r="V22" s="89">
        <v>4064.8922241977843</v>
      </c>
      <c r="W22" s="89">
        <v>4104.2508027438944</v>
      </c>
      <c r="X22" s="89">
        <v>4099.3102876627527</v>
      </c>
      <c r="Y22" s="64">
        <v>4191.2391597109554</v>
      </c>
    </row>
    <row r="23" spans="1:25" ht="25.5" customHeight="1" x14ac:dyDescent="0.4">
      <c r="A23" s="69">
        <v>941</v>
      </c>
      <c r="B23" s="51" t="s">
        <v>56</v>
      </c>
      <c r="C23" s="60">
        <v>42919.477186854405</v>
      </c>
      <c r="D23" s="60">
        <v>44667.361382959723</v>
      </c>
      <c r="E23" s="60">
        <v>46709.374933114676</v>
      </c>
      <c r="F23" s="60">
        <v>49281.875782652758</v>
      </c>
      <c r="G23" s="60">
        <v>49345.757729382276</v>
      </c>
      <c r="H23" s="60">
        <v>52845.514247858438</v>
      </c>
      <c r="I23" s="60">
        <v>54496.225587178305</v>
      </c>
      <c r="J23" s="60">
        <v>55893.215458730061</v>
      </c>
      <c r="K23" s="60">
        <v>57055.212384840299</v>
      </c>
      <c r="L23" s="60">
        <v>58536.841966483655</v>
      </c>
      <c r="M23" s="60">
        <v>59265.637795426337</v>
      </c>
      <c r="N23" s="60">
        <v>62074.881476358743</v>
      </c>
      <c r="O23" s="60">
        <v>64610.246600395607</v>
      </c>
      <c r="P23" s="60">
        <v>69189.184022046669</v>
      </c>
      <c r="Q23" s="60">
        <v>70782.710065427455</v>
      </c>
      <c r="R23" s="60">
        <v>74231.551300493404</v>
      </c>
      <c r="S23" s="60">
        <v>78349.537044917364</v>
      </c>
      <c r="T23" s="60">
        <v>80208.657809892218</v>
      </c>
      <c r="U23" s="60">
        <v>82394.520809177557</v>
      </c>
      <c r="V23" s="88">
        <v>84489.377552904465</v>
      </c>
      <c r="W23" s="88">
        <v>84623.829953334687</v>
      </c>
      <c r="X23" s="88">
        <v>85053.413749922547</v>
      </c>
      <c r="Y23" s="59">
        <v>86166.496086411033</v>
      </c>
    </row>
    <row r="24" spans="1:25" ht="25.5" customHeight="1" x14ac:dyDescent="0.4">
      <c r="A24" s="69">
        <v>921</v>
      </c>
      <c r="B24" s="52" t="s">
        <v>55</v>
      </c>
      <c r="C24" s="60">
        <v>40368.170599585166</v>
      </c>
      <c r="D24" s="60">
        <v>41992.728538500465</v>
      </c>
      <c r="E24" s="60">
        <v>43912.315094995436</v>
      </c>
      <c r="F24" s="60">
        <v>46390.065224192949</v>
      </c>
      <c r="G24" s="60">
        <v>46443.074629999734</v>
      </c>
      <c r="H24" s="60">
        <v>49726.03305276663</v>
      </c>
      <c r="I24" s="60">
        <v>51264.402231355438</v>
      </c>
      <c r="J24" s="60">
        <v>52574.645932956017</v>
      </c>
      <c r="K24" s="60">
        <v>53663.865937088922</v>
      </c>
      <c r="L24" s="60">
        <v>55052.418658253147</v>
      </c>
      <c r="M24" s="60">
        <v>55732.441001190244</v>
      </c>
      <c r="N24" s="60">
        <v>58372.864371390184</v>
      </c>
      <c r="O24" s="60">
        <v>60753.96176575806</v>
      </c>
      <c r="P24" s="60">
        <v>65061.580334308215</v>
      </c>
      <c r="Q24" s="60">
        <v>66559.181228949194</v>
      </c>
      <c r="R24" s="60">
        <v>69805.403984076154</v>
      </c>
      <c r="S24" s="60">
        <v>73679.521765913159</v>
      </c>
      <c r="T24" s="60">
        <v>75432.681970265126</v>
      </c>
      <c r="U24" s="60">
        <v>77488.352979019764</v>
      </c>
      <c r="V24" s="88">
        <v>79455.171887919001</v>
      </c>
      <c r="W24" s="88">
        <v>79580.912353044943</v>
      </c>
      <c r="X24" s="88">
        <v>79985.271182094613</v>
      </c>
      <c r="Y24" s="59">
        <v>81038.521042500972</v>
      </c>
    </row>
    <row r="25" spans="1:25" x14ac:dyDescent="0.4">
      <c r="A25" s="68" t="s">
        <v>54</v>
      </c>
      <c r="B25" s="67" t="s">
        <v>53</v>
      </c>
      <c r="C25" s="65" t="s">
        <v>208</v>
      </c>
      <c r="D25" s="65" t="s">
        <v>208</v>
      </c>
      <c r="E25" s="65" t="s">
        <v>208</v>
      </c>
      <c r="F25" s="65">
        <v>2493.7121747689712</v>
      </c>
      <c r="G25" s="65">
        <v>2513.5411038974398</v>
      </c>
      <c r="H25" s="65">
        <v>2678.8337253715326</v>
      </c>
      <c r="I25" s="65">
        <v>2712.7056016592037</v>
      </c>
      <c r="J25" s="65">
        <v>2777.167592870132</v>
      </c>
      <c r="K25" s="65">
        <v>2826.6996354947591</v>
      </c>
      <c r="L25" s="65">
        <v>2893.4163030487684</v>
      </c>
      <c r="M25" s="65">
        <v>2923.9907873695947</v>
      </c>
      <c r="N25" s="65">
        <v>3055.332255295717</v>
      </c>
      <c r="O25" s="65">
        <v>3167.8019377654323</v>
      </c>
      <c r="P25" s="65">
        <v>3385.1642316107695</v>
      </c>
      <c r="Q25" s="65">
        <v>3461.0937596399572</v>
      </c>
      <c r="R25" s="65">
        <v>3626.0746971035142</v>
      </c>
      <c r="S25" s="65">
        <v>3823.5965110429706</v>
      </c>
      <c r="T25" s="65">
        <v>3910.564404111019</v>
      </c>
      <c r="U25" s="65">
        <v>4016.7929039355859</v>
      </c>
      <c r="V25" s="89">
        <v>4117.8300340636597</v>
      </c>
      <c r="W25" s="89">
        <v>4131.5155173069197</v>
      </c>
      <c r="X25" s="89">
        <v>4153.2753084683945</v>
      </c>
      <c r="Y25" s="64">
        <v>4207.164562722839</v>
      </c>
    </row>
    <row r="26" spans="1:25" x14ac:dyDescent="0.4">
      <c r="A26" s="68" t="s">
        <v>52</v>
      </c>
      <c r="B26" s="67" t="s">
        <v>51</v>
      </c>
      <c r="C26" s="65" t="s">
        <v>208</v>
      </c>
      <c r="D26" s="65" t="s">
        <v>208</v>
      </c>
      <c r="E26" s="65" t="s">
        <v>208</v>
      </c>
      <c r="F26" s="65">
        <v>6493.395518546623</v>
      </c>
      <c r="G26" s="65">
        <v>6502.7179372266492</v>
      </c>
      <c r="H26" s="65">
        <v>6974.7825040291536</v>
      </c>
      <c r="I26" s="65">
        <v>7127.8893274366355</v>
      </c>
      <c r="J26" s="65">
        <v>7298.9538827558181</v>
      </c>
      <c r="K26" s="65">
        <v>7435.7387150735894</v>
      </c>
      <c r="L26" s="65">
        <v>7615.4101958737683</v>
      </c>
      <c r="M26" s="65">
        <v>7698.7429998131665</v>
      </c>
      <c r="N26" s="65">
        <v>8052.7533269449532</v>
      </c>
      <c r="O26" s="65">
        <v>8363.5904782101006</v>
      </c>
      <c r="P26" s="65">
        <v>8929.8511037096105</v>
      </c>
      <c r="Q26" s="65">
        <v>9110.5203129533111</v>
      </c>
      <c r="R26" s="65">
        <v>9526.2723960375679</v>
      </c>
      <c r="S26" s="65">
        <v>10030.876319307086</v>
      </c>
      <c r="T26" s="65">
        <v>10242.982895452296</v>
      </c>
      <c r="U26" s="65">
        <v>10508.503723207963</v>
      </c>
      <c r="V26" s="89">
        <v>10758.650718873896</v>
      </c>
      <c r="W26" s="89">
        <v>10760.526759176877</v>
      </c>
      <c r="X26" s="89">
        <v>10794.079034992976</v>
      </c>
      <c r="Y26" s="64">
        <v>10917.128762461165</v>
      </c>
    </row>
    <row r="27" spans="1:25" x14ac:dyDescent="0.4">
      <c r="A27" s="68" t="s">
        <v>50</v>
      </c>
      <c r="B27" s="67" t="s">
        <v>49</v>
      </c>
      <c r="C27" s="65" t="s">
        <v>208</v>
      </c>
      <c r="D27" s="65" t="s">
        <v>208</v>
      </c>
      <c r="E27" s="65" t="s">
        <v>208</v>
      </c>
      <c r="F27" s="65">
        <v>4725.4857877179656</v>
      </c>
      <c r="G27" s="65">
        <v>4733.8115723603378</v>
      </c>
      <c r="H27" s="65">
        <v>5061.9123248336509</v>
      </c>
      <c r="I27" s="65">
        <v>5189.1829877893051</v>
      </c>
      <c r="J27" s="65">
        <v>5320.281923587273</v>
      </c>
      <c r="K27" s="65">
        <v>5422.7908288727231</v>
      </c>
      <c r="L27" s="65">
        <v>5557.0220626204182</v>
      </c>
      <c r="M27" s="65">
        <v>5622.5523738321026</v>
      </c>
      <c r="N27" s="65">
        <v>5876.9359299195858</v>
      </c>
      <c r="O27" s="65">
        <v>6111.3906650276813</v>
      </c>
      <c r="P27" s="65">
        <v>6542.0536323033493</v>
      </c>
      <c r="Q27" s="65">
        <v>6685.6483568452495</v>
      </c>
      <c r="R27" s="65">
        <v>7004.7946967954204</v>
      </c>
      <c r="S27" s="65">
        <v>7389.1311568935043</v>
      </c>
      <c r="T27" s="65">
        <v>7558.4376396814132</v>
      </c>
      <c r="U27" s="65">
        <v>7762.0506429327816</v>
      </c>
      <c r="V27" s="89">
        <v>7960.2532423281664</v>
      </c>
      <c r="W27" s="89">
        <v>7975.6459059513854</v>
      </c>
      <c r="X27" s="89">
        <v>8009.586381503359</v>
      </c>
      <c r="Y27" s="64">
        <v>8108.9065192855778</v>
      </c>
    </row>
    <row r="28" spans="1:25" x14ac:dyDescent="0.4">
      <c r="A28" s="68" t="s">
        <v>48</v>
      </c>
      <c r="B28" s="67" t="s">
        <v>47</v>
      </c>
      <c r="C28" s="65" t="s">
        <v>208</v>
      </c>
      <c r="D28" s="65" t="s">
        <v>208</v>
      </c>
      <c r="E28" s="65" t="s">
        <v>208</v>
      </c>
      <c r="F28" s="65">
        <v>3947.6162177148585</v>
      </c>
      <c r="G28" s="65">
        <v>3971.3369282063368</v>
      </c>
      <c r="H28" s="65">
        <v>4271.3389232766804</v>
      </c>
      <c r="I28" s="65">
        <v>4453.3471258007748</v>
      </c>
      <c r="J28" s="65">
        <v>4590.6864618375394</v>
      </c>
      <c r="K28" s="65">
        <v>4713.9600104603714</v>
      </c>
      <c r="L28" s="65">
        <v>4860.9771791393578</v>
      </c>
      <c r="M28" s="65">
        <v>4942.2022974784577</v>
      </c>
      <c r="N28" s="65">
        <v>5202.1831830910896</v>
      </c>
      <c r="O28" s="65">
        <v>5442.9580709820166</v>
      </c>
      <c r="P28" s="65">
        <v>5862.403561139492</v>
      </c>
      <c r="Q28" s="65">
        <v>6020.3073905823094</v>
      </c>
      <c r="R28" s="65">
        <v>6331.8305391066924</v>
      </c>
      <c r="S28" s="65">
        <v>6706.7834158752739</v>
      </c>
      <c r="T28" s="65">
        <v>6884.768228324765</v>
      </c>
      <c r="U28" s="65">
        <v>7089.5125939869531</v>
      </c>
      <c r="V28" s="89">
        <v>7290.31857245014</v>
      </c>
      <c r="W28" s="89">
        <v>7324.0048506130579</v>
      </c>
      <c r="X28" s="89">
        <v>7375.9987751935751</v>
      </c>
      <c r="Y28" s="64">
        <v>7481.8354724108858</v>
      </c>
    </row>
    <row r="29" spans="1:25" x14ac:dyDescent="0.4">
      <c r="A29" s="68" t="s">
        <v>46</v>
      </c>
      <c r="B29" s="67" t="s">
        <v>45</v>
      </c>
      <c r="C29" s="65" t="s">
        <v>208</v>
      </c>
      <c r="D29" s="65" t="s">
        <v>208</v>
      </c>
      <c r="E29" s="65" t="s">
        <v>208</v>
      </c>
      <c r="F29" s="65">
        <v>5023.2341681234884</v>
      </c>
      <c r="G29" s="65">
        <v>5037.960198723461</v>
      </c>
      <c r="H29" s="65">
        <v>5400.916723217264</v>
      </c>
      <c r="I29" s="65">
        <v>5576.379264949207</v>
      </c>
      <c r="J29" s="65">
        <v>5733.5447403095159</v>
      </c>
      <c r="K29" s="65">
        <v>5866.652977131539</v>
      </c>
      <c r="L29" s="65">
        <v>6026.497421480065</v>
      </c>
      <c r="M29" s="65">
        <v>6106.4310691395076</v>
      </c>
      <c r="N29" s="65">
        <v>6401.3525766427283</v>
      </c>
      <c r="O29" s="65">
        <v>6671.4494876408671</v>
      </c>
      <c r="P29" s="65">
        <v>7152.9595317075809</v>
      </c>
      <c r="Q29" s="65">
        <v>7320.8297824951078</v>
      </c>
      <c r="R29" s="65">
        <v>7666.0383125597864</v>
      </c>
      <c r="S29" s="65">
        <v>8072.2876907266309</v>
      </c>
      <c r="T29" s="65">
        <v>8250.8362801472194</v>
      </c>
      <c r="U29" s="65">
        <v>8467.3590339513194</v>
      </c>
      <c r="V29" s="89">
        <v>8674.7812571867398</v>
      </c>
      <c r="W29" s="89">
        <v>8682.2989681361851</v>
      </c>
      <c r="X29" s="89">
        <v>8717.8153247981463</v>
      </c>
      <c r="Y29" s="64">
        <v>8819.8422647465395</v>
      </c>
    </row>
    <row r="30" spans="1:25" x14ac:dyDescent="0.4">
      <c r="A30" s="68" t="s">
        <v>44</v>
      </c>
      <c r="B30" s="67" t="s">
        <v>43</v>
      </c>
      <c r="C30" s="65" t="s">
        <v>208</v>
      </c>
      <c r="D30" s="65" t="s">
        <v>208</v>
      </c>
      <c r="E30" s="65" t="s">
        <v>208</v>
      </c>
      <c r="F30" s="65">
        <v>5310.3709442178006</v>
      </c>
      <c r="G30" s="65">
        <v>5328.7651562141918</v>
      </c>
      <c r="H30" s="65">
        <v>5742.3966691835731</v>
      </c>
      <c r="I30" s="65">
        <v>5947.5207882531367</v>
      </c>
      <c r="J30" s="65">
        <v>6138.4179072073293</v>
      </c>
      <c r="K30" s="65">
        <v>6300.6154037081524</v>
      </c>
      <c r="L30" s="65">
        <v>6490.8291390788318</v>
      </c>
      <c r="M30" s="65">
        <v>6600.440558067673</v>
      </c>
      <c r="N30" s="65">
        <v>6955.160018297639</v>
      </c>
      <c r="O30" s="65">
        <v>7270.8550537024448</v>
      </c>
      <c r="P30" s="65">
        <v>7814.3850739278296</v>
      </c>
      <c r="Q30" s="65">
        <v>8017.4998132726932</v>
      </c>
      <c r="R30" s="65">
        <v>8437.3921089674168</v>
      </c>
      <c r="S30" s="65">
        <v>8933.4242096293528</v>
      </c>
      <c r="T30" s="65">
        <v>9171.3257718227251</v>
      </c>
      <c r="U30" s="65">
        <v>9436.5322299087693</v>
      </c>
      <c r="V30" s="89">
        <v>9687.0237756025017</v>
      </c>
      <c r="W30" s="89">
        <v>9709.2541794735444</v>
      </c>
      <c r="X30" s="89">
        <v>9760.0974320508121</v>
      </c>
      <c r="Y30" s="64">
        <v>9885.0398349787411</v>
      </c>
    </row>
    <row r="31" spans="1:25" x14ac:dyDescent="0.4">
      <c r="A31" s="68" t="s">
        <v>42</v>
      </c>
      <c r="B31" s="67" t="s">
        <v>41</v>
      </c>
      <c r="C31" s="65" t="s">
        <v>208</v>
      </c>
      <c r="D31" s="65" t="s">
        <v>208</v>
      </c>
      <c r="E31" s="65" t="s">
        <v>208</v>
      </c>
      <c r="F31" s="65">
        <v>5316.5823833502827</v>
      </c>
      <c r="G31" s="65">
        <v>5243.0465876969738</v>
      </c>
      <c r="H31" s="65">
        <v>5555.7112573589211</v>
      </c>
      <c r="I31" s="65">
        <v>5657.5379419219234</v>
      </c>
      <c r="J31" s="65">
        <v>5716.5442966784676</v>
      </c>
      <c r="K31" s="65">
        <v>5745.9892052574032</v>
      </c>
      <c r="L31" s="65">
        <v>5820.922350984687</v>
      </c>
      <c r="M31" s="65">
        <v>5806.7220769102751</v>
      </c>
      <c r="N31" s="65">
        <v>5980.658603668182</v>
      </c>
      <c r="O31" s="65">
        <v>6139.0890215095824</v>
      </c>
      <c r="P31" s="65">
        <v>6497.5848212314577</v>
      </c>
      <c r="Q31" s="65">
        <v>6586.4620685878863</v>
      </c>
      <c r="R31" s="65">
        <v>6860.268531217208</v>
      </c>
      <c r="S31" s="65">
        <v>7184.0281339046351</v>
      </c>
      <c r="T31" s="65">
        <v>7309.2750046744532</v>
      </c>
      <c r="U31" s="65">
        <v>7453.7552224349183</v>
      </c>
      <c r="V31" s="89">
        <v>7593.3376150696731</v>
      </c>
      <c r="W31" s="89">
        <v>7543.2584032708837</v>
      </c>
      <c r="X31" s="89">
        <v>7544.5896019569154</v>
      </c>
      <c r="Y31" s="64">
        <v>7626.2091497778538</v>
      </c>
    </row>
    <row r="32" spans="1:25" x14ac:dyDescent="0.4">
      <c r="A32" s="68" t="s">
        <v>40</v>
      </c>
      <c r="B32" s="67" t="s">
        <v>39</v>
      </c>
      <c r="C32" s="65" t="s">
        <v>208</v>
      </c>
      <c r="D32" s="65" t="s">
        <v>208</v>
      </c>
      <c r="E32" s="65" t="s">
        <v>208</v>
      </c>
      <c r="F32" s="65">
        <v>7771.6618491474319</v>
      </c>
      <c r="G32" s="65">
        <v>7787.1911060734901</v>
      </c>
      <c r="H32" s="65">
        <v>8331.8194406858875</v>
      </c>
      <c r="I32" s="65">
        <v>8674.7922514597103</v>
      </c>
      <c r="J32" s="65">
        <v>8912.2545188456879</v>
      </c>
      <c r="K32" s="65">
        <v>9123.5808158275322</v>
      </c>
      <c r="L32" s="65">
        <v>9384.940883420526</v>
      </c>
      <c r="M32" s="65">
        <v>9529.9537705312923</v>
      </c>
      <c r="N32" s="65">
        <v>10016.832198784583</v>
      </c>
      <c r="O32" s="65">
        <v>10452.749351065122</v>
      </c>
      <c r="P32" s="65">
        <v>11222.876222361678</v>
      </c>
      <c r="Q32" s="65">
        <v>11506.851160514092</v>
      </c>
      <c r="R32" s="65">
        <v>12099.758543739301</v>
      </c>
      <c r="S32" s="65">
        <v>12806.117861970964</v>
      </c>
      <c r="T32" s="65">
        <v>13142.594846702872</v>
      </c>
      <c r="U32" s="65">
        <v>13522.115221217222</v>
      </c>
      <c r="V32" s="89">
        <v>13879.854709479197</v>
      </c>
      <c r="W32" s="89">
        <v>13912.411992191575</v>
      </c>
      <c r="X32" s="89">
        <v>14004.056803474881</v>
      </c>
      <c r="Y32" s="64">
        <v>14211.755780623353</v>
      </c>
    </row>
    <row r="33" spans="1:25" x14ac:dyDescent="0.4">
      <c r="A33" s="68" t="s">
        <v>38</v>
      </c>
      <c r="B33" s="67" t="s">
        <v>37</v>
      </c>
      <c r="C33" s="65" t="s">
        <v>208</v>
      </c>
      <c r="D33" s="65" t="s">
        <v>208</v>
      </c>
      <c r="E33" s="65" t="s">
        <v>208</v>
      </c>
      <c r="F33" s="65">
        <v>5308.0061806055264</v>
      </c>
      <c r="G33" s="65">
        <v>5324.7040396008542</v>
      </c>
      <c r="H33" s="65">
        <v>5708.3214848099633</v>
      </c>
      <c r="I33" s="65">
        <v>5925.0469420855434</v>
      </c>
      <c r="J33" s="65">
        <v>6086.7946088642675</v>
      </c>
      <c r="K33" s="65">
        <v>6227.8383452628586</v>
      </c>
      <c r="L33" s="65">
        <v>6402.4031226067345</v>
      </c>
      <c r="M33" s="65">
        <v>6501.4050680481787</v>
      </c>
      <c r="N33" s="65">
        <v>6831.6562787457078</v>
      </c>
      <c r="O33" s="65">
        <v>7134.0776998548126</v>
      </c>
      <c r="P33" s="65">
        <v>7654.3021563164311</v>
      </c>
      <c r="Q33" s="65">
        <v>7849.9685840585944</v>
      </c>
      <c r="R33" s="65">
        <v>8252.9741585492375</v>
      </c>
      <c r="S33" s="65">
        <v>8733.2764665627365</v>
      </c>
      <c r="T33" s="65">
        <v>8961.8968993483668</v>
      </c>
      <c r="U33" s="65">
        <v>9231.7314074442456</v>
      </c>
      <c r="V33" s="89">
        <v>9493.1219628650269</v>
      </c>
      <c r="W33" s="89">
        <v>9541.9957769245157</v>
      </c>
      <c r="X33" s="89">
        <v>9625.772519655553</v>
      </c>
      <c r="Y33" s="64">
        <v>9780.6386954940099</v>
      </c>
    </row>
    <row r="34" spans="1:25" x14ac:dyDescent="0.4">
      <c r="A34" s="63">
        <v>924</v>
      </c>
      <c r="B34" s="62" t="s">
        <v>36</v>
      </c>
      <c r="C34" s="60">
        <v>2551.3065872692428</v>
      </c>
      <c r="D34" s="60">
        <v>2674.6328444592591</v>
      </c>
      <c r="E34" s="60">
        <v>2797.0598381192431</v>
      </c>
      <c r="F34" s="60">
        <v>2891.8105584598079</v>
      </c>
      <c r="G34" s="60">
        <v>2902.6830993825433</v>
      </c>
      <c r="H34" s="60">
        <v>3119.481195091812</v>
      </c>
      <c r="I34" s="60">
        <v>3231.8233558228712</v>
      </c>
      <c r="J34" s="60">
        <v>3318.569525774044</v>
      </c>
      <c r="K34" s="60">
        <v>3391.3464477513744</v>
      </c>
      <c r="L34" s="60">
        <v>3484.4233082305054</v>
      </c>
      <c r="M34" s="60">
        <v>3533.1967942360889</v>
      </c>
      <c r="N34" s="60">
        <v>3702.0171049685637</v>
      </c>
      <c r="O34" s="60">
        <v>3856.2848346375476</v>
      </c>
      <c r="P34" s="60">
        <v>4127.6036877384513</v>
      </c>
      <c r="Q34" s="60">
        <v>4223.5288364782609</v>
      </c>
      <c r="R34" s="60">
        <v>4426.1473164172548</v>
      </c>
      <c r="S34" s="60">
        <v>4670.0152790041993</v>
      </c>
      <c r="T34" s="60">
        <v>4775.97583962709</v>
      </c>
      <c r="U34" s="60">
        <v>4906.1678301578031</v>
      </c>
      <c r="V34" s="88">
        <v>5034.2056649854594</v>
      </c>
      <c r="W34" s="88">
        <v>5042.9176002897493</v>
      </c>
      <c r="X34" s="88">
        <v>5068.1425678279402</v>
      </c>
      <c r="Y34" s="59">
        <v>5127.9750439100681</v>
      </c>
    </row>
    <row r="35" spans="1:25" x14ac:dyDescent="0.4">
      <c r="A35" s="63">
        <v>923</v>
      </c>
      <c r="B35" s="62" t="s">
        <v>35</v>
      </c>
      <c r="C35" s="60">
        <v>4096.3003781185134</v>
      </c>
      <c r="D35" s="60">
        <v>4281.5516774039097</v>
      </c>
      <c r="E35" s="60">
        <v>4484.1189022884064</v>
      </c>
      <c r="F35" s="60">
        <v>4830.3990540320301</v>
      </c>
      <c r="G35" s="60">
        <v>4814.1636653527894</v>
      </c>
      <c r="H35" s="60">
        <v>5170.5451775802912</v>
      </c>
      <c r="I35" s="60">
        <v>5389.4670956041155</v>
      </c>
      <c r="J35" s="60">
        <v>5530.8662806300845</v>
      </c>
      <c r="K35" s="60">
        <v>5641.8742218669504</v>
      </c>
      <c r="L35" s="60">
        <v>5783.2766704299393</v>
      </c>
      <c r="M35" s="60">
        <v>5857.4776068548908</v>
      </c>
      <c r="N35" s="60">
        <v>6127.937062687216</v>
      </c>
      <c r="O35" s="60">
        <v>6371.2299442279545</v>
      </c>
      <c r="P35" s="60">
        <v>6806.7895267273007</v>
      </c>
      <c r="Q35" s="60">
        <v>6938.8916283386279</v>
      </c>
      <c r="R35" s="60">
        <v>7253.7571822642476</v>
      </c>
      <c r="S35" s="60">
        <v>7633.352412647926</v>
      </c>
      <c r="T35" s="60">
        <v>7792.5698161393702</v>
      </c>
      <c r="U35" s="60">
        <v>7991.1114656838472</v>
      </c>
      <c r="V35" s="88">
        <v>8183.1319250887836</v>
      </c>
      <c r="W35" s="88">
        <v>8196.1663237161338</v>
      </c>
      <c r="X35" s="88">
        <v>8223.4613047525236</v>
      </c>
      <c r="Y35" s="59">
        <v>8319.8107746492733</v>
      </c>
    </row>
    <row r="36" spans="1:25" s="85" customFormat="1" ht="30" customHeight="1"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row r="49" spans="1:1" x14ac:dyDescent="0.4">
      <c r="A49" s="45"/>
    </row>
    <row r="50" spans="1:1" x14ac:dyDescent="0.4">
      <c r="A50" s="45"/>
    </row>
  </sheetData>
  <mergeCells count="2">
    <mergeCell ref="A1:B1"/>
    <mergeCell ref="A19:B19"/>
  </mergeCells>
  <conditionalFormatting sqref="C1:V1">
    <cfRule type="cellIs" dxfId="0" priority="1" stopIfTrue="1" operator="equal">
      <formula>FALSE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2.77734375" style="45" hidden="1" customWidth="1"/>
    <col min="8" max="13" width="12.77734375" style="45" customWidth="1"/>
    <col min="14" max="14" width="12.77734375" style="45" hidden="1" customWidth="1"/>
    <col min="15" max="20" width="12.77734375" style="45" customWidth="1"/>
    <col min="21" max="21" width="11.109375" style="45" customWidth="1"/>
    <col min="22" max="22" width="10.109375" style="45" customWidth="1"/>
    <col min="23" max="25" width="12.77734375" style="45" customWidth="1"/>
    <col min="26" max="27" width="12.77734375" style="45" hidden="1" customWidth="1"/>
    <col min="28" max="28" width="13.44140625" style="45" hidden="1" customWidth="1"/>
    <col min="29" max="31" width="12.77734375" style="45" customWidth="1"/>
    <col min="32" max="32" width="11.5546875" style="45" customWidth="1"/>
    <col min="33" max="39" width="12.77734375" style="45" hidden="1" customWidth="1"/>
    <col min="40" max="40" width="12.77734375" style="45" customWidth="1"/>
    <col min="41" max="16384" width="8.88671875" style="45"/>
  </cols>
  <sheetData>
    <row r="1" spans="1:40" s="75" customFormat="1" ht="60" customHeight="1" x14ac:dyDescent="0.4">
      <c r="A1" s="189" t="s">
        <v>87</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c r="O2" s="71" t="s">
        <v>74</v>
      </c>
      <c r="P2" s="71" t="s">
        <v>73</v>
      </c>
      <c r="Q2" s="71" t="s">
        <v>72</v>
      </c>
      <c r="R2" s="176" t="s">
        <v>71</v>
      </c>
      <c r="S2" s="176" t="s">
        <v>70</v>
      </c>
      <c r="T2" s="176" t="s">
        <v>69</v>
      </c>
      <c r="U2" s="176" t="s">
        <v>68</v>
      </c>
      <c r="V2" s="176" t="s">
        <v>67</v>
      </c>
      <c r="W2" s="71" t="s">
        <v>66</v>
      </c>
      <c r="X2" s="71" t="s">
        <v>65</v>
      </c>
      <c r="Y2" s="71" t="s">
        <v>64</v>
      </c>
      <c r="Z2" s="71"/>
      <c r="AA2" s="71"/>
      <c r="AB2" s="71"/>
      <c r="AC2" s="71" t="s">
        <v>63</v>
      </c>
      <c r="AD2" s="176" t="s">
        <v>62</v>
      </c>
      <c r="AE2" s="176" t="s">
        <v>61</v>
      </c>
      <c r="AF2" s="71" t="s">
        <v>60</v>
      </c>
      <c r="AG2" s="71"/>
      <c r="AH2" s="71"/>
      <c r="AI2" s="71"/>
      <c r="AJ2" s="71"/>
      <c r="AK2" s="71"/>
      <c r="AL2" s="71"/>
      <c r="AM2" s="71"/>
      <c r="AN2" s="91" t="s">
        <v>59</v>
      </c>
    </row>
    <row r="3" spans="1:40" s="48" customFormat="1" ht="30" customHeight="1" x14ac:dyDescent="0.4">
      <c r="A3" s="69">
        <v>925</v>
      </c>
      <c r="B3" s="51" t="s">
        <v>58</v>
      </c>
      <c r="C3" s="61">
        <f t="shared" ref="C3:C18" si="0">SUM(D3:I3,M3:Q3,W3:AC3,AF3,AL3:AN3)</f>
        <v>101085.46673288279</v>
      </c>
      <c r="D3" s="60">
        <f t="shared" ref="D3:Y3" si="1">SUM(D6,D16:D17,D4)</f>
        <v>3457.0445494205628</v>
      </c>
      <c r="E3" s="60">
        <f t="shared" si="1"/>
        <v>1006.6780681472781</v>
      </c>
      <c r="F3" s="60">
        <f t="shared" si="1"/>
        <v>1053.6691153298652</v>
      </c>
      <c r="G3" s="60"/>
      <c r="H3" s="60">
        <f t="shared" si="1"/>
        <v>3228.3309952600002</v>
      </c>
      <c r="I3" s="60">
        <f t="shared" si="1"/>
        <v>7582.0869577400681</v>
      </c>
      <c r="J3" s="60">
        <f t="shared" si="1"/>
        <v>793.5472182356566</v>
      </c>
      <c r="K3" s="60">
        <f t="shared" si="1"/>
        <v>4388.6272675576192</v>
      </c>
      <c r="L3" s="60">
        <f t="shared" si="1"/>
        <v>2399.912471946795</v>
      </c>
      <c r="M3" s="60">
        <f t="shared" si="1"/>
        <v>14.986460219999998</v>
      </c>
      <c r="N3" s="60"/>
      <c r="O3" s="60">
        <f t="shared" si="1"/>
        <v>12362.273120709999</v>
      </c>
      <c r="P3" s="60">
        <f t="shared" si="1"/>
        <v>6724.1235550023985</v>
      </c>
      <c r="Q3" s="60">
        <f t="shared" si="1"/>
        <v>12874.915283718321</v>
      </c>
      <c r="R3" s="60">
        <f t="shared" si="1"/>
        <v>2381.5516966624828</v>
      </c>
      <c r="S3" s="60">
        <f t="shared" si="1"/>
        <v>4864.9706290727363</v>
      </c>
      <c r="T3" s="60">
        <f t="shared" si="1"/>
        <v>5011.3967715952967</v>
      </c>
      <c r="U3" s="60">
        <f t="shared" si="1"/>
        <v>317.28259298054263</v>
      </c>
      <c r="V3" s="60">
        <f t="shared" si="1"/>
        <v>299.71359340725877</v>
      </c>
      <c r="W3" s="60">
        <f t="shared" si="1"/>
        <v>736.5558877814442</v>
      </c>
      <c r="X3" s="60">
        <f t="shared" si="1"/>
        <v>2559.18840136366</v>
      </c>
      <c r="Y3" s="60">
        <f t="shared" si="1"/>
        <v>127.61983736719999</v>
      </c>
      <c r="Z3" s="60"/>
      <c r="AA3" s="60"/>
      <c r="AB3" s="60"/>
      <c r="AC3" s="60">
        <f t="shared" ref="AC3:AF3" si="2">SUM(AC6,AC16:AC17,AC4)</f>
        <v>936.04611806509149</v>
      </c>
      <c r="AD3" s="60">
        <f t="shared" si="2"/>
        <v>766.14312936370811</v>
      </c>
      <c r="AE3" s="60">
        <f t="shared" si="2"/>
        <v>169.90298870138361</v>
      </c>
      <c r="AF3" s="60">
        <f t="shared" si="2"/>
        <v>46506.352382756901</v>
      </c>
      <c r="AG3" s="60"/>
      <c r="AH3" s="60"/>
      <c r="AI3" s="60"/>
      <c r="AJ3" s="60"/>
      <c r="AK3" s="60"/>
      <c r="AL3" s="60"/>
      <c r="AM3" s="60"/>
      <c r="AN3" s="59">
        <f>SUM(AN6,AN16:AN17,AN4)</f>
        <v>1915.596</v>
      </c>
    </row>
    <row r="4" spans="1:40" s="48" customFormat="1" x14ac:dyDescent="0.4">
      <c r="A4" s="68"/>
      <c r="B4" s="70" t="s">
        <v>57</v>
      </c>
      <c r="C4" s="66">
        <f t="shared" si="0"/>
        <v>1847.4195184098503</v>
      </c>
      <c r="D4" s="65">
        <f>AA!$J$4</f>
        <v>1.1449510901048268</v>
      </c>
      <c r="E4" s="65">
        <f>BBWB!$J$4</f>
        <v>27.432701623546105</v>
      </c>
      <c r="F4" s="65">
        <f>CA!$J$4</f>
        <v>0.22257837816269996</v>
      </c>
      <c r="G4" s="65"/>
      <c r="H4" s="65">
        <f>CTB!J4</f>
        <v>0</v>
      </c>
      <c r="I4" s="65">
        <f>DLA!$J$4</f>
        <v>5.9339162421547309</v>
      </c>
      <c r="J4" s="65">
        <f>'DLA (children)'!$J$4</f>
        <v>0.60600210426580725</v>
      </c>
      <c r="K4" s="65">
        <f>'DLA (working age)'!$J$4</f>
        <v>2.9182817157000729</v>
      </c>
      <c r="L4" s="65">
        <f>'DLA (pensioners)'!$J$4</f>
        <v>2.4137882832765034</v>
      </c>
      <c r="M4" s="65">
        <f>DHP!$J$4</f>
        <v>0</v>
      </c>
      <c r="N4" s="65"/>
      <c r="O4" s="65">
        <f>HB!$J$4</f>
        <v>0</v>
      </c>
      <c r="P4" s="65">
        <f>IB!$J$4</f>
        <v>39.49874390974562</v>
      </c>
      <c r="Q4" s="65">
        <f>IS!$J$4</f>
        <v>1.488546799147799</v>
      </c>
      <c r="R4" s="65">
        <f>'IS MIG'!$J$4</f>
        <v>0.33797778639841886</v>
      </c>
      <c r="S4" s="65">
        <f>'IS (incapacity)'!$J$4</f>
        <v>0.44918446391426786</v>
      </c>
      <c r="T4" s="65">
        <f>'IS (lone parent)'!$J$4</f>
        <v>0.60533424940263836</v>
      </c>
      <c r="U4" s="65">
        <f>'IS (carer)'!$J$4</f>
        <v>0</v>
      </c>
      <c r="V4" s="65">
        <f>'IS (others)'!$J$4</f>
        <v>9.6050299432473993E-2</v>
      </c>
      <c r="W4" s="65">
        <f>IIDB!$J$4</f>
        <v>13.117562070944141</v>
      </c>
      <c r="X4" s="65">
        <f>JSA!$J$4</f>
        <v>0.19950958704932828</v>
      </c>
      <c r="Y4" s="65">
        <f>MA!$J$4</f>
        <v>0.20169514325981064</v>
      </c>
      <c r="Z4" s="65"/>
      <c r="AA4" s="65"/>
      <c r="AB4" s="65"/>
      <c r="AC4" s="65">
        <f>SDA!$J$4</f>
        <v>1.5851513369081287</v>
      </c>
      <c r="AD4" s="65">
        <f>'SDA (working age)'!$J$4</f>
        <v>1.3385434883341667</v>
      </c>
      <c r="AE4" s="65">
        <f>'SDA (pensioners)'!$J$4</f>
        <v>0.2466078485739619</v>
      </c>
      <c r="AF4" s="65">
        <f>SP!$J$4</f>
        <v>1753.5941622288271</v>
      </c>
      <c r="AG4" s="65"/>
      <c r="AH4" s="65"/>
      <c r="AI4" s="65"/>
      <c r="AJ4" s="65"/>
      <c r="AK4" s="65"/>
      <c r="AL4" s="65"/>
      <c r="AM4" s="65"/>
      <c r="AN4" s="64">
        <f>WFP!$J$4</f>
        <v>3</v>
      </c>
    </row>
    <row r="5" spans="1:40" s="48" customFormat="1" ht="25.5" customHeight="1" x14ac:dyDescent="0.4">
      <c r="A5" s="69">
        <v>941</v>
      </c>
      <c r="B5" s="51" t="s">
        <v>56</v>
      </c>
      <c r="C5" s="61">
        <f t="shared" si="0"/>
        <v>89597.9431967649</v>
      </c>
      <c r="D5" s="60">
        <f t="shared" ref="D5:AF5" si="3">SUM(D6,D16)</f>
        <v>3116.9458450528855</v>
      </c>
      <c r="E5" s="60">
        <f t="shared" si="3"/>
        <v>875.1813669307802</v>
      </c>
      <c r="F5" s="60">
        <f t="shared" si="3"/>
        <v>950.54974632774918</v>
      </c>
      <c r="G5" s="60"/>
      <c r="H5" s="60">
        <f t="shared" si="3"/>
        <v>2891.1079582600005</v>
      </c>
      <c r="I5" s="60">
        <f t="shared" si="3"/>
        <v>6720.0992621639798</v>
      </c>
      <c r="J5" s="60">
        <f t="shared" si="3"/>
        <v>718.89564359902852</v>
      </c>
      <c r="K5" s="60">
        <f t="shared" si="3"/>
        <v>3887.1953584686103</v>
      </c>
      <c r="L5" s="60">
        <f t="shared" si="3"/>
        <v>2113.2046898268318</v>
      </c>
      <c r="M5" s="60">
        <f t="shared" si="3"/>
        <v>13.284069219999999</v>
      </c>
      <c r="N5" s="60"/>
      <c r="O5" s="60">
        <f t="shared" si="3"/>
        <v>11212.411897709999</v>
      </c>
      <c r="P5" s="60">
        <f t="shared" si="3"/>
        <v>5861.7187024437453</v>
      </c>
      <c r="Q5" s="60">
        <f t="shared" si="3"/>
        <v>11607.381930198528</v>
      </c>
      <c r="R5" s="60">
        <f t="shared" si="3"/>
        <v>2146.7323332611272</v>
      </c>
      <c r="S5" s="60">
        <f t="shared" si="3"/>
        <v>4321.7112268888059</v>
      </c>
      <c r="T5" s="60">
        <f t="shared" si="3"/>
        <v>4584.8303790065029</v>
      </c>
      <c r="U5" s="60">
        <f t="shared" si="3"/>
        <v>285.0837190916746</v>
      </c>
      <c r="V5" s="60">
        <f t="shared" si="3"/>
        <v>269.02427195041452</v>
      </c>
      <c r="W5" s="60">
        <f t="shared" si="3"/>
        <v>651.92179969776305</v>
      </c>
      <c r="X5" s="60">
        <f t="shared" si="3"/>
        <v>2283.2817089457872</v>
      </c>
      <c r="Y5" s="60">
        <f t="shared" si="3"/>
        <v>117.79070087184813</v>
      </c>
      <c r="Z5" s="60"/>
      <c r="AA5" s="60"/>
      <c r="AB5" s="60"/>
      <c r="AC5" s="60">
        <f t="shared" si="3"/>
        <v>831.09996489979562</v>
      </c>
      <c r="AD5" s="60">
        <f t="shared" si="3"/>
        <v>680.37830721297121</v>
      </c>
      <c r="AE5" s="60">
        <f t="shared" si="3"/>
        <v>150.72165768682459</v>
      </c>
      <c r="AF5" s="60">
        <f t="shared" si="3"/>
        <v>40723.043580960257</v>
      </c>
      <c r="AG5" s="60"/>
      <c r="AH5" s="60"/>
      <c r="AI5" s="60"/>
      <c r="AJ5" s="60"/>
      <c r="AK5" s="60"/>
      <c r="AL5" s="60"/>
      <c r="AM5" s="60"/>
      <c r="AN5" s="59">
        <f>SUM(AN6,AN16)</f>
        <v>1742.1246630817857</v>
      </c>
    </row>
    <row r="6" spans="1:40" s="48" customFormat="1" ht="25.5" customHeight="1" x14ac:dyDescent="0.4">
      <c r="A6" s="69">
        <v>921</v>
      </c>
      <c r="B6" s="52" t="s">
        <v>55</v>
      </c>
      <c r="C6" s="61">
        <f t="shared" si="0"/>
        <v>83744.855306348269</v>
      </c>
      <c r="D6" s="60">
        <f t="shared" ref="D6:AF6" si="4">SUM(D7:D15)</f>
        <v>2847.8836904936852</v>
      </c>
      <c r="E6" s="60">
        <f t="shared" si="4"/>
        <v>821.69177545270327</v>
      </c>
      <c r="F6" s="60">
        <f t="shared" si="4"/>
        <v>875.90954391584489</v>
      </c>
      <c r="G6" s="60"/>
      <c r="H6" s="60">
        <f t="shared" si="4"/>
        <v>2745.9872092600003</v>
      </c>
      <c r="I6" s="60">
        <f t="shared" si="4"/>
        <v>6089.390008040763</v>
      </c>
      <c r="J6" s="60">
        <f t="shared" si="4"/>
        <v>669.54928236335945</v>
      </c>
      <c r="K6" s="60">
        <f t="shared" si="4"/>
        <v>3537.8733143633453</v>
      </c>
      <c r="L6" s="60">
        <f t="shared" si="4"/>
        <v>1880.2574494870469</v>
      </c>
      <c r="M6" s="60">
        <f t="shared" si="4"/>
        <v>12.61432522</v>
      </c>
      <c r="N6" s="60"/>
      <c r="O6" s="60">
        <f t="shared" si="4"/>
        <v>10667.02459571</v>
      </c>
      <c r="P6" s="60">
        <f t="shared" si="4"/>
        <v>5247.4452328965372</v>
      </c>
      <c r="Q6" s="60">
        <f t="shared" si="4"/>
        <v>10855.599884618056</v>
      </c>
      <c r="R6" s="60">
        <f t="shared" si="4"/>
        <v>2012.2946837874363</v>
      </c>
      <c r="S6" s="60">
        <f t="shared" si="4"/>
        <v>4003.8841875284397</v>
      </c>
      <c r="T6" s="60">
        <f t="shared" si="4"/>
        <v>4321.3600394150862</v>
      </c>
      <c r="U6" s="60">
        <f t="shared" si="4"/>
        <v>263.35905158315484</v>
      </c>
      <c r="V6" s="60">
        <f t="shared" si="4"/>
        <v>254.70192230393559</v>
      </c>
      <c r="W6" s="60">
        <f t="shared" si="4"/>
        <v>599.6491436283942</v>
      </c>
      <c r="X6" s="60">
        <f t="shared" si="4"/>
        <v>2160.6765271632098</v>
      </c>
      <c r="Y6" s="60">
        <f t="shared" si="4"/>
        <v>112.01957332242188</v>
      </c>
      <c r="Z6" s="60"/>
      <c r="AA6" s="60"/>
      <c r="AB6" s="60"/>
      <c r="AC6" s="60">
        <f t="shared" si="4"/>
        <v>767.6746425701665</v>
      </c>
      <c r="AD6" s="60">
        <f t="shared" si="4"/>
        <v>631.49644928833823</v>
      </c>
      <c r="AE6" s="60">
        <f t="shared" si="4"/>
        <v>136.17819328182847</v>
      </c>
      <c r="AF6" s="60">
        <f t="shared" si="4"/>
        <v>38305.178544651368</v>
      </c>
      <c r="AG6" s="60"/>
      <c r="AH6" s="60"/>
      <c r="AI6" s="60"/>
      <c r="AJ6" s="60"/>
      <c r="AK6" s="60"/>
      <c r="AL6" s="60"/>
      <c r="AM6" s="60"/>
      <c r="AN6" s="59">
        <f>SUM(AN7:AN15)</f>
        <v>1636.1106094051156</v>
      </c>
    </row>
    <row r="7" spans="1:40" s="48" customFormat="1" x14ac:dyDescent="0.4">
      <c r="A7" s="68" t="s">
        <v>54</v>
      </c>
      <c r="B7" s="67" t="s">
        <v>53</v>
      </c>
      <c r="C7" s="66">
        <f t="shared" si="0"/>
        <v>5113.6316433363163</v>
      </c>
      <c r="D7" s="65">
        <f>AA!$J7</f>
        <v>166.60679306216838</v>
      </c>
      <c r="E7" s="65">
        <f>BBWB!$J7</f>
        <v>46.647303073373692</v>
      </c>
      <c r="F7" s="65">
        <f>CA!$J7</f>
        <v>65.307519208303873</v>
      </c>
      <c r="G7" s="65"/>
      <c r="H7" s="65">
        <f>CTB!J7</f>
        <v>187.60443099999998</v>
      </c>
      <c r="I7" s="65">
        <f>DLA!$J7</f>
        <v>448.82199834255732</v>
      </c>
      <c r="J7" s="65">
        <f>'DLA (children)'!$J7</f>
        <v>40.627463886026447</v>
      </c>
      <c r="K7" s="65">
        <f>'DLA (working age)'!$J7</f>
        <v>250.47921926304105</v>
      </c>
      <c r="L7" s="65">
        <f>'DLA (pensioners)'!$J7</f>
        <v>158.05962151561906</v>
      </c>
      <c r="M7" s="65">
        <f>DHP!$J7</f>
        <v>0.30296100000000004</v>
      </c>
      <c r="N7" s="65"/>
      <c r="O7" s="65">
        <f>HB!$J7</f>
        <v>593.11178099999995</v>
      </c>
      <c r="P7" s="65">
        <f>IB!$J7</f>
        <v>499.05518577982082</v>
      </c>
      <c r="Q7" s="65">
        <f>IS!$J7</f>
        <v>704.467710844267</v>
      </c>
      <c r="R7" s="65">
        <f>'IS MIG'!$J7</f>
        <v>123.70363333651068</v>
      </c>
      <c r="S7" s="65">
        <f>'IS (incapacity)'!$J7</f>
        <v>291.16843951228526</v>
      </c>
      <c r="T7" s="65">
        <f>'IS (lone parent)'!$J7</f>
        <v>252.24759257089357</v>
      </c>
      <c r="U7" s="65">
        <f>'IS (carer)'!$J7</f>
        <v>22.336886012049245</v>
      </c>
      <c r="V7" s="65">
        <f>'IS (others)'!$J7</f>
        <v>15.011159412528254</v>
      </c>
      <c r="W7" s="65">
        <f>IIDB!$J7</f>
        <v>87.597164997849447</v>
      </c>
      <c r="X7" s="65">
        <f>JSA!$J7</f>
        <v>147.15095103568729</v>
      </c>
      <c r="Y7" s="65">
        <f>MA!$J7</f>
        <v>4.567482231223317</v>
      </c>
      <c r="Z7" s="65"/>
      <c r="AA7" s="65"/>
      <c r="AB7" s="65"/>
      <c r="AC7" s="65">
        <f>SDA!$J7</f>
        <v>52.273451415927276</v>
      </c>
      <c r="AD7" s="65">
        <f>'SDA (working age)'!$J7</f>
        <v>41.659035717943325</v>
      </c>
      <c r="AE7" s="65">
        <f>'SDA (pensioners)'!$J7</f>
        <v>10.614415697983947</v>
      </c>
      <c r="AF7" s="65">
        <f>SP!$J7</f>
        <v>2023.4068837851482</v>
      </c>
      <c r="AG7" s="65"/>
      <c r="AH7" s="65"/>
      <c r="AI7" s="65"/>
      <c r="AJ7" s="65"/>
      <c r="AK7" s="65"/>
      <c r="AL7" s="65"/>
      <c r="AM7" s="65"/>
      <c r="AN7" s="64">
        <f>WFP!$J7</f>
        <v>86.710026559989672</v>
      </c>
    </row>
    <row r="8" spans="1:40" s="48" customFormat="1" x14ac:dyDescent="0.4">
      <c r="A8" s="68" t="s">
        <v>52</v>
      </c>
      <c r="B8" s="67" t="s">
        <v>51</v>
      </c>
      <c r="C8" s="66">
        <f t="shared" si="0"/>
        <v>12936.876446620561</v>
      </c>
      <c r="D8" s="65">
        <f>AA!$J8</f>
        <v>468.81927728358312</v>
      </c>
      <c r="E8" s="65">
        <f>BBWB!$J8</f>
        <v>124.97266554009516</v>
      </c>
      <c r="F8" s="65">
        <f>CA!$J8</f>
        <v>154.79444333369017</v>
      </c>
      <c r="G8" s="65"/>
      <c r="H8" s="65">
        <f>CTB!J8</f>
        <v>436.45291499999996</v>
      </c>
      <c r="I8" s="65">
        <f>DLA!$J8</f>
        <v>1206.329797547334</v>
      </c>
      <c r="J8" s="65">
        <f>'DLA (children)'!$J8</f>
        <v>99.863638148360366</v>
      </c>
      <c r="K8" s="65">
        <f>'DLA (working age)'!$J8</f>
        <v>689.28844024155649</v>
      </c>
      <c r="L8" s="65">
        <f>'DLA (pensioners)'!$J8</f>
        <v>418.59882608174962</v>
      </c>
      <c r="M8" s="65">
        <f>DHP!$J8</f>
        <v>1.3922905700000001</v>
      </c>
      <c r="N8" s="65"/>
      <c r="O8" s="65">
        <f>HB!$J8</f>
        <v>1483.08995</v>
      </c>
      <c r="P8" s="65">
        <f>IB!$J8</f>
        <v>1093.068652351388</v>
      </c>
      <c r="Q8" s="65">
        <f>IS!$J8</f>
        <v>1869.5627569113883</v>
      </c>
      <c r="R8" s="65">
        <f>'IS MIG'!$J8</f>
        <v>320.69477721151418</v>
      </c>
      <c r="S8" s="65">
        <f>'IS (incapacity)'!$J8</f>
        <v>785.44210765490823</v>
      </c>
      <c r="T8" s="65">
        <f>'IS (lone parent)'!$J8</f>
        <v>676.92925661918582</v>
      </c>
      <c r="U8" s="65">
        <f>'IS (carer)'!$J8</f>
        <v>47.638210820648354</v>
      </c>
      <c r="V8" s="65">
        <f>'IS (others)'!$J8</f>
        <v>38.858404605131767</v>
      </c>
      <c r="W8" s="65">
        <f>IIDB!$J8</f>
        <v>107.66622562597992</v>
      </c>
      <c r="X8" s="65">
        <f>JSA!$J8</f>
        <v>303.33043616177866</v>
      </c>
      <c r="Y8" s="65">
        <f>MA!$J8</f>
        <v>11.850707973744811</v>
      </c>
      <c r="Z8" s="65"/>
      <c r="AA8" s="65"/>
      <c r="AB8" s="65"/>
      <c r="AC8" s="65">
        <f>SDA!$J8</f>
        <v>129.92226279106893</v>
      </c>
      <c r="AD8" s="65">
        <f>'SDA (working age)'!$J8</f>
        <v>105.01238556002315</v>
      </c>
      <c r="AE8" s="65">
        <f>'SDA (pensioners)'!$J8</f>
        <v>24.909877231045776</v>
      </c>
      <c r="AF8" s="65">
        <f>SP!$J8</f>
        <v>5317.9194401931391</v>
      </c>
      <c r="AG8" s="65"/>
      <c r="AH8" s="65"/>
      <c r="AI8" s="65"/>
      <c r="AJ8" s="65"/>
      <c r="AK8" s="65"/>
      <c r="AL8" s="65"/>
      <c r="AM8" s="65"/>
      <c r="AN8" s="64">
        <f>WFP!$J8</f>
        <v>227.70462533737214</v>
      </c>
    </row>
    <row r="9" spans="1:40" s="48" customFormat="1" x14ac:dyDescent="0.4">
      <c r="A9" s="68" t="s">
        <v>50</v>
      </c>
      <c r="B9" s="67" t="s">
        <v>49</v>
      </c>
      <c r="C9" s="66">
        <f t="shared" si="0"/>
        <v>8587.9693540436328</v>
      </c>
      <c r="D9" s="65">
        <f>AA!$J9</f>
        <v>278.82526105295653</v>
      </c>
      <c r="E9" s="65">
        <f>BBWB!$J9</f>
        <v>84.173236910859345</v>
      </c>
      <c r="F9" s="65">
        <f>CA!$J9</f>
        <v>105.12397772095829</v>
      </c>
      <c r="G9" s="65"/>
      <c r="H9" s="65">
        <f>CTB!J9</f>
        <v>268.781993</v>
      </c>
      <c r="I9" s="65">
        <f>DLA!$J9</f>
        <v>733.55518234553551</v>
      </c>
      <c r="J9" s="65">
        <f>'DLA (children)'!$J9</f>
        <v>70.242707111447743</v>
      </c>
      <c r="K9" s="65">
        <f>'DLA (working age)'!$J9</f>
        <v>420.07236568039724</v>
      </c>
      <c r="L9" s="65">
        <f>'DLA (pensioners)'!$J9</f>
        <v>243.60129231524166</v>
      </c>
      <c r="M9" s="65">
        <f>DHP!$J9</f>
        <v>0.96802500000000002</v>
      </c>
      <c r="N9" s="65"/>
      <c r="O9" s="65">
        <f>HB!$J9</f>
        <v>893.264186</v>
      </c>
      <c r="P9" s="65">
        <f>IB!$J9</f>
        <v>638.43250644230454</v>
      </c>
      <c r="Q9" s="65">
        <f>IS!$J9</f>
        <v>1129.7671671757735</v>
      </c>
      <c r="R9" s="65">
        <f>'IS MIG'!$J9</f>
        <v>215.40500986300282</v>
      </c>
      <c r="S9" s="65">
        <f>'IS (incapacity)'!$J9</f>
        <v>418.71482336174148</v>
      </c>
      <c r="T9" s="65">
        <f>'IS (lone parent)'!$J9</f>
        <v>434.22108631511048</v>
      </c>
      <c r="U9" s="65">
        <f>'IS (carer)'!$J9</f>
        <v>35.910532356860863</v>
      </c>
      <c r="V9" s="65">
        <f>'IS (others)'!$J9</f>
        <v>25.515715279057673</v>
      </c>
      <c r="W9" s="65">
        <f>IIDB!$J9</f>
        <v>78.255583271629504</v>
      </c>
      <c r="X9" s="65">
        <f>JSA!$J9</f>
        <v>237.69880117212125</v>
      </c>
      <c r="Y9" s="65">
        <f>MA!$J9</f>
        <v>10.747779029116757</v>
      </c>
      <c r="Z9" s="65"/>
      <c r="AA9" s="65"/>
      <c r="AB9" s="65"/>
      <c r="AC9" s="65">
        <f>SDA!$J9</f>
        <v>85.687637970488481</v>
      </c>
      <c r="AD9" s="65">
        <f>'SDA (working age)'!$J9</f>
        <v>69.393021493684287</v>
      </c>
      <c r="AE9" s="65">
        <f>'SDA (pensioners)'!$J9</f>
        <v>16.294616476804201</v>
      </c>
      <c r="AF9" s="65">
        <f>SP!$J9</f>
        <v>3876.2857148058274</v>
      </c>
      <c r="AG9" s="65"/>
      <c r="AH9" s="65"/>
      <c r="AI9" s="65"/>
      <c r="AJ9" s="65"/>
      <c r="AK9" s="65"/>
      <c r="AL9" s="65"/>
      <c r="AM9" s="65"/>
      <c r="AN9" s="64">
        <f>WFP!$J9</f>
        <v>166.40230214606242</v>
      </c>
    </row>
    <row r="10" spans="1:40" s="48" customFormat="1" x14ac:dyDescent="0.4">
      <c r="A10" s="68" t="s">
        <v>48</v>
      </c>
      <c r="B10" s="67" t="s">
        <v>47</v>
      </c>
      <c r="C10" s="66">
        <f t="shared" si="0"/>
        <v>6847.2718041615635</v>
      </c>
      <c r="D10" s="65">
        <f>AA!$J10</f>
        <v>260.35144932948072</v>
      </c>
      <c r="E10" s="65">
        <f>BBWB!$J10</f>
        <v>72.050816230508275</v>
      </c>
      <c r="F10" s="65">
        <f>CA!$J10</f>
        <v>77.882521218235951</v>
      </c>
      <c r="G10" s="65"/>
      <c r="H10" s="65">
        <f>CTB!J10</f>
        <v>201.64055799999997</v>
      </c>
      <c r="I10" s="65">
        <f>DLA!$J10</f>
        <v>535.63868204628307</v>
      </c>
      <c r="J10" s="65">
        <f>'DLA (children)'!$J10</f>
        <v>56.24581614902015</v>
      </c>
      <c r="K10" s="65">
        <f>'DLA (working age)'!$J10</f>
        <v>310.89980333308716</v>
      </c>
      <c r="L10" s="65">
        <f>'DLA (pensioners)'!$J10</f>
        <v>168.51100915306893</v>
      </c>
      <c r="M10" s="65">
        <f>DHP!$J10</f>
        <v>0.48746300000000004</v>
      </c>
      <c r="N10" s="65"/>
      <c r="O10" s="65">
        <f>HB!$J10</f>
        <v>622.09421899999995</v>
      </c>
      <c r="P10" s="65">
        <f>IB!$J10</f>
        <v>478.05830331873977</v>
      </c>
      <c r="Q10" s="65">
        <f>IS!$J10</f>
        <v>785.48867475423162</v>
      </c>
      <c r="R10" s="65">
        <f>'IS MIG'!$J10</f>
        <v>159.23792047911712</v>
      </c>
      <c r="S10" s="65">
        <f>'IS (incapacity)'!$J10</f>
        <v>277.99077289374861</v>
      </c>
      <c r="T10" s="65">
        <f>'IS (lone parent)'!$J10</f>
        <v>308.72550707803521</v>
      </c>
      <c r="U10" s="65">
        <f>'IS (carer)'!$J10</f>
        <v>23.063270582825936</v>
      </c>
      <c r="V10" s="65">
        <f>'IS (others)'!$J10</f>
        <v>16.471203720504548</v>
      </c>
      <c r="W10" s="65">
        <f>IIDB!$J10</f>
        <v>75.82232868835591</v>
      </c>
      <c r="X10" s="65">
        <f>JSA!$J10</f>
        <v>167.95746147153605</v>
      </c>
      <c r="Y10" s="65">
        <f>MA!$J10</f>
        <v>9.2135958300921548</v>
      </c>
      <c r="Z10" s="65"/>
      <c r="AA10" s="65"/>
      <c r="AB10" s="65"/>
      <c r="AC10" s="65">
        <f>SDA!$J10</f>
        <v>74.825230775852134</v>
      </c>
      <c r="AD10" s="65">
        <f>'SDA (working age)'!$J10</f>
        <v>62.68934802993099</v>
      </c>
      <c r="AE10" s="65">
        <f>'SDA (pensioners)'!$J10</f>
        <v>12.135882745921121</v>
      </c>
      <c r="AF10" s="65">
        <f>SP!$J10</f>
        <v>3344.7122932115153</v>
      </c>
      <c r="AG10" s="65"/>
      <c r="AH10" s="65"/>
      <c r="AI10" s="65"/>
      <c r="AJ10" s="65"/>
      <c r="AK10" s="65"/>
      <c r="AL10" s="65"/>
      <c r="AM10" s="65"/>
      <c r="AN10" s="64">
        <f>WFP!$J10</f>
        <v>141.04820728673198</v>
      </c>
    </row>
    <row r="11" spans="1:40" s="48" customFormat="1" x14ac:dyDescent="0.4">
      <c r="A11" s="68" t="s">
        <v>46</v>
      </c>
      <c r="B11" s="67" t="s">
        <v>45</v>
      </c>
      <c r="C11" s="66">
        <f t="shared" si="0"/>
        <v>9259.7067039010781</v>
      </c>
      <c r="D11" s="65">
        <f>AA!$J11</f>
        <v>366.28520190105087</v>
      </c>
      <c r="E11" s="65">
        <f>BBWB!$J11</f>
        <v>96.923638490412444</v>
      </c>
      <c r="F11" s="65">
        <f>CA!$J11</f>
        <v>110.81859064599394</v>
      </c>
      <c r="G11" s="65"/>
      <c r="H11" s="65">
        <f>CTB!J11</f>
        <v>315.258824</v>
      </c>
      <c r="I11" s="65">
        <f>DLA!$J11</f>
        <v>725.85376779180638</v>
      </c>
      <c r="J11" s="65">
        <f>'DLA (children)'!$J11</f>
        <v>78.345938118519143</v>
      </c>
      <c r="K11" s="65">
        <f>'DLA (working age)'!$J11</f>
        <v>408.91844928412405</v>
      </c>
      <c r="L11" s="65">
        <f>'DLA (pensioners)'!$J11</f>
        <v>238.51524548514033</v>
      </c>
      <c r="M11" s="65">
        <f>DHP!$J11</f>
        <v>1.2290889999999999</v>
      </c>
      <c r="N11" s="65"/>
      <c r="O11" s="65">
        <f>HB!$J11</f>
        <v>992.34072500000002</v>
      </c>
      <c r="P11" s="65">
        <f>IB!$J11</f>
        <v>630.64155181262004</v>
      </c>
      <c r="Q11" s="65">
        <f>IS!$J11</f>
        <v>1217.093563474642</v>
      </c>
      <c r="R11" s="65">
        <f>'IS MIG'!$J11</f>
        <v>245.62466069040329</v>
      </c>
      <c r="S11" s="65">
        <f>'IS (incapacity)'!$J11</f>
        <v>432.78984752092447</v>
      </c>
      <c r="T11" s="65">
        <f>'IS (lone parent)'!$J11</f>
        <v>476.84520809870901</v>
      </c>
      <c r="U11" s="65">
        <f>'IS (carer)'!$J11</f>
        <v>35.434590077458914</v>
      </c>
      <c r="V11" s="65">
        <f>'IS (others)'!$J11</f>
        <v>26.399257087146168</v>
      </c>
      <c r="W11" s="65">
        <f>IIDB!$J11</f>
        <v>67.327096382405045</v>
      </c>
      <c r="X11" s="65">
        <f>JSA!$J11</f>
        <v>284.3523439041083</v>
      </c>
      <c r="Y11" s="65">
        <f>MA!$J11</f>
        <v>11.038948122141013</v>
      </c>
      <c r="Z11" s="65"/>
      <c r="AA11" s="65"/>
      <c r="AB11" s="65"/>
      <c r="AC11" s="65">
        <f>SDA!$J11</f>
        <v>84.701669078607324</v>
      </c>
      <c r="AD11" s="65">
        <f>'SDA (working age)'!$J11</f>
        <v>70.896452573113436</v>
      </c>
      <c r="AE11" s="65">
        <f>'SDA (pensioners)'!$J11</f>
        <v>13.805216505493892</v>
      </c>
      <c r="AF11" s="65">
        <f>SP!$J11</f>
        <v>4177.3834340486319</v>
      </c>
      <c r="AG11" s="65"/>
      <c r="AH11" s="65"/>
      <c r="AI11" s="65"/>
      <c r="AJ11" s="65"/>
      <c r="AK11" s="65"/>
      <c r="AL11" s="65"/>
      <c r="AM11" s="65"/>
      <c r="AN11" s="64">
        <f>WFP!$J11</f>
        <v>178.45826024865781</v>
      </c>
    </row>
    <row r="12" spans="1:40" s="48" customFormat="1" x14ac:dyDescent="0.4">
      <c r="A12" s="68" t="s">
        <v>44</v>
      </c>
      <c r="B12" s="67" t="s">
        <v>43</v>
      </c>
      <c r="C12" s="66">
        <f t="shared" si="0"/>
        <v>8371.9859620745519</v>
      </c>
      <c r="D12" s="65">
        <f>AA!$J12</f>
        <v>313.34702387011191</v>
      </c>
      <c r="E12" s="65">
        <f>BBWB!$J12</f>
        <v>88.515010241060736</v>
      </c>
      <c r="F12" s="65">
        <f>CA!$J12</f>
        <v>80.094798183824523</v>
      </c>
      <c r="G12" s="65"/>
      <c r="H12" s="65">
        <f>CTB!J12</f>
        <v>249.86232900000002</v>
      </c>
      <c r="I12" s="65">
        <f>DLA!$J12</f>
        <v>532.56695873921478</v>
      </c>
      <c r="J12" s="65">
        <f>'DLA (children)'!$J12</f>
        <v>74.112488212479718</v>
      </c>
      <c r="K12" s="65">
        <f>'DLA (working age)'!$J12</f>
        <v>309.60379528655915</v>
      </c>
      <c r="L12" s="65">
        <f>'DLA (pensioners)'!$J12</f>
        <v>147.95159193945523</v>
      </c>
      <c r="M12" s="65">
        <f>DHP!$J12</f>
        <v>1.3352700000000002</v>
      </c>
      <c r="N12" s="65"/>
      <c r="O12" s="65">
        <f>HB!$J12</f>
        <v>863.44536099999993</v>
      </c>
      <c r="P12" s="65">
        <f>IB!$J12</f>
        <v>413.97049462137886</v>
      </c>
      <c r="Q12" s="65">
        <f>IS!$J12</f>
        <v>869.2734554985409</v>
      </c>
      <c r="R12" s="65">
        <f>'IS MIG'!$J12</f>
        <v>173.20599601888179</v>
      </c>
      <c r="S12" s="65">
        <f>'IS (incapacity)'!$J12</f>
        <v>292.32374932046423</v>
      </c>
      <c r="T12" s="65">
        <f>'IS (lone parent)'!$J12</f>
        <v>362.42178282313233</v>
      </c>
      <c r="U12" s="65">
        <f>'IS (carer)'!$J12</f>
        <v>21.036821905348361</v>
      </c>
      <c r="V12" s="65">
        <f>'IS (others)'!$J12</f>
        <v>20.285105430714307</v>
      </c>
      <c r="W12" s="65">
        <f>IIDB!$J12</f>
        <v>45.417225765189336</v>
      </c>
      <c r="X12" s="65">
        <f>JSA!$J12</f>
        <v>169.08385491375668</v>
      </c>
      <c r="Y12" s="65">
        <f>MA!$J12</f>
        <v>14.071912911675733</v>
      </c>
      <c r="Z12" s="65"/>
      <c r="AA12" s="65"/>
      <c r="AB12" s="65"/>
      <c r="AC12" s="65">
        <f>SDA!$J12</f>
        <v>73.722563469667421</v>
      </c>
      <c r="AD12" s="65">
        <f>'SDA (working age)'!$J12</f>
        <v>60.801002029992858</v>
      </c>
      <c r="AE12" s="65">
        <f>'SDA (pensioners)'!$J12</f>
        <v>12.921561439674557</v>
      </c>
      <c r="AF12" s="65">
        <f>SP!$J12</f>
        <v>4472.3685674860717</v>
      </c>
      <c r="AG12" s="65"/>
      <c r="AH12" s="65"/>
      <c r="AI12" s="65"/>
      <c r="AJ12" s="65"/>
      <c r="AK12" s="65"/>
      <c r="AL12" s="65"/>
      <c r="AM12" s="65"/>
      <c r="AN12" s="64">
        <f>WFP!$J12</f>
        <v>184.91113637405883</v>
      </c>
    </row>
    <row r="13" spans="1:40" s="48" customFormat="1" x14ac:dyDescent="0.4">
      <c r="A13" s="68" t="s">
        <v>42</v>
      </c>
      <c r="B13" s="67" t="s">
        <v>41</v>
      </c>
      <c r="C13" s="66">
        <f t="shared" si="0"/>
        <v>12613.20469198502</v>
      </c>
      <c r="D13" s="65">
        <f>AA!$J13</f>
        <v>302.13041002112379</v>
      </c>
      <c r="E13" s="65">
        <f>BBWB!$J13</f>
        <v>99.572141298563167</v>
      </c>
      <c r="F13" s="65">
        <f>CA!$J13</f>
        <v>108.87018059335966</v>
      </c>
      <c r="G13" s="65"/>
      <c r="H13" s="65">
        <f>CTB!J13</f>
        <v>529.10975135000012</v>
      </c>
      <c r="I13" s="65">
        <f>DLA!$J13</f>
        <v>747.30246038537894</v>
      </c>
      <c r="J13" s="65">
        <f>'DLA (children)'!$J13</f>
        <v>90.680563789930233</v>
      </c>
      <c r="K13" s="65">
        <f>'DLA (working age)'!$J13</f>
        <v>468.63587829779726</v>
      </c>
      <c r="L13" s="65">
        <f>'DLA (pensioners)'!$J13</f>
        <v>187.13857757297083</v>
      </c>
      <c r="M13" s="65">
        <f>DHP!$J13</f>
        <v>3.5525529999999996</v>
      </c>
      <c r="N13" s="65"/>
      <c r="O13" s="65">
        <f>HB!$J13</f>
        <v>3015.297603</v>
      </c>
      <c r="P13" s="65">
        <f>IB!$J13</f>
        <v>527.80806195844502</v>
      </c>
      <c r="Q13" s="65">
        <f>IS!$J13</f>
        <v>2299.7937200897195</v>
      </c>
      <c r="R13" s="65">
        <f>'IS MIG'!$J13</f>
        <v>382.39151647952292</v>
      </c>
      <c r="S13" s="65">
        <f>'IS (incapacity)'!$J13</f>
        <v>803.498005546174</v>
      </c>
      <c r="T13" s="65">
        <f>'IS (lone parent)'!$J13</f>
        <v>1007.6876694865542</v>
      </c>
      <c r="U13" s="65">
        <f>'IS (carer)'!$J13</f>
        <v>35.074012837916953</v>
      </c>
      <c r="V13" s="65">
        <f>'IS (others)'!$J13</f>
        <v>71.142515739551271</v>
      </c>
      <c r="W13" s="65">
        <f>IIDB!$J13</f>
        <v>31.727523892337015</v>
      </c>
      <c r="X13" s="65">
        <f>JSA!$J13</f>
        <v>493.74897276984609</v>
      </c>
      <c r="Y13" s="65">
        <f>MA!$J13</f>
        <v>16.132412727252795</v>
      </c>
      <c r="Z13" s="65"/>
      <c r="AA13" s="65"/>
      <c r="AB13" s="65"/>
      <c r="AC13" s="65">
        <f>SDA!$J13</f>
        <v>82.623716631029239</v>
      </c>
      <c r="AD13" s="65">
        <f>'SDA (working age)'!$J13</f>
        <v>69.274119366666454</v>
      </c>
      <c r="AE13" s="65">
        <f>'SDA (pensioners)'!$J13</f>
        <v>13.349597264362785</v>
      </c>
      <c r="AF13" s="65">
        <f>SP!$J13</f>
        <v>4164.997139912557</v>
      </c>
      <c r="AG13" s="65"/>
      <c r="AH13" s="65"/>
      <c r="AI13" s="65"/>
      <c r="AJ13" s="65"/>
      <c r="AK13" s="65"/>
      <c r="AL13" s="65"/>
      <c r="AM13" s="65"/>
      <c r="AN13" s="64">
        <f>WFP!$J13</f>
        <v>190.53804435540852</v>
      </c>
    </row>
    <row r="14" spans="1:40" s="48" customFormat="1" x14ac:dyDescent="0.4">
      <c r="A14" s="68" t="s">
        <v>40</v>
      </c>
      <c r="B14" s="67" t="s">
        <v>39</v>
      </c>
      <c r="C14" s="66">
        <f t="shared" si="0"/>
        <v>11799.030978644207</v>
      </c>
      <c r="D14" s="65">
        <f>AA!$J14</f>
        <v>364.86446078056247</v>
      </c>
      <c r="E14" s="65">
        <f>BBWB!$J14</f>
        <v>130.21063901085978</v>
      </c>
      <c r="F14" s="65">
        <f>CA!$J14</f>
        <v>97.178947604457406</v>
      </c>
      <c r="G14" s="65"/>
      <c r="H14" s="65">
        <f>CTB!J14</f>
        <v>326.68384891000005</v>
      </c>
      <c r="I14" s="65">
        <f>DLA!$J14</f>
        <v>653.81351031546069</v>
      </c>
      <c r="J14" s="65">
        <f>'DLA (children)'!$J14</f>
        <v>101.10286976352791</v>
      </c>
      <c r="K14" s="65">
        <f>'DLA (working age)'!$J14</f>
        <v>381.06890326730797</v>
      </c>
      <c r="L14" s="65">
        <f>'DLA (pensioners)'!$J14</f>
        <v>169.89577828097825</v>
      </c>
      <c r="M14" s="65">
        <f>DHP!$J14</f>
        <v>2.1604939999999999</v>
      </c>
      <c r="N14" s="65"/>
      <c r="O14" s="65">
        <f>HB!$J14</f>
        <v>1373.38611771</v>
      </c>
      <c r="P14" s="65">
        <f>IB!$J14</f>
        <v>522.39591724299657</v>
      </c>
      <c r="Q14" s="65">
        <f>IS!$J14</f>
        <v>1156.8261477929257</v>
      </c>
      <c r="R14" s="65">
        <f>'IS MIG'!$J14</f>
        <v>219.15612161360212</v>
      </c>
      <c r="S14" s="65">
        <f>'IS (incapacity)'!$J14</f>
        <v>389.09553642572411</v>
      </c>
      <c r="T14" s="65">
        <f>'IS (lone parent)'!$J14</f>
        <v>499.652924359228</v>
      </c>
      <c r="U14" s="65">
        <f>'IS (carer)'!$J14</f>
        <v>23.774664060584033</v>
      </c>
      <c r="V14" s="65">
        <f>'IS (others)'!$J14</f>
        <v>25.146901333787355</v>
      </c>
      <c r="W14" s="65">
        <f>IIDB!$J14</f>
        <v>59.392570567382457</v>
      </c>
      <c r="X14" s="65">
        <f>JSA!$J14</f>
        <v>222.07693476112922</v>
      </c>
      <c r="Y14" s="65">
        <f>MA!$J14</f>
        <v>20.266835168941345</v>
      </c>
      <c r="Z14" s="65"/>
      <c r="AA14" s="65"/>
      <c r="AB14" s="65"/>
      <c r="AC14" s="65">
        <f>SDA!$J14</f>
        <v>105.33745908015416</v>
      </c>
      <c r="AD14" s="65">
        <f>'SDA (working age)'!$J14</f>
        <v>86.588714049122586</v>
      </c>
      <c r="AE14" s="65">
        <f>'SDA (pensioners)'!$J14</f>
        <v>18.748745031031575</v>
      </c>
      <c r="AF14" s="65">
        <f>SP!$J14</f>
        <v>6493.3485432331763</v>
      </c>
      <c r="AG14" s="65"/>
      <c r="AH14" s="65"/>
      <c r="AI14" s="65"/>
      <c r="AJ14" s="65"/>
      <c r="AK14" s="65"/>
      <c r="AL14" s="65"/>
      <c r="AM14" s="65"/>
      <c r="AN14" s="64">
        <f>WFP!$J14</f>
        <v>271.08855246615963</v>
      </c>
    </row>
    <row r="15" spans="1:40" s="48" customFormat="1" x14ac:dyDescent="0.4">
      <c r="A15" s="68" t="s">
        <v>38</v>
      </c>
      <c r="B15" s="67" t="s">
        <v>37</v>
      </c>
      <c r="C15" s="66">
        <f t="shared" si="0"/>
        <v>8215.1777215813381</v>
      </c>
      <c r="D15" s="65">
        <f>AA!$J15</f>
        <v>326.65381319264725</v>
      </c>
      <c r="E15" s="65">
        <f>BBWB!$J15</f>
        <v>78.626324656970823</v>
      </c>
      <c r="F15" s="65">
        <f>CA!$J15</f>
        <v>75.838565407020951</v>
      </c>
      <c r="G15" s="65"/>
      <c r="H15" s="65">
        <f>CTB!J15</f>
        <v>230.59255899999999</v>
      </c>
      <c r="I15" s="65">
        <f>DLA!$J15</f>
        <v>505.50765052719163</v>
      </c>
      <c r="J15" s="65">
        <f>'DLA (children)'!$J15</f>
        <v>58.327797184047718</v>
      </c>
      <c r="K15" s="65">
        <f>'DLA (working age)'!$J15</f>
        <v>298.9064597094748</v>
      </c>
      <c r="L15" s="65">
        <f>'DLA (pensioners)'!$J15</f>
        <v>147.98550714282297</v>
      </c>
      <c r="M15" s="65">
        <f>DHP!$J15</f>
        <v>1.1861796499999999</v>
      </c>
      <c r="N15" s="65"/>
      <c r="O15" s="65">
        <f>HB!$J15</f>
        <v>830.99465299999997</v>
      </c>
      <c r="P15" s="65">
        <f>IB!$J15</f>
        <v>444.01455936884315</v>
      </c>
      <c r="Q15" s="65">
        <f>IS!$J15</f>
        <v>823.32668807656523</v>
      </c>
      <c r="R15" s="65">
        <f>'IS MIG'!$J15</f>
        <v>172.87504809488155</v>
      </c>
      <c r="S15" s="65">
        <f>'IS (incapacity)'!$J15</f>
        <v>312.86090529246934</v>
      </c>
      <c r="T15" s="65">
        <f>'IS (lone parent)'!$J15</f>
        <v>302.62901206423811</v>
      </c>
      <c r="U15" s="65">
        <f>'IS (carer)'!$J15</f>
        <v>19.090062929462185</v>
      </c>
      <c r="V15" s="65">
        <f>'IS (others)'!$J15</f>
        <v>15.871659695514239</v>
      </c>
      <c r="W15" s="65">
        <f>IIDB!$J15</f>
        <v>46.443424437265584</v>
      </c>
      <c r="X15" s="65">
        <f>JSA!$J15</f>
        <v>135.27677097324641</v>
      </c>
      <c r="Y15" s="65">
        <f>MA!$J15</f>
        <v>14.129899328233964</v>
      </c>
      <c r="Z15" s="65"/>
      <c r="AA15" s="65"/>
      <c r="AB15" s="65"/>
      <c r="AC15" s="65">
        <f>SDA!$J15</f>
        <v>78.580651357371664</v>
      </c>
      <c r="AD15" s="65">
        <f>'SDA (working age)'!$J15</f>
        <v>65.182370467861077</v>
      </c>
      <c r="AE15" s="65">
        <f>'SDA (pensioners)'!$J15</f>
        <v>13.398280889510595</v>
      </c>
      <c r="AF15" s="65">
        <f>SP!$J15</f>
        <v>4434.7565279753071</v>
      </c>
      <c r="AG15" s="65"/>
      <c r="AH15" s="65"/>
      <c r="AI15" s="65"/>
      <c r="AJ15" s="65"/>
      <c r="AK15" s="65"/>
      <c r="AL15" s="65"/>
      <c r="AM15" s="65"/>
      <c r="AN15" s="64">
        <f>WFP!$J15</f>
        <v>189.24945463067462</v>
      </c>
    </row>
    <row r="16" spans="1:40" s="48" customFormat="1" x14ac:dyDescent="0.4">
      <c r="A16" s="63">
        <v>924</v>
      </c>
      <c r="B16" s="62" t="s">
        <v>36</v>
      </c>
      <c r="C16" s="61">
        <f t="shared" si="0"/>
        <v>5853.087890416642</v>
      </c>
      <c r="D16" s="60">
        <f>AA!$J$16</f>
        <v>269.06215455920045</v>
      </c>
      <c r="E16" s="60">
        <f>BBWB!$J$16</f>
        <v>53.489591478076889</v>
      </c>
      <c r="F16" s="60">
        <f>CA!$J$16</f>
        <v>74.640202411904269</v>
      </c>
      <c r="G16" s="60"/>
      <c r="H16" s="60">
        <f>CTB!J16</f>
        <v>145.12074900000002</v>
      </c>
      <c r="I16" s="60">
        <f>DLA!$J$16</f>
        <v>630.70925412321662</v>
      </c>
      <c r="J16" s="60">
        <f>'DLA (children)'!$J$16</f>
        <v>49.346361235669072</v>
      </c>
      <c r="K16" s="60">
        <f>'DLA (working age)'!$J$16</f>
        <v>349.32204410526504</v>
      </c>
      <c r="L16" s="60">
        <f>'DLA (pensioners)'!$J$16</f>
        <v>232.94724033978503</v>
      </c>
      <c r="M16" s="60">
        <f>DHP!$J$16</f>
        <v>0.66974400000000012</v>
      </c>
      <c r="N16" s="60"/>
      <c r="O16" s="60">
        <f>HB!$J$16</f>
        <v>545.38730199999998</v>
      </c>
      <c r="P16" s="60">
        <f>IB!$J$16</f>
        <v>614.27346954720849</v>
      </c>
      <c r="Q16" s="60">
        <f>IS!$J$16</f>
        <v>751.78204558047264</v>
      </c>
      <c r="R16" s="60">
        <f>'IS MIG'!$J$16</f>
        <v>134.43764947369095</v>
      </c>
      <c r="S16" s="60">
        <f>'IS (incapacity)'!$J$16</f>
        <v>317.82703936036609</v>
      </c>
      <c r="T16" s="60">
        <f>'IS (lone parent)'!$J$16</f>
        <v>263.47033959141686</v>
      </c>
      <c r="U16" s="60">
        <f>'IS (carer)'!$J$16</f>
        <v>21.724667508519772</v>
      </c>
      <c r="V16" s="60">
        <f>'IS (others)'!$J$16</f>
        <v>14.322349646478953</v>
      </c>
      <c r="W16" s="60">
        <f>IIDB!$J$16</f>
        <v>52.27265606936885</v>
      </c>
      <c r="X16" s="60">
        <f>JSA!$J$16</f>
        <v>122.6051817825774</v>
      </c>
      <c r="Y16" s="60">
        <f>MA!$J$16</f>
        <v>5.7711275494262502</v>
      </c>
      <c r="Z16" s="60"/>
      <c r="AA16" s="60"/>
      <c r="AB16" s="60"/>
      <c r="AC16" s="60">
        <f>SDA!$J$16</f>
        <v>63.425322329629076</v>
      </c>
      <c r="AD16" s="60">
        <f>'SDA (working age)'!$J$16</f>
        <v>48.881857924632953</v>
      </c>
      <c r="AE16" s="60">
        <f>'SDA (pensioners)'!$J$16</f>
        <v>14.543464404996124</v>
      </c>
      <c r="AF16" s="60">
        <f>SP!$J$16</f>
        <v>2417.8650363088905</v>
      </c>
      <c r="AG16" s="60"/>
      <c r="AH16" s="60"/>
      <c r="AI16" s="60"/>
      <c r="AJ16" s="60"/>
      <c r="AK16" s="60"/>
      <c r="AL16" s="60"/>
      <c r="AM16" s="60"/>
      <c r="AN16" s="59">
        <f>WFP!$J$16</f>
        <v>106.01405367667009</v>
      </c>
    </row>
    <row r="17" spans="1:40" s="48" customFormat="1" x14ac:dyDescent="0.4">
      <c r="A17" s="63">
        <v>923</v>
      </c>
      <c r="B17" s="62" t="s">
        <v>35</v>
      </c>
      <c r="C17" s="61">
        <f t="shared" si="0"/>
        <v>9640.1040177080322</v>
      </c>
      <c r="D17" s="60">
        <f>AA!$J$17</f>
        <v>338.9537532775725</v>
      </c>
      <c r="E17" s="60">
        <f>BBWB!$J$17</f>
        <v>104.06399959295175</v>
      </c>
      <c r="F17" s="60">
        <f>CA!$J$17</f>
        <v>102.89679062395339</v>
      </c>
      <c r="G17" s="60"/>
      <c r="H17" s="60">
        <f>CTB!J17</f>
        <v>337.22303699999998</v>
      </c>
      <c r="I17" s="60">
        <f>DLA!$J$17</f>
        <v>856.05377933393368</v>
      </c>
      <c r="J17" s="60">
        <f>'DLA (children)'!$J$17</f>
        <v>74.045572532362314</v>
      </c>
      <c r="K17" s="60">
        <f>'DLA (working age)'!$J$17</f>
        <v>498.51362737330913</v>
      </c>
      <c r="L17" s="60">
        <f>'DLA (pensioners)'!$J$17</f>
        <v>284.29399383668681</v>
      </c>
      <c r="M17" s="60">
        <f>DHP!$J$17</f>
        <v>1.7023909999999993</v>
      </c>
      <c r="N17" s="60"/>
      <c r="O17" s="60">
        <f>HB!$J$17</f>
        <v>1149.8612230000001</v>
      </c>
      <c r="P17" s="60">
        <f>IB!$J$17</f>
        <v>822.90610864890766</v>
      </c>
      <c r="Q17" s="60">
        <f>IS!$J$17</f>
        <v>1266.0448067206455</v>
      </c>
      <c r="R17" s="60">
        <f>'IS MIG'!$J$17</f>
        <v>234.48138561495739</v>
      </c>
      <c r="S17" s="60">
        <f>'IS (incapacity)'!$J$17</f>
        <v>542.81021772001657</v>
      </c>
      <c r="T17" s="60">
        <f>'IS (lone parent)'!$J$17</f>
        <v>425.96105833939151</v>
      </c>
      <c r="U17" s="60">
        <f>'IS (carer)'!$J$17</f>
        <v>32.198873888868029</v>
      </c>
      <c r="V17" s="60">
        <f>'IS (others)'!$J$17</f>
        <v>30.593271157411788</v>
      </c>
      <c r="W17" s="60">
        <f>IIDB!$J$17</f>
        <v>71.516526012736989</v>
      </c>
      <c r="X17" s="60">
        <f>JSA!$J$17</f>
        <v>275.70718283082351</v>
      </c>
      <c r="Y17" s="60">
        <f>MA!$J$17</f>
        <v>9.6274413520920525</v>
      </c>
      <c r="Z17" s="60"/>
      <c r="AA17" s="60"/>
      <c r="AB17" s="60"/>
      <c r="AC17" s="60">
        <f>SDA!$J$17</f>
        <v>103.36100182838777</v>
      </c>
      <c r="AD17" s="60">
        <f>'SDA (working age)'!$J$17</f>
        <v>84.426278662402723</v>
      </c>
      <c r="AE17" s="60">
        <f>'SDA (pensioners)'!$J$17</f>
        <v>18.934723165985044</v>
      </c>
      <c r="AF17" s="60">
        <f>SP!$J$17</f>
        <v>4029.7146395678124</v>
      </c>
      <c r="AG17" s="60"/>
      <c r="AH17" s="60"/>
      <c r="AI17" s="60"/>
      <c r="AJ17" s="60"/>
      <c r="AK17" s="60"/>
      <c r="AL17" s="60"/>
      <c r="AM17" s="60"/>
      <c r="AN17" s="59">
        <f>WFP!$J$17</f>
        <v>170.47133691821432</v>
      </c>
    </row>
    <row r="18" spans="1:40" s="53" customFormat="1" ht="30" customHeight="1" x14ac:dyDescent="0.4">
      <c r="A18" s="58">
        <v>922</v>
      </c>
      <c r="B18" s="57" t="s">
        <v>34</v>
      </c>
      <c r="C18" s="56">
        <f t="shared" si="0"/>
        <v>0</v>
      </c>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zoomScale="70" zoomScaleNormal="70" workbookViewId="0">
      <selection sqref="A1:B1"/>
    </sheetView>
  </sheetViews>
  <sheetFormatPr defaultColWidth="8.88671875" defaultRowHeight="15" x14ac:dyDescent="0.4"/>
  <cols>
    <col min="1" max="1" width="12.109375" style="108" customWidth="1"/>
    <col min="2" max="2" width="60.5546875" style="108" customWidth="1"/>
    <col min="3" max="11" width="8.88671875" style="108" customWidth="1"/>
    <col min="12" max="24" width="8.88671875" style="108"/>
    <col min="25" max="25" width="8.88671875" style="109"/>
    <col min="26" max="16384" width="8.88671875" style="108"/>
  </cols>
  <sheetData>
    <row r="1" spans="1:25" s="75" customFormat="1" ht="59.25" customHeight="1" x14ac:dyDescent="0.4">
      <c r="A1" s="189" t="s">
        <v>172</v>
      </c>
      <c r="B1" s="189"/>
      <c r="E1" s="63"/>
      <c r="F1" s="63"/>
    </row>
    <row r="2" spans="1:25" s="112" customFormat="1" x14ac:dyDescent="0.35">
      <c r="A2" s="74" t="s">
        <v>83</v>
      </c>
      <c r="B2" s="111"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112" customFormat="1" ht="31.5" customHeight="1" x14ac:dyDescent="0.4">
      <c r="A3" s="69">
        <v>925</v>
      </c>
      <c r="B3" s="51" t="s">
        <v>58</v>
      </c>
      <c r="C3" s="60"/>
      <c r="D3" s="60"/>
      <c r="E3" s="60"/>
      <c r="F3" s="60"/>
      <c r="G3" s="60"/>
      <c r="H3" s="60"/>
      <c r="I3" s="60"/>
      <c r="J3" s="60"/>
      <c r="K3" s="60">
        <f t="shared" ref="K3:Y3" si="0">SUM(K4,K6,K16:K17)</f>
        <v>1291.1700000000003</v>
      </c>
      <c r="L3" s="60">
        <f t="shared" si="0"/>
        <v>1183.6549443026729</v>
      </c>
      <c r="M3" s="60">
        <f t="shared" si="0"/>
        <v>1312.9542119951132</v>
      </c>
      <c r="N3" s="60">
        <f t="shared" si="0"/>
        <v>1623.1882790812581</v>
      </c>
      <c r="O3" s="60">
        <f t="shared" si="0"/>
        <v>1949.4219162508434</v>
      </c>
      <c r="P3" s="60">
        <f t="shared" si="0"/>
        <v>2026.2023687265357</v>
      </c>
      <c r="Q3" s="60">
        <f t="shared" si="0"/>
        <v>2134.4746846376856</v>
      </c>
      <c r="R3" s="60">
        <f t="shared" si="0"/>
        <v>2194.8675095390699</v>
      </c>
      <c r="S3" s="60">
        <f t="shared" si="0"/>
        <v>2244.5398762216828</v>
      </c>
      <c r="T3" s="60">
        <f t="shared" si="0"/>
        <v>2224.31914366208</v>
      </c>
      <c r="U3" s="60">
        <f t="shared" si="0"/>
        <v>2272.4970248438781</v>
      </c>
      <c r="V3" s="60">
        <f t="shared" si="0"/>
        <v>2400.02563917</v>
      </c>
      <c r="W3" s="99">
        <f t="shared" si="0"/>
        <v>2489.1042438382997</v>
      </c>
      <c r="X3" s="99">
        <f t="shared" si="0"/>
        <v>2374.1831888023089</v>
      </c>
      <c r="Y3" s="98">
        <f t="shared" si="0"/>
        <v>2586.9999999982324</v>
      </c>
    </row>
    <row r="4" spans="1:25" s="112" customFormat="1" x14ac:dyDescent="0.4">
      <c r="A4" s="68"/>
      <c r="B4" s="90" t="s">
        <v>57</v>
      </c>
      <c r="C4" s="65"/>
      <c r="D4" s="65"/>
      <c r="E4" s="65"/>
      <c r="F4" s="65"/>
      <c r="G4" s="65"/>
      <c r="H4" s="65"/>
      <c r="I4" s="65"/>
      <c r="J4" s="65"/>
      <c r="K4" s="125">
        <v>0</v>
      </c>
      <c r="L4" s="125">
        <v>1.499534350526045</v>
      </c>
      <c r="M4" s="125">
        <v>1.4125522907058992</v>
      </c>
      <c r="N4" s="125">
        <v>2.4828882257493583</v>
      </c>
      <c r="O4" s="125">
        <v>7.1099237748638462</v>
      </c>
      <c r="P4" s="125">
        <v>5.1058958693013521</v>
      </c>
      <c r="Q4" s="125">
        <v>3.8093184303361292</v>
      </c>
      <c r="R4" s="125">
        <v>3.7477527025414932</v>
      </c>
      <c r="S4" s="125">
        <v>3.8325686404818593</v>
      </c>
      <c r="T4" s="125">
        <v>3.7980415882710714</v>
      </c>
      <c r="U4" s="125">
        <v>3.8803056810316057</v>
      </c>
      <c r="V4" s="125">
        <v>3.884325</v>
      </c>
      <c r="W4" s="125">
        <v>5.4263159999999999</v>
      </c>
      <c r="X4" s="106">
        <v>5.1757849259309339</v>
      </c>
      <c r="Y4" s="105">
        <v>5.6397314522847912</v>
      </c>
    </row>
    <row r="5" spans="1:25" s="112" customFormat="1" ht="27.75" customHeight="1" x14ac:dyDescent="0.4">
      <c r="A5" s="69">
        <v>941</v>
      </c>
      <c r="B5" s="51" t="s">
        <v>56</v>
      </c>
      <c r="C5" s="60"/>
      <c r="D5" s="60"/>
      <c r="E5" s="60"/>
      <c r="F5" s="60"/>
      <c r="G5" s="60"/>
      <c r="H5" s="60"/>
      <c r="I5" s="60"/>
      <c r="J5" s="60"/>
      <c r="K5" s="60">
        <f t="shared" ref="K5:Y5" si="1">SUM(K6,K16)</f>
        <v>1172.6234577334915</v>
      </c>
      <c r="L5" s="60">
        <f t="shared" si="1"/>
        <v>1067.7159772678749</v>
      </c>
      <c r="M5" s="60">
        <f t="shared" si="1"/>
        <v>1189.033903927241</v>
      </c>
      <c r="N5" s="60">
        <f t="shared" si="1"/>
        <v>1473.9370535680025</v>
      </c>
      <c r="O5" s="60">
        <f t="shared" si="1"/>
        <v>1753.275519820073</v>
      </c>
      <c r="P5" s="60">
        <f t="shared" si="1"/>
        <v>1839.2711035263999</v>
      </c>
      <c r="Q5" s="60">
        <f t="shared" si="1"/>
        <v>1943.0072806131227</v>
      </c>
      <c r="R5" s="60">
        <f t="shared" si="1"/>
        <v>1986.101807033378</v>
      </c>
      <c r="S5" s="60">
        <f t="shared" si="1"/>
        <v>2031.0495666585953</v>
      </c>
      <c r="T5" s="60">
        <f t="shared" si="1"/>
        <v>2012.7521371774878</v>
      </c>
      <c r="U5" s="60">
        <f t="shared" si="1"/>
        <v>2056.3475598890404</v>
      </c>
      <c r="V5" s="60">
        <f t="shared" si="1"/>
        <v>2194.8666322700001</v>
      </c>
      <c r="W5" s="88">
        <f t="shared" si="1"/>
        <v>2280.5674927852997</v>
      </c>
      <c r="X5" s="88">
        <f t="shared" si="1"/>
        <v>2175.2745051571378</v>
      </c>
      <c r="Y5" s="59">
        <f t="shared" si="1"/>
        <v>2370.2615583241968</v>
      </c>
    </row>
    <row r="6" spans="1:25" s="112" customFormat="1" ht="29.25" customHeight="1" x14ac:dyDescent="0.4">
      <c r="A6" s="69">
        <v>921</v>
      </c>
      <c r="B6" s="52" t="s">
        <v>55</v>
      </c>
      <c r="C6" s="60"/>
      <c r="D6" s="60"/>
      <c r="E6" s="60"/>
      <c r="F6" s="60"/>
      <c r="G6" s="60"/>
      <c r="H6" s="60"/>
      <c r="I6" s="60"/>
      <c r="J6" s="60"/>
      <c r="K6" s="60">
        <f t="shared" ref="K6:Y6" si="2">SUM(K7:K15)</f>
        <v>1111.2513752613359</v>
      </c>
      <c r="L6" s="60">
        <f t="shared" si="2"/>
        <v>1021.8685891701493</v>
      </c>
      <c r="M6" s="60">
        <f t="shared" si="2"/>
        <v>1131.0676515306241</v>
      </c>
      <c r="N6" s="60">
        <f t="shared" si="2"/>
        <v>1402.6462923306167</v>
      </c>
      <c r="O6" s="60">
        <f t="shared" si="2"/>
        <v>1661.6288128965571</v>
      </c>
      <c r="P6" s="60">
        <f t="shared" si="2"/>
        <v>1747.9246304767612</v>
      </c>
      <c r="Q6" s="60">
        <f t="shared" si="2"/>
        <v>1850.1888296891684</v>
      </c>
      <c r="R6" s="60">
        <f t="shared" si="2"/>
        <v>1893.5073322659887</v>
      </c>
      <c r="S6" s="60">
        <f t="shared" si="2"/>
        <v>1936.3595728298319</v>
      </c>
      <c r="T6" s="60">
        <f t="shared" si="2"/>
        <v>1918.9151917002223</v>
      </c>
      <c r="U6" s="60">
        <f t="shared" si="2"/>
        <v>1960.4781429372797</v>
      </c>
      <c r="V6" s="60">
        <f t="shared" si="2"/>
        <v>2100.2729483000003</v>
      </c>
      <c r="W6" s="88">
        <f t="shared" si="2"/>
        <v>2179.4915747852997</v>
      </c>
      <c r="X6" s="88">
        <f t="shared" si="2"/>
        <v>2078.8652262358528</v>
      </c>
      <c r="Y6" s="59">
        <f t="shared" si="2"/>
        <v>2265.2103534527596</v>
      </c>
    </row>
    <row r="7" spans="1:25" s="112" customFormat="1" x14ac:dyDescent="0.4">
      <c r="A7" s="68" t="s">
        <v>54</v>
      </c>
      <c r="B7" s="67" t="s">
        <v>53</v>
      </c>
      <c r="C7" s="65"/>
      <c r="D7" s="65"/>
      <c r="E7" s="65"/>
      <c r="F7" s="65"/>
      <c r="G7" s="65"/>
      <c r="H7" s="65"/>
      <c r="I7" s="65"/>
      <c r="J7" s="65"/>
      <c r="K7" s="106">
        <v>45.685714521549691</v>
      </c>
      <c r="L7" s="106">
        <v>38.984342799458886</v>
      </c>
      <c r="M7" s="106">
        <v>48.097665607664062</v>
      </c>
      <c r="N7" s="106">
        <v>67.325157566440495</v>
      </c>
      <c r="O7" s="106">
        <v>72.553624231490303</v>
      </c>
      <c r="P7" s="106">
        <v>79.670083483728249</v>
      </c>
      <c r="Q7" s="106">
        <v>91.563465303377939</v>
      </c>
      <c r="R7" s="106">
        <v>89.368993566704546</v>
      </c>
      <c r="S7" s="106">
        <v>91.391516292658778</v>
      </c>
      <c r="T7" s="106">
        <v>90.568183444466683</v>
      </c>
      <c r="U7" s="106">
        <v>92.52985481400539</v>
      </c>
      <c r="V7" s="106">
        <v>79.316969</v>
      </c>
      <c r="W7" s="106">
        <v>79.916122013299997</v>
      </c>
      <c r="X7" s="106">
        <v>76.226423167264002</v>
      </c>
      <c r="Y7" s="105">
        <v>83.059200176148408</v>
      </c>
    </row>
    <row r="8" spans="1:25" s="112" customFormat="1" x14ac:dyDescent="0.4">
      <c r="A8" s="68" t="s">
        <v>52</v>
      </c>
      <c r="B8" s="67" t="s">
        <v>51</v>
      </c>
      <c r="C8" s="65"/>
      <c r="D8" s="65"/>
      <c r="E8" s="65"/>
      <c r="F8" s="65"/>
      <c r="G8" s="65"/>
      <c r="H8" s="65"/>
      <c r="I8" s="65"/>
      <c r="J8" s="65"/>
      <c r="K8" s="106">
        <v>152.83011218237499</v>
      </c>
      <c r="L8" s="106">
        <v>135.68765957754297</v>
      </c>
      <c r="M8" s="106">
        <v>154.54947252261152</v>
      </c>
      <c r="N8" s="106">
        <v>185.21495799835367</v>
      </c>
      <c r="O8" s="106">
        <v>235.97022515036306</v>
      </c>
      <c r="P8" s="106">
        <v>213.09283001538026</v>
      </c>
      <c r="Q8" s="106">
        <v>230.75618401793989</v>
      </c>
      <c r="R8" s="106">
        <v>227.08106634532425</v>
      </c>
      <c r="S8" s="106">
        <v>232.22017107267621</v>
      </c>
      <c r="T8" s="106">
        <v>230.12813340208248</v>
      </c>
      <c r="U8" s="106">
        <v>235.11261860926405</v>
      </c>
      <c r="V8" s="106">
        <v>258.41019399999999</v>
      </c>
      <c r="W8" s="106">
        <v>271.49807705299997</v>
      </c>
      <c r="X8" s="106">
        <v>258.96310768303067</v>
      </c>
      <c r="Y8" s="105">
        <v>282.1760185714661</v>
      </c>
    </row>
    <row r="9" spans="1:25" s="112" customFormat="1" x14ac:dyDescent="0.4">
      <c r="A9" s="68" t="s">
        <v>50</v>
      </c>
      <c r="B9" s="67" t="s">
        <v>49</v>
      </c>
      <c r="C9" s="65"/>
      <c r="D9" s="65"/>
      <c r="E9" s="65"/>
      <c r="F9" s="65"/>
      <c r="G9" s="65"/>
      <c r="H9" s="65"/>
      <c r="I9" s="65"/>
      <c r="J9" s="65"/>
      <c r="K9" s="106">
        <v>95.39428520578933</v>
      </c>
      <c r="L9" s="106">
        <v>101.60325731734007</v>
      </c>
      <c r="M9" s="106">
        <v>103.79042825757092</v>
      </c>
      <c r="N9" s="106">
        <v>136.82269411847113</v>
      </c>
      <c r="O9" s="106">
        <v>153.10889085837297</v>
      </c>
      <c r="P9" s="106">
        <v>171.83021082932493</v>
      </c>
      <c r="Q9" s="106">
        <v>181.50918402983925</v>
      </c>
      <c r="R9" s="106">
        <v>168.67460443901862</v>
      </c>
      <c r="S9" s="106">
        <v>172.49190400964235</v>
      </c>
      <c r="T9" s="106">
        <v>170.93794959046454</v>
      </c>
      <c r="U9" s="106">
        <v>174.64039860651306</v>
      </c>
      <c r="V9" s="106">
        <v>185.7589059</v>
      </c>
      <c r="W9" s="106">
        <v>190.04666503999999</v>
      </c>
      <c r="X9" s="106">
        <v>181.27227830769112</v>
      </c>
      <c r="Y9" s="105">
        <v>197.52114588017366</v>
      </c>
    </row>
    <row r="10" spans="1:25" s="112" customFormat="1" x14ac:dyDescent="0.4">
      <c r="A10" s="68" t="s">
        <v>48</v>
      </c>
      <c r="B10" s="67" t="s">
        <v>47</v>
      </c>
      <c r="C10" s="65"/>
      <c r="D10" s="65"/>
      <c r="E10" s="65"/>
      <c r="F10" s="65"/>
      <c r="G10" s="65"/>
      <c r="H10" s="65"/>
      <c r="I10" s="65"/>
      <c r="J10" s="65"/>
      <c r="K10" s="106">
        <v>83.370727049310105</v>
      </c>
      <c r="L10" s="106">
        <v>84.846167224883573</v>
      </c>
      <c r="M10" s="106">
        <v>86.27941997072611</v>
      </c>
      <c r="N10" s="106">
        <v>99.925447997236233</v>
      </c>
      <c r="O10" s="106">
        <v>131.26563484663819</v>
      </c>
      <c r="P10" s="106">
        <v>133.86017766440941</v>
      </c>
      <c r="Q10" s="106">
        <v>140.63078578427795</v>
      </c>
      <c r="R10" s="106">
        <v>168.55965772491624</v>
      </c>
      <c r="S10" s="106">
        <v>172.3743559196906</v>
      </c>
      <c r="T10" s="106">
        <v>170.82146047412027</v>
      </c>
      <c r="U10" s="106">
        <v>174.52138638154821</v>
      </c>
      <c r="V10" s="106">
        <v>171.0424189</v>
      </c>
      <c r="W10" s="106">
        <v>173.809799013</v>
      </c>
      <c r="X10" s="106">
        <v>165.7850625932162</v>
      </c>
      <c r="Y10" s="105">
        <v>180.64568856825036</v>
      </c>
    </row>
    <row r="11" spans="1:25" s="112" customFormat="1" x14ac:dyDescent="0.4">
      <c r="A11" s="68" t="s">
        <v>46</v>
      </c>
      <c r="B11" s="67" t="s">
        <v>45</v>
      </c>
      <c r="C11" s="65"/>
      <c r="D11" s="65"/>
      <c r="E11" s="65"/>
      <c r="F11" s="65"/>
      <c r="G11" s="65"/>
      <c r="H11" s="65"/>
      <c r="I11" s="65"/>
      <c r="J11" s="65"/>
      <c r="K11" s="106">
        <v>113.8302195386341</v>
      </c>
      <c r="L11" s="106">
        <v>107.28155870184813</v>
      </c>
      <c r="M11" s="106">
        <v>111.10570609798808</v>
      </c>
      <c r="N11" s="106">
        <v>147.43038277931896</v>
      </c>
      <c r="O11" s="106">
        <v>173.52470510740224</v>
      </c>
      <c r="P11" s="106">
        <v>158.71284312116381</v>
      </c>
      <c r="Q11" s="106">
        <v>179.86028511523085</v>
      </c>
      <c r="R11" s="106">
        <v>186.93645561470706</v>
      </c>
      <c r="S11" s="106">
        <v>191.16704180238611</v>
      </c>
      <c r="T11" s="106">
        <v>189.44484578909751</v>
      </c>
      <c r="U11" s="106">
        <v>193.54814692595889</v>
      </c>
      <c r="V11" s="106">
        <v>203.96184299999999</v>
      </c>
      <c r="W11" s="106">
        <v>208.82612001300001</v>
      </c>
      <c r="X11" s="106">
        <v>199.1846925435101</v>
      </c>
      <c r="Y11" s="105">
        <v>217.03919143225619</v>
      </c>
    </row>
    <row r="12" spans="1:25" s="112" customFormat="1" x14ac:dyDescent="0.4">
      <c r="A12" s="68" t="s">
        <v>44</v>
      </c>
      <c r="B12" s="67" t="s">
        <v>43</v>
      </c>
      <c r="C12" s="65"/>
      <c r="D12" s="65"/>
      <c r="E12" s="65"/>
      <c r="F12" s="65"/>
      <c r="G12" s="65"/>
      <c r="H12" s="65"/>
      <c r="I12" s="65"/>
      <c r="J12" s="65"/>
      <c r="K12" s="106">
        <v>120.89765291511314</v>
      </c>
      <c r="L12" s="106">
        <v>98.899730327390756</v>
      </c>
      <c r="M12" s="106">
        <v>119.40505273345049</v>
      </c>
      <c r="N12" s="106">
        <v>148.39000179641411</v>
      </c>
      <c r="O12" s="106">
        <v>172.4337205651033</v>
      </c>
      <c r="P12" s="106">
        <v>178.49250135775904</v>
      </c>
      <c r="Q12" s="106">
        <v>174.75379469830503</v>
      </c>
      <c r="R12" s="106">
        <v>201.20173408096781</v>
      </c>
      <c r="S12" s="106">
        <v>205.75515986590096</v>
      </c>
      <c r="T12" s="106">
        <v>203.90154162347969</v>
      </c>
      <c r="U12" s="106">
        <v>208.31796912809941</v>
      </c>
      <c r="V12" s="106">
        <v>240.02302689999999</v>
      </c>
      <c r="W12" s="106">
        <v>230.95098206700001</v>
      </c>
      <c r="X12" s="106">
        <v>220.28805760875775</v>
      </c>
      <c r="Y12" s="105">
        <v>240.0342179665395</v>
      </c>
    </row>
    <row r="13" spans="1:25" s="112" customFormat="1" x14ac:dyDescent="0.4">
      <c r="A13" s="68" t="s">
        <v>42</v>
      </c>
      <c r="B13" s="67" t="s">
        <v>41</v>
      </c>
      <c r="C13" s="65"/>
      <c r="D13" s="65"/>
      <c r="E13" s="65"/>
      <c r="F13" s="65"/>
      <c r="G13" s="65"/>
      <c r="H13" s="65"/>
      <c r="I13" s="65"/>
      <c r="J13" s="65"/>
      <c r="K13" s="106">
        <v>213.35355952926628</v>
      </c>
      <c r="L13" s="106">
        <v>195.82522936204785</v>
      </c>
      <c r="M13" s="106">
        <v>214.59720459630725</v>
      </c>
      <c r="N13" s="106">
        <v>251.51943192713122</v>
      </c>
      <c r="O13" s="106">
        <v>306.14593631877341</v>
      </c>
      <c r="P13" s="106">
        <v>343.07386900629052</v>
      </c>
      <c r="Q13" s="106">
        <v>349.60534914394214</v>
      </c>
      <c r="R13" s="106">
        <v>355.47073621542415</v>
      </c>
      <c r="S13" s="106">
        <v>363.51544628447914</v>
      </c>
      <c r="T13" s="106">
        <v>360.24058861833856</v>
      </c>
      <c r="U13" s="106">
        <v>368.04325862851579</v>
      </c>
      <c r="V13" s="106">
        <v>414.12844410000002</v>
      </c>
      <c r="W13" s="106">
        <v>431.897902386</v>
      </c>
      <c r="X13" s="106">
        <v>411.95733029750733</v>
      </c>
      <c r="Y13" s="105">
        <v>448.88432304018988</v>
      </c>
    </row>
    <row r="14" spans="1:25" s="112" customFormat="1" x14ac:dyDescent="0.4">
      <c r="A14" s="68" t="s">
        <v>40</v>
      </c>
      <c r="B14" s="67" t="s">
        <v>39</v>
      </c>
      <c r="C14" s="65"/>
      <c r="D14" s="65"/>
      <c r="E14" s="65"/>
      <c r="F14" s="65"/>
      <c r="G14" s="65"/>
      <c r="H14" s="65"/>
      <c r="I14" s="65"/>
      <c r="J14" s="65"/>
      <c r="K14" s="106">
        <v>183.17211884960997</v>
      </c>
      <c r="L14" s="106">
        <v>171.75615572307757</v>
      </c>
      <c r="M14" s="106">
        <v>196.69708181869657</v>
      </c>
      <c r="N14" s="106">
        <v>234.54102952626064</v>
      </c>
      <c r="O14" s="106">
        <v>281.60677341096419</v>
      </c>
      <c r="P14" s="106">
        <v>305.99429185155702</v>
      </c>
      <c r="Q14" s="106">
        <v>328.57380402410547</v>
      </c>
      <c r="R14" s="106">
        <v>326.82723431494799</v>
      </c>
      <c r="S14" s="106">
        <v>334.22370911545443</v>
      </c>
      <c r="T14" s="106">
        <v>331.21273643963002</v>
      </c>
      <c r="U14" s="106">
        <v>338.38667454448984</v>
      </c>
      <c r="V14" s="106">
        <v>353.68078559999998</v>
      </c>
      <c r="W14" s="106">
        <v>380.689973173</v>
      </c>
      <c r="X14" s="106">
        <v>363.11365290961032</v>
      </c>
      <c r="Y14" s="105">
        <v>395.66240065510772</v>
      </c>
    </row>
    <row r="15" spans="1:25" s="112" customFormat="1" x14ac:dyDescent="0.4">
      <c r="A15" s="68" t="s">
        <v>38</v>
      </c>
      <c r="B15" s="67" t="s">
        <v>37</v>
      </c>
      <c r="C15" s="65"/>
      <c r="D15" s="65"/>
      <c r="E15" s="65"/>
      <c r="F15" s="65"/>
      <c r="G15" s="65"/>
      <c r="H15" s="65"/>
      <c r="I15" s="65"/>
      <c r="J15" s="65"/>
      <c r="K15" s="106">
        <v>102.71698546968817</v>
      </c>
      <c r="L15" s="106">
        <v>86.984488136559563</v>
      </c>
      <c r="M15" s="106">
        <v>96.545619925609103</v>
      </c>
      <c r="N15" s="106">
        <v>131.47718862099003</v>
      </c>
      <c r="O15" s="106">
        <v>135.01930240744935</v>
      </c>
      <c r="P15" s="106">
        <v>163.19782314714797</v>
      </c>
      <c r="Q15" s="106">
        <v>172.93597757215002</v>
      </c>
      <c r="R15" s="106">
        <v>169.38684996397842</v>
      </c>
      <c r="S15" s="106">
        <v>173.2202684669432</v>
      </c>
      <c r="T15" s="106">
        <v>171.65975231854284</v>
      </c>
      <c r="U15" s="106">
        <v>175.37783529888515</v>
      </c>
      <c r="V15" s="106">
        <v>193.95036089999999</v>
      </c>
      <c r="W15" s="106">
        <v>211.85593402699999</v>
      </c>
      <c r="X15" s="106">
        <v>202.07462112526525</v>
      </c>
      <c r="Y15" s="105">
        <v>220.1881671626281</v>
      </c>
    </row>
    <row r="16" spans="1:25" s="112" customFormat="1" x14ac:dyDescent="0.4">
      <c r="A16" s="63">
        <v>924</v>
      </c>
      <c r="B16" s="62" t="s">
        <v>36</v>
      </c>
      <c r="C16" s="60"/>
      <c r="D16" s="60"/>
      <c r="E16" s="60"/>
      <c r="F16" s="60"/>
      <c r="G16" s="60"/>
      <c r="H16" s="60"/>
      <c r="I16" s="60"/>
      <c r="J16" s="60"/>
      <c r="K16" s="104">
        <v>61.372082472155618</v>
      </c>
      <c r="L16" s="104">
        <v>45.847388097725528</v>
      </c>
      <c r="M16" s="104">
        <v>57.96625239661698</v>
      </c>
      <c r="N16" s="104">
        <v>71.290761237385894</v>
      </c>
      <c r="O16" s="104">
        <v>91.646706923515964</v>
      </c>
      <c r="P16" s="104">
        <v>91.346473049638647</v>
      </c>
      <c r="Q16" s="104">
        <v>92.81845092395433</v>
      </c>
      <c r="R16" s="104">
        <v>92.594474767389286</v>
      </c>
      <c r="S16" s="104">
        <v>94.689993828763292</v>
      </c>
      <c r="T16" s="104">
        <v>93.836945477265587</v>
      </c>
      <c r="U16" s="104">
        <v>95.869416951760684</v>
      </c>
      <c r="V16" s="104">
        <v>94.593683970000001</v>
      </c>
      <c r="W16" s="104">
        <v>101.075918</v>
      </c>
      <c r="X16" s="104">
        <v>96.409278921284923</v>
      </c>
      <c r="Y16" s="103">
        <v>105.05120487143735</v>
      </c>
    </row>
    <row r="17" spans="1:25" s="112" customFormat="1" x14ac:dyDescent="0.4">
      <c r="A17" s="63">
        <v>923</v>
      </c>
      <c r="B17" s="97" t="s">
        <v>35</v>
      </c>
      <c r="C17" s="60"/>
      <c r="D17" s="60"/>
      <c r="E17" s="60"/>
      <c r="F17" s="60"/>
      <c r="G17" s="60"/>
      <c r="H17" s="60"/>
      <c r="I17" s="60"/>
      <c r="J17" s="60"/>
      <c r="K17" s="104">
        <v>118.54654226650877</v>
      </c>
      <c r="L17" s="104">
        <v>114.43943268427213</v>
      </c>
      <c r="M17" s="104">
        <v>122.50775577716634</v>
      </c>
      <c r="N17" s="104">
        <v>146.76833728750623</v>
      </c>
      <c r="O17" s="104">
        <v>189.03647265590655</v>
      </c>
      <c r="P17" s="104">
        <v>181.82536933083452</v>
      </c>
      <c r="Q17" s="104">
        <v>187.65808559422692</v>
      </c>
      <c r="R17" s="104">
        <v>205.01794980315054</v>
      </c>
      <c r="S17" s="104">
        <v>209.65774092260543</v>
      </c>
      <c r="T17" s="104">
        <v>207.76896489632128</v>
      </c>
      <c r="U17" s="104">
        <v>212.26915927380614</v>
      </c>
      <c r="V17" s="104">
        <v>201.27468189999999</v>
      </c>
      <c r="W17" s="104">
        <v>203.110435053</v>
      </c>
      <c r="X17" s="104">
        <v>193.73289871923996</v>
      </c>
      <c r="Y17" s="103">
        <v>211.09871022175108</v>
      </c>
    </row>
    <row r="18" spans="1:25" s="112" customFormat="1" ht="33.75" customHeight="1" x14ac:dyDescent="0.35">
      <c r="A18" s="58"/>
      <c r="B18" s="57" t="s">
        <v>34</v>
      </c>
      <c r="C18" s="79"/>
      <c r="D18" s="79"/>
      <c r="E18" s="79"/>
      <c r="F18" s="79"/>
      <c r="G18" s="79"/>
      <c r="H18" s="79"/>
      <c r="I18" s="79"/>
      <c r="J18" s="79"/>
      <c r="K18" s="79"/>
      <c r="L18" s="79"/>
      <c r="M18" s="79"/>
      <c r="N18" s="79"/>
      <c r="O18" s="79"/>
      <c r="P18" s="79"/>
      <c r="Q18" s="79"/>
      <c r="R18" s="79"/>
      <c r="S18" s="79"/>
      <c r="T18" s="79"/>
      <c r="U18" s="79"/>
      <c r="V18" s="79"/>
      <c r="W18" s="79"/>
      <c r="X18" s="79"/>
      <c r="Y18" s="110"/>
    </row>
    <row r="19" spans="1:25" ht="65.25" customHeight="1" x14ac:dyDescent="0.4">
      <c r="A19" s="189" t="s">
        <v>171</v>
      </c>
      <c r="B19" s="189"/>
      <c r="C19" s="75"/>
      <c r="D19" s="75"/>
      <c r="E19" s="75"/>
      <c r="F19" s="75"/>
      <c r="G19" s="75"/>
      <c r="H19" s="75"/>
      <c r="I19" s="75"/>
      <c r="J19" s="75"/>
      <c r="K19" s="75"/>
      <c r="L19" s="75"/>
      <c r="M19" s="75"/>
      <c r="N19" s="75"/>
      <c r="O19" s="75"/>
      <c r="P19" s="75"/>
      <c r="Q19" s="75"/>
      <c r="R19" s="75"/>
      <c r="S19" s="75"/>
      <c r="T19" s="75"/>
      <c r="U19" s="75"/>
      <c r="V19" s="75"/>
      <c r="W19" s="75"/>
    </row>
    <row r="20" spans="1:25" x14ac:dyDescent="0.4">
      <c r="A20" s="74" t="s">
        <v>83</v>
      </c>
      <c r="B20" s="111"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3" customHeight="1" x14ac:dyDescent="0.4">
      <c r="A21" s="69">
        <v>925</v>
      </c>
      <c r="B21" s="51" t="s">
        <v>58</v>
      </c>
      <c r="C21" s="60" t="s">
        <v>208</v>
      </c>
      <c r="D21" s="60" t="s">
        <v>208</v>
      </c>
      <c r="E21" s="60" t="s">
        <v>208</v>
      </c>
      <c r="F21" s="60" t="s">
        <v>208</v>
      </c>
      <c r="G21" s="60" t="s">
        <v>208</v>
      </c>
      <c r="H21" s="60" t="s">
        <v>208</v>
      </c>
      <c r="I21" s="60" t="s">
        <v>208</v>
      </c>
      <c r="J21" s="60" t="s">
        <v>208</v>
      </c>
      <c r="K21" s="60">
        <v>1725.66870261965</v>
      </c>
      <c r="L21" s="60">
        <v>1541.5609543468938</v>
      </c>
      <c r="M21" s="60">
        <v>1660.6033231168101</v>
      </c>
      <c r="N21" s="60">
        <v>2003.34712054345</v>
      </c>
      <c r="O21" s="60">
        <v>2342.3952763940606</v>
      </c>
      <c r="P21" s="60">
        <v>2400.6537513943053</v>
      </c>
      <c r="Q21" s="60">
        <v>2482.7365223466345</v>
      </c>
      <c r="R21" s="60">
        <v>2519.8543934488639</v>
      </c>
      <c r="S21" s="60">
        <v>2526.0270061919173</v>
      </c>
      <c r="T21" s="60">
        <v>2458.1748467320549</v>
      </c>
      <c r="U21" s="60">
        <v>2479.5563882462238</v>
      </c>
      <c r="V21" s="60">
        <v>2597.9389069274334</v>
      </c>
      <c r="W21" s="88">
        <v>2634.3501865179278</v>
      </c>
      <c r="X21" s="88">
        <v>2464.6887054853664</v>
      </c>
      <c r="Y21" s="59">
        <v>2638.7215232611566</v>
      </c>
    </row>
    <row r="22" spans="1:25" x14ac:dyDescent="0.4">
      <c r="A22" s="68"/>
      <c r="B22" s="90" t="s">
        <v>57</v>
      </c>
      <c r="C22" s="65" t="s">
        <v>208</v>
      </c>
      <c r="D22" s="65" t="s">
        <v>208</v>
      </c>
      <c r="E22" s="65" t="s">
        <v>208</v>
      </c>
      <c r="F22" s="65" t="s">
        <v>208</v>
      </c>
      <c r="G22" s="65" t="s">
        <v>208</v>
      </c>
      <c r="H22" s="65" t="s">
        <v>208</v>
      </c>
      <c r="I22" s="65" t="s">
        <v>208</v>
      </c>
      <c r="J22" s="65" t="s">
        <v>208</v>
      </c>
      <c r="K22" s="65">
        <v>0</v>
      </c>
      <c r="L22" s="65">
        <v>1.9529539546972678</v>
      </c>
      <c r="M22" s="65">
        <v>1.7865733675952511</v>
      </c>
      <c r="N22" s="65">
        <v>3.0643931094066299</v>
      </c>
      <c r="O22" s="65">
        <v>8.5431746339410193</v>
      </c>
      <c r="P22" s="65">
        <v>6.0494885713566644</v>
      </c>
      <c r="Q22" s="65">
        <v>4.4308485175822181</v>
      </c>
      <c r="R22" s="65">
        <v>4.3026702395545797</v>
      </c>
      <c r="S22" s="65">
        <v>4.3132100220193426</v>
      </c>
      <c r="T22" s="65">
        <v>4.1973519518243103</v>
      </c>
      <c r="U22" s="65">
        <v>4.2338610940144266</v>
      </c>
      <c r="V22" s="65">
        <v>4.2046380171758306</v>
      </c>
      <c r="W22" s="89">
        <v>5.7429561666979563</v>
      </c>
      <c r="X22" s="89">
        <v>5.373089452039582</v>
      </c>
      <c r="Y22" s="64">
        <v>5.7524858015334157</v>
      </c>
    </row>
    <row r="23" spans="1:25" ht="29.25" customHeight="1" x14ac:dyDescent="0.4">
      <c r="A23" s="69">
        <v>941</v>
      </c>
      <c r="B23" s="51" t="s">
        <v>56</v>
      </c>
      <c r="C23" s="60" t="s">
        <v>208</v>
      </c>
      <c r="D23" s="60" t="s">
        <v>208</v>
      </c>
      <c r="E23" s="60" t="s">
        <v>208</v>
      </c>
      <c r="F23" s="60" t="s">
        <v>208</v>
      </c>
      <c r="G23" s="60" t="s">
        <v>208</v>
      </c>
      <c r="H23" s="60" t="s">
        <v>208</v>
      </c>
      <c r="I23" s="60" t="s">
        <v>208</v>
      </c>
      <c r="J23" s="60" t="s">
        <v>208</v>
      </c>
      <c r="K23" s="60">
        <v>1567.2294128335711</v>
      </c>
      <c r="L23" s="60">
        <v>1390.5651041386645</v>
      </c>
      <c r="M23" s="60">
        <v>1503.870915010614</v>
      </c>
      <c r="N23" s="60">
        <v>1819.1405089488912</v>
      </c>
      <c r="O23" s="60">
        <v>2106.7087948525073</v>
      </c>
      <c r="P23" s="60">
        <v>2179.1767410117577</v>
      </c>
      <c r="Q23" s="60">
        <v>2260.0292116289293</v>
      </c>
      <c r="R23" s="60">
        <v>2280.1774332796913</v>
      </c>
      <c r="S23" s="60">
        <v>2285.7629354887381</v>
      </c>
      <c r="T23" s="60">
        <v>2224.3645613597005</v>
      </c>
      <c r="U23" s="60">
        <v>2243.7123889866025</v>
      </c>
      <c r="V23" s="60">
        <v>2375.861876818527</v>
      </c>
      <c r="W23" s="88">
        <v>2413.6447538739421</v>
      </c>
      <c r="X23" s="88">
        <v>2258.1974842875075</v>
      </c>
      <c r="Y23" s="59">
        <v>2417.6498607316817</v>
      </c>
    </row>
    <row r="24" spans="1:25" ht="30" customHeight="1" x14ac:dyDescent="0.4">
      <c r="A24" s="69">
        <v>921</v>
      </c>
      <c r="B24" s="52" t="s">
        <v>55</v>
      </c>
      <c r="C24" s="60" t="s">
        <v>208</v>
      </c>
      <c r="D24" s="60" t="s">
        <v>208</v>
      </c>
      <c r="E24" s="60" t="s">
        <v>208</v>
      </c>
      <c r="F24" s="60" t="s">
        <v>208</v>
      </c>
      <c r="G24" s="60" t="s">
        <v>208</v>
      </c>
      <c r="H24" s="60" t="s">
        <v>208</v>
      </c>
      <c r="I24" s="60" t="s">
        <v>208</v>
      </c>
      <c r="J24" s="60" t="s">
        <v>208</v>
      </c>
      <c r="K24" s="60">
        <v>1485.2046740797346</v>
      </c>
      <c r="L24" s="60">
        <v>1330.8546761204045</v>
      </c>
      <c r="M24" s="60">
        <v>1430.55613336855</v>
      </c>
      <c r="N24" s="60">
        <v>1731.1530936337035</v>
      </c>
      <c r="O24" s="60">
        <v>1996.5875267959871</v>
      </c>
      <c r="P24" s="60">
        <v>2070.9490256621411</v>
      </c>
      <c r="Q24" s="60">
        <v>2152.0664610209701</v>
      </c>
      <c r="R24" s="60">
        <v>2173.8727961944696</v>
      </c>
      <c r="S24" s="60">
        <v>2179.1978955170539</v>
      </c>
      <c r="T24" s="60">
        <v>2120.6619880470353</v>
      </c>
      <c r="U24" s="60">
        <v>2139.1077964870765</v>
      </c>
      <c r="V24" s="60">
        <v>2273.4677157210449</v>
      </c>
      <c r="W24" s="88">
        <v>2306.6707835812504</v>
      </c>
      <c r="X24" s="88">
        <v>2158.1130165084437</v>
      </c>
      <c r="Y24" s="59">
        <v>2310.4983820540751</v>
      </c>
    </row>
    <row r="25" spans="1:25" x14ac:dyDescent="0.4">
      <c r="A25" s="68" t="s">
        <v>54</v>
      </c>
      <c r="B25" s="67" t="s">
        <v>53</v>
      </c>
      <c r="C25" s="65" t="s">
        <v>208</v>
      </c>
      <c r="D25" s="65" t="s">
        <v>208</v>
      </c>
      <c r="E25" s="65" t="s">
        <v>208</v>
      </c>
      <c r="F25" s="65" t="s">
        <v>208</v>
      </c>
      <c r="G25" s="65" t="s">
        <v>208</v>
      </c>
      <c r="H25" s="65" t="s">
        <v>208</v>
      </c>
      <c r="I25" s="65" t="s">
        <v>208</v>
      </c>
      <c r="J25" s="65" t="s">
        <v>208</v>
      </c>
      <c r="K25" s="65">
        <v>61.059665037643647</v>
      </c>
      <c r="L25" s="65">
        <v>50.772178986609241</v>
      </c>
      <c r="M25" s="65">
        <v>60.833152148450807</v>
      </c>
      <c r="N25" s="65">
        <v>83.093047361827743</v>
      </c>
      <c r="O25" s="65">
        <v>87.179314682150206</v>
      </c>
      <c r="P25" s="65">
        <v>94.393476061977182</v>
      </c>
      <c r="Q25" s="65">
        <v>106.5030009760471</v>
      </c>
      <c r="R25" s="65">
        <v>102.60156938787428</v>
      </c>
      <c r="S25" s="65">
        <v>102.85290127288607</v>
      </c>
      <c r="T25" s="65">
        <v>100.09014717684099</v>
      </c>
      <c r="U25" s="65">
        <v>100.96074498637677</v>
      </c>
      <c r="V25" s="65">
        <v>85.857682677056317</v>
      </c>
      <c r="W25" s="89">
        <v>84.579443168231904</v>
      </c>
      <c r="X25" s="89">
        <v>79.132227507128292</v>
      </c>
      <c r="Y25" s="64">
        <v>84.719790958565682</v>
      </c>
    </row>
    <row r="26" spans="1:25" x14ac:dyDescent="0.4">
      <c r="A26" s="68" t="s">
        <v>52</v>
      </c>
      <c r="B26" s="67" t="s">
        <v>51</v>
      </c>
      <c r="C26" s="65" t="s">
        <v>208</v>
      </c>
      <c r="D26" s="65" t="s">
        <v>208</v>
      </c>
      <c r="E26" s="65" t="s">
        <v>208</v>
      </c>
      <c r="F26" s="65" t="s">
        <v>208</v>
      </c>
      <c r="G26" s="65" t="s">
        <v>208</v>
      </c>
      <c r="H26" s="65" t="s">
        <v>208</v>
      </c>
      <c r="I26" s="65" t="s">
        <v>208</v>
      </c>
      <c r="J26" s="65" t="s">
        <v>208</v>
      </c>
      <c r="K26" s="65">
        <v>204.25981196199925</v>
      </c>
      <c r="L26" s="65">
        <v>176.71602606677106</v>
      </c>
      <c r="M26" s="65">
        <v>195.47168158058665</v>
      </c>
      <c r="N26" s="65">
        <v>228.59323072342295</v>
      </c>
      <c r="O26" s="65">
        <v>283.53817926951513</v>
      </c>
      <c r="P26" s="65">
        <v>252.47335096798227</v>
      </c>
      <c r="Q26" s="65">
        <v>268.40646550742656</v>
      </c>
      <c r="R26" s="65">
        <v>260.70422028320274</v>
      </c>
      <c r="S26" s="65">
        <v>261.34283900516988</v>
      </c>
      <c r="T26" s="65">
        <v>254.32285230573854</v>
      </c>
      <c r="U26" s="65">
        <v>256.53498730980709</v>
      </c>
      <c r="V26" s="65">
        <v>279.7194688184386</v>
      </c>
      <c r="W26" s="89">
        <v>287.3407217453173</v>
      </c>
      <c r="X26" s="89">
        <v>268.83496170560352</v>
      </c>
      <c r="Y26" s="64">
        <v>287.81752359999081</v>
      </c>
    </row>
    <row r="27" spans="1:25" x14ac:dyDescent="0.4">
      <c r="A27" s="68" t="s">
        <v>50</v>
      </c>
      <c r="B27" s="67" t="s">
        <v>49</v>
      </c>
      <c r="C27" s="65" t="s">
        <v>208</v>
      </c>
      <c r="D27" s="65" t="s">
        <v>208</v>
      </c>
      <c r="E27" s="65" t="s">
        <v>208</v>
      </c>
      <c r="F27" s="65" t="s">
        <v>208</v>
      </c>
      <c r="G27" s="65" t="s">
        <v>208</v>
      </c>
      <c r="H27" s="65" t="s">
        <v>208</v>
      </c>
      <c r="I27" s="65" t="s">
        <v>208</v>
      </c>
      <c r="J27" s="65" t="s">
        <v>208</v>
      </c>
      <c r="K27" s="65">
        <v>127.49593964265226</v>
      </c>
      <c r="L27" s="65">
        <v>132.3254002940408</v>
      </c>
      <c r="M27" s="65">
        <v>131.27246060647897</v>
      </c>
      <c r="N27" s="65">
        <v>168.86725577046542</v>
      </c>
      <c r="O27" s="65">
        <v>183.97327932494534</v>
      </c>
      <c r="P27" s="65">
        <v>203.58521270980046</v>
      </c>
      <c r="Q27" s="65">
        <v>211.12430312506226</v>
      </c>
      <c r="R27" s="65">
        <v>193.64970378014721</v>
      </c>
      <c r="S27" s="65">
        <v>194.12406635933007</v>
      </c>
      <c r="T27" s="65">
        <v>188.90965769571611</v>
      </c>
      <c r="U27" s="65">
        <v>190.5528197733926</v>
      </c>
      <c r="V27" s="65">
        <v>201.07713895622217</v>
      </c>
      <c r="W27" s="89">
        <v>201.13640026711471</v>
      </c>
      <c r="X27" s="89">
        <v>188.18250380584607</v>
      </c>
      <c r="Y27" s="64">
        <v>201.47015807250756</v>
      </c>
    </row>
    <row r="28" spans="1:25" x14ac:dyDescent="0.4">
      <c r="A28" s="68" t="s">
        <v>48</v>
      </c>
      <c r="B28" s="67" t="s">
        <v>47</v>
      </c>
      <c r="C28" s="65" t="s">
        <v>208</v>
      </c>
      <c r="D28" s="65" t="s">
        <v>208</v>
      </c>
      <c r="E28" s="65" t="s">
        <v>208</v>
      </c>
      <c r="F28" s="65" t="s">
        <v>208</v>
      </c>
      <c r="G28" s="65" t="s">
        <v>208</v>
      </c>
      <c r="H28" s="65" t="s">
        <v>208</v>
      </c>
      <c r="I28" s="65" t="s">
        <v>208</v>
      </c>
      <c r="J28" s="65" t="s">
        <v>208</v>
      </c>
      <c r="K28" s="65">
        <v>111.4262679458475</v>
      </c>
      <c r="L28" s="65">
        <v>110.50140849698667</v>
      </c>
      <c r="M28" s="65">
        <v>109.12481959463177</v>
      </c>
      <c r="N28" s="65">
        <v>123.32848942673768</v>
      </c>
      <c r="O28" s="65">
        <v>157.72676015101709</v>
      </c>
      <c r="P28" s="65">
        <v>158.59814529500414</v>
      </c>
      <c r="Q28" s="65">
        <v>163.57616726299977</v>
      </c>
      <c r="R28" s="65">
        <v>193.51773728044526</v>
      </c>
      <c r="S28" s="65">
        <v>193.99177659567292</v>
      </c>
      <c r="T28" s="65">
        <v>188.78092139610214</v>
      </c>
      <c r="U28" s="65">
        <v>190.4229637078115</v>
      </c>
      <c r="V28" s="65">
        <v>185.14708657402605</v>
      </c>
      <c r="W28" s="89">
        <v>183.95206933658872</v>
      </c>
      <c r="X28" s="89">
        <v>172.10490464209417</v>
      </c>
      <c r="Y28" s="64">
        <v>184.25731214136056</v>
      </c>
    </row>
    <row r="29" spans="1:25" x14ac:dyDescent="0.4">
      <c r="A29" s="68" t="s">
        <v>46</v>
      </c>
      <c r="B29" s="67" t="s">
        <v>45</v>
      </c>
      <c r="C29" s="65" t="s">
        <v>208</v>
      </c>
      <c r="D29" s="65" t="s">
        <v>208</v>
      </c>
      <c r="E29" s="65" t="s">
        <v>208</v>
      </c>
      <c r="F29" s="65" t="s">
        <v>208</v>
      </c>
      <c r="G29" s="65" t="s">
        <v>208</v>
      </c>
      <c r="H29" s="65" t="s">
        <v>208</v>
      </c>
      <c r="I29" s="65" t="s">
        <v>208</v>
      </c>
      <c r="J29" s="65" t="s">
        <v>208</v>
      </c>
      <c r="K29" s="65">
        <v>152.13585141394597</v>
      </c>
      <c r="L29" s="65">
        <v>139.72067012627087</v>
      </c>
      <c r="M29" s="65">
        <v>140.52470610014339</v>
      </c>
      <c r="N29" s="65">
        <v>181.95931835383936</v>
      </c>
      <c r="O29" s="65">
        <v>208.5046065158474</v>
      </c>
      <c r="P29" s="65">
        <v>188.04369598716082</v>
      </c>
      <c r="Q29" s="65">
        <v>209.20636913108243</v>
      </c>
      <c r="R29" s="65">
        <v>214.61552778436311</v>
      </c>
      <c r="S29" s="65">
        <v>215.14124805816252</v>
      </c>
      <c r="T29" s="65">
        <v>209.36229231705082</v>
      </c>
      <c r="U29" s="65">
        <v>211.18335421207007</v>
      </c>
      <c r="V29" s="65">
        <v>220.78114450542836</v>
      </c>
      <c r="W29" s="89">
        <v>221.01168706287393</v>
      </c>
      <c r="X29" s="89">
        <v>206.77775174763175</v>
      </c>
      <c r="Y29" s="64">
        <v>221.37842513486049</v>
      </c>
    </row>
    <row r="30" spans="1:25" x14ac:dyDescent="0.4">
      <c r="A30" s="68" t="s">
        <v>44</v>
      </c>
      <c r="B30" s="67" t="s">
        <v>43</v>
      </c>
      <c r="C30" s="65" t="s">
        <v>208</v>
      </c>
      <c r="D30" s="65" t="s">
        <v>208</v>
      </c>
      <c r="E30" s="65" t="s">
        <v>208</v>
      </c>
      <c r="F30" s="65" t="s">
        <v>208</v>
      </c>
      <c r="G30" s="65" t="s">
        <v>208</v>
      </c>
      <c r="H30" s="65" t="s">
        <v>208</v>
      </c>
      <c r="I30" s="65" t="s">
        <v>208</v>
      </c>
      <c r="J30" s="65" t="s">
        <v>208</v>
      </c>
      <c r="K30" s="65">
        <v>161.58158558190169</v>
      </c>
      <c r="L30" s="65">
        <v>128.8043981077287</v>
      </c>
      <c r="M30" s="65">
        <v>151.02158594304723</v>
      </c>
      <c r="N30" s="65">
        <v>183.14368496090015</v>
      </c>
      <c r="O30" s="65">
        <v>207.19369633411785</v>
      </c>
      <c r="P30" s="65">
        <v>211.47872472855119</v>
      </c>
      <c r="Q30" s="65">
        <v>203.26670146935663</v>
      </c>
      <c r="R30" s="65">
        <v>230.99301957407368</v>
      </c>
      <c r="S30" s="65">
        <v>231.55885800501079</v>
      </c>
      <c r="T30" s="65">
        <v>225.33890528115393</v>
      </c>
      <c r="U30" s="65">
        <v>227.29893394405869</v>
      </c>
      <c r="V30" s="65">
        <v>259.8160411143138</v>
      </c>
      <c r="W30" s="89">
        <v>244.42759446125638</v>
      </c>
      <c r="X30" s="89">
        <v>228.68559178683665</v>
      </c>
      <c r="Y30" s="64">
        <v>244.83318796594526</v>
      </c>
    </row>
    <row r="31" spans="1:25" x14ac:dyDescent="0.4">
      <c r="A31" s="68" t="s">
        <v>42</v>
      </c>
      <c r="B31" s="67" t="s">
        <v>41</v>
      </c>
      <c r="C31" s="65" t="s">
        <v>208</v>
      </c>
      <c r="D31" s="65" t="s">
        <v>208</v>
      </c>
      <c r="E31" s="65" t="s">
        <v>208</v>
      </c>
      <c r="F31" s="65" t="s">
        <v>208</v>
      </c>
      <c r="G31" s="65" t="s">
        <v>208</v>
      </c>
      <c r="H31" s="65" t="s">
        <v>208</v>
      </c>
      <c r="I31" s="65" t="s">
        <v>208</v>
      </c>
      <c r="J31" s="65" t="s">
        <v>208</v>
      </c>
      <c r="K31" s="65">
        <v>285.15033672727304</v>
      </c>
      <c r="L31" s="65">
        <v>255.03760949387365</v>
      </c>
      <c r="M31" s="65">
        <v>271.41908516573022</v>
      </c>
      <c r="N31" s="65">
        <v>310.42654521701235</v>
      </c>
      <c r="O31" s="65">
        <v>367.86023032894661</v>
      </c>
      <c r="P31" s="65">
        <v>406.47547517819845</v>
      </c>
      <c r="Q31" s="65">
        <v>406.64711320984628</v>
      </c>
      <c r="R31" s="65">
        <v>408.10413043247706</v>
      </c>
      <c r="S31" s="65">
        <v>409.10381865356987</v>
      </c>
      <c r="T31" s="65">
        <v>398.11479222159704</v>
      </c>
      <c r="U31" s="65">
        <v>401.57764921429919</v>
      </c>
      <c r="V31" s="65">
        <v>448.27870995777539</v>
      </c>
      <c r="W31" s="89">
        <v>457.10030928747801</v>
      </c>
      <c r="X31" s="89">
        <v>427.66143064064784</v>
      </c>
      <c r="Y31" s="64">
        <v>457.85880350269508</v>
      </c>
    </row>
    <row r="32" spans="1:25" x14ac:dyDescent="0.4">
      <c r="A32" s="68" t="s">
        <v>40</v>
      </c>
      <c r="B32" s="67" t="s">
        <v>39</v>
      </c>
      <c r="C32" s="65" t="s">
        <v>208</v>
      </c>
      <c r="D32" s="65" t="s">
        <v>208</v>
      </c>
      <c r="E32" s="65" t="s">
        <v>208</v>
      </c>
      <c r="F32" s="65" t="s">
        <v>208</v>
      </c>
      <c r="G32" s="65" t="s">
        <v>208</v>
      </c>
      <c r="H32" s="65" t="s">
        <v>208</v>
      </c>
      <c r="I32" s="65" t="s">
        <v>208</v>
      </c>
      <c r="J32" s="65" t="s">
        <v>208</v>
      </c>
      <c r="K32" s="65">
        <v>244.81237380925728</v>
      </c>
      <c r="L32" s="65">
        <v>223.69068334134045</v>
      </c>
      <c r="M32" s="65">
        <v>248.77929841830795</v>
      </c>
      <c r="N32" s="65">
        <v>289.47171576219142</v>
      </c>
      <c r="O32" s="65">
        <v>338.37435105225114</v>
      </c>
      <c r="P32" s="65">
        <v>362.54342408076963</v>
      </c>
      <c r="Q32" s="65">
        <v>382.18405184575101</v>
      </c>
      <c r="R32" s="65">
        <v>375.21947849153452</v>
      </c>
      <c r="S32" s="65">
        <v>376.13861276389554</v>
      </c>
      <c r="T32" s="65">
        <v>366.03507187945263</v>
      </c>
      <c r="U32" s="65">
        <v>369.21889507064537</v>
      </c>
      <c r="V32" s="65">
        <v>382.84635736669145</v>
      </c>
      <c r="W32" s="89">
        <v>402.90425936011832</v>
      </c>
      <c r="X32" s="89">
        <v>376.95579825300956</v>
      </c>
      <c r="Y32" s="64">
        <v>403.57282278876119</v>
      </c>
    </row>
    <row r="33" spans="1:25" x14ac:dyDescent="0.4">
      <c r="A33" s="68" t="s">
        <v>38</v>
      </c>
      <c r="B33" s="67" t="s">
        <v>37</v>
      </c>
      <c r="C33" s="65" t="s">
        <v>208</v>
      </c>
      <c r="D33" s="65" t="s">
        <v>208</v>
      </c>
      <c r="E33" s="65" t="s">
        <v>208</v>
      </c>
      <c r="F33" s="65" t="s">
        <v>208</v>
      </c>
      <c r="G33" s="65" t="s">
        <v>208</v>
      </c>
      <c r="H33" s="65" t="s">
        <v>208</v>
      </c>
      <c r="I33" s="65" t="s">
        <v>208</v>
      </c>
      <c r="J33" s="65" t="s">
        <v>208</v>
      </c>
      <c r="K33" s="65">
        <v>137.2828419592139</v>
      </c>
      <c r="L33" s="65">
        <v>113.28630120678322</v>
      </c>
      <c r="M33" s="65">
        <v>122.10934381117301</v>
      </c>
      <c r="N33" s="65">
        <v>162.26980605730625</v>
      </c>
      <c r="O33" s="65">
        <v>162.23710913719637</v>
      </c>
      <c r="P33" s="65">
        <v>193.35752065269725</v>
      </c>
      <c r="Q33" s="65">
        <v>201.1522884933984</v>
      </c>
      <c r="R33" s="65">
        <v>194.46740918035204</v>
      </c>
      <c r="S33" s="65">
        <v>194.94377480335618</v>
      </c>
      <c r="T33" s="65">
        <v>189.70734777338339</v>
      </c>
      <c r="U33" s="65">
        <v>191.35744826861537</v>
      </c>
      <c r="V33" s="65">
        <v>209.94408575109259</v>
      </c>
      <c r="W33" s="89">
        <v>224.21829889227146</v>
      </c>
      <c r="X33" s="89">
        <v>209.77784641964587</v>
      </c>
      <c r="Y33" s="64">
        <v>224.59035788938894</v>
      </c>
    </row>
    <row r="34" spans="1:25" x14ac:dyDescent="0.4">
      <c r="A34" s="63">
        <v>924</v>
      </c>
      <c r="B34" s="62" t="s">
        <v>36</v>
      </c>
      <c r="C34" s="60" t="s">
        <v>208</v>
      </c>
      <c r="D34" s="60" t="s">
        <v>208</v>
      </c>
      <c r="E34" s="60" t="s">
        <v>208</v>
      </c>
      <c r="F34" s="60" t="s">
        <v>208</v>
      </c>
      <c r="G34" s="60" t="s">
        <v>208</v>
      </c>
      <c r="H34" s="60" t="s">
        <v>208</v>
      </c>
      <c r="I34" s="60" t="s">
        <v>208</v>
      </c>
      <c r="J34" s="60" t="s">
        <v>208</v>
      </c>
      <c r="K34" s="60">
        <v>82.024738753836388</v>
      </c>
      <c r="L34" s="60">
        <v>59.710428018259904</v>
      </c>
      <c r="M34" s="60">
        <v>73.314781642063991</v>
      </c>
      <c r="N34" s="60">
        <v>87.987415315187818</v>
      </c>
      <c r="O34" s="60">
        <v>110.12126805652032</v>
      </c>
      <c r="P34" s="60">
        <v>108.22771534961632</v>
      </c>
      <c r="Q34" s="60">
        <v>107.96275060795888</v>
      </c>
      <c r="R34" s="60">
        <v>106.304637085222</v>
      </c>
      <c r="S34" s="60">
        <v>106.5650399716839</v>
      </c>
      <c r="T34" s="60">
        <v>103.70257331266519</v>
      </c>
      <c r="U34" s="60">
        <v>104.60459249952598</v>
      </c>
      <c r="V34" s="60">
        <v>102.3941610974823</v>
      </c>
      <c r="W34" s="88">
        <v>106.97397029269158</v>
      </c>
      <c r="X34" s="88">
        <v>100.08446777906367</v>
      </c>
      <c r="Y34" s="59">
        <v>107.15147867760665</v>
      </c>
    </row>
    <row r="35" spans="1:25" x14ac:dyDescent="0.4">
      <c r="A35" s="63">
        <v>923</v>
      </c>
      <c r="B35" s="97" t="s">
        <v>35</v>
      </c>
      <c r="C35" s="60" t="s">
        <v>208</v>
      </c>
      <c r="D35" s="60" t="s">
        <v>208</v>
      </c>
      <c r="E35" s="60" t="s">
        <v>208</v>
      </c>
      <c r="F35" s="60" t="s">
        <v>208</v>
      </c>
      <c r="G35" s="60" t="s">
        <v>208</v>
      </c>
      <c r="H35" s="60" t="s">
        <v>208</v>
      </c>
      <c r="I35" s="60" t="s">
        <v>208</v>
      </c>
      <c r="J35" s="60" t="s">
        <v>208</v>
      </c>
      <c r="K35" s="60">
        <v>158.43928978607903</v>
      </c>
      <c r="L35" s="60">
        <v>149.04289625353215</v>
      </c>
      <c r="M35" s="60">
        <v>154.94583473860109</v>
      </c>
      <c r="N35" s="60">
        <v>181.14221848515223</v>
      </c>
      <c r="O35" s="60">
        <v>227.14330690761204</v>
      </c>
      <c r="P35" s="60">
        <v>215.42752181119118</v>
      </c>
      <c r="Q35" s="60">
        <v>218.27646220012335</v>
      </c>
      <c r="R35" s="60">
        <v>235.37428992961796</v>
      </c>
      <c r="S35" s="60">
        <v>235.95086068115964</v>
      </c>
      <c r="T35" s="60">
        <v>229.61293342053034</v>
      </c>
      <c r="U35" s="60">
        <v>231.61013816560688</v>
      </c>
      <c r="V35" s="60">
        <v>217.87239209173072</v>
      </c>
      <c r="W35" s="88">
        <v>214.96247647728791</v>
      </c>
      <c r="X35" s="88">
        <v>201.11813174581886</v>
      </c>
      <c r="Y35" s="59">
        <v>215.31917672794165</v>
      </c>
    </row>
    <row r="36" spans="1:25"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sheetData>
  <mergeCells count="2">
    <mergeCell ref="A19:B19"/>
    <mergeCell ref="A1:B1"/>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zoomScale="70" zoomScaleNormal="70" workbookViewId="0">
      <selection sqref="A1:B1"/>
    </sheetView>
  </sheetViews>
  <sheetFormatPr defaultColWidth="8.88671875" defaultRowHeight="15" x14ac:dyDescent="0.4"/>
  <cols>
    <col min="1" max="1" width="12" style="108" customWidth="1"/>
    <col min="2" max="2" width="60.77734375" style="108" customWidth="1"/>
    <col min="3" max="20" width="8.88671875" style="108" customWidth="1"/>
    <col min="21" max="24" width="8.88671875" style="108"/>
    <col min="25" max="25" width="8.88671875" style="109"/>
    <col min="26" max="16384" width="8.88671875" style="108"/>
  </cols>
  <sheetData>
    <row r="1" spans="1:25" s="75" customFormat="1" ht="39" customHeight="1" x14ac:dyDescent="0.4">
      <c r="A1" s="189" t="s">
        <v>174</v>
      </c>
      <c r="B1" s="189"/>
      <c r="E1" s="63"/>
      <c r="F1" s="63"/>
    </row>
    <row r="2" spans="1:25" s="112" customFormat="1" x14ac:dyDescent="0.35">
      <c r="A2" s="74" t="s">
        <v>83</v>
      </c>
      <c r="B2" s="111"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112" customFormat="1" ht="25.5" customHeight="1" x14ac:dyDescent="0.4">
      <c r="A3" s="69">
        <v>925</v>
      </c>
      <c r="B3" s="149" t="s">
        <v>58</v>
      </c>
      <c r="C3" s="153"/>
      <c r="D3" s="153"/>
      <c r="E3" s="153"/>
      <c r="F3" s="153"/>
      <c r="G3" s="115"/>
      <c r="H3" s="115"/>
      <c r="I3" s="115"/>
      <c r="J3" s="115"/>
      <c r="K3" s="115"/>
      <c r="L3" s="115"/>
      <c r="M3" s="115"/>
      <c r="N3" s="115"/>
      <c r="O3" s="115"/>
      <c r="P3" s="115"/>
      <c r="Q3" s="115"/>
      <c r="R3" s="115"/>
      <c r="S3" s="115"/>
      <c r="T3" s="60">
        <f t="shared" ref="T3:Y3" si="0">SUM(T6,T16:T17,T4)</f>
        <v>5.8574696600000031</v>
      </c>
      <c r="U3" s="60">
        <f t="shared" si="0"/>
        <v>56.150329630000016</v>
      </c>
      <c r="V3" s="60">
        <f t="shared" si="0"/>
        <v>490.79643462000018</v>
      </c>
      <c r="W3" s="88">
        <f t="shared" si="0"/>
        <v>1585.2890467599996</v>
      </c>
      <c r="X3" s="88">
        <f t="shared" si="0"/>
        <v>3321.8002079199982</v>
      </c>
      <c r="Y3" s="59">
        <f t="shared" si="0"/>
        <v>8130.6088377400001</v>
      </c>
    </row>
    <row r="4" spans="1:25" s="112" customFormat="1" x14ac:dyDescent="0.4">
      <c r="A4" s="68"/>
      <c r="B4" s="90" t="s">
        <v>57</v>
      </c>
      <c r="C4" s="115"/>
      <c r="D4" s="115"/>
      <c r="E4" s="115"/>
      <c r="F4" s="115"/>
      <c r="G4" s="115"/>
      <c r="H4" s="115"/>
      <c r="I4" s="115"/>
      <c r="J4" s="115"/>
      <c r="K4" s="115"/>
      <c r="L4" s="115"/>
      <c r="M4" s="115"/>
      <c r="N4" s="115"/>
      <c r="O4" s="115"/>
      <c r="P4" s="115"/>
      <c r="Q4" s="115"/>
      <c r="R4" s="115"/>
      <c r="S4" s="115"/>
      <c r="T4" s="65">
        <v>0</v>
      </c>
      <c r="U4" s="65">
        <v>0</v>
      </c>
      <c r="V4" s="65">
        <v>0</v>
      </c>
      <c r="W4" s="65">
        <v>0</v>
      </c>
      <c r="X4" s="89">
        <v>0</v>
      </c>
      <c r="Y4" s="64">
        <v>0</v>
      </c>
    </row>
    <row r="5" spans="1:25" s="151" customFormat="1" ht="25.5" customHeight="1" x14ac:dyDescent="0.4">
      <c r="A5" s="148">
        <v>941</v>
      </c>
      <c r="B5" s="149" t="s">
        <v>56</v>
      </c>
      <c r="C5" s="152"/>
      <c r="D5" s="152"/>
      <c r="E5" s="152"/>
      <c r="F5" s="152"/>
      <c r="G5" s="147"/>
      <c r="H5" s="147"/>
      <c r="I5" s="147"/>
      <c r="J5" s="147"/>
      <c r="K5" s="147"/>
      <c r="L5" s="147"/>
      <c r="M5" s="147"/>
      <c r="N5" s="147"/>
      <c r="O5" s="147"/>
      <c r="P5" s="147"/>
      <c r="Q5" s="147"/>
      <c r="R5" s="147"/>
      <c r="S5" s="147"/>
      <c r="T5" s="60">
        <f t="shared" ref="T5:Y5" si="1">SUM(T6,T16)</f>
        <v>5.6975144354538445</v>
      </c>
      <c r="U5" s="60">
        <f t="shared" si="1"/>
        <v>54.701827270586016</v>
      </c>
      <c r="V5" s="60">
        <f t="shared" si="1"/>
        <v>444.8869553748026</v>
      </c>
      <c r="W5" s="88">
        <f t="shared" si="1"/>
        <v>1421.9721125022952</v>
      </c>
      <c r="X5" s="88">
        <f t="shared" si="1"/>
        <v>2998.9603777772541</v>
      </c>
      <c r="Y5" s="59">
        <f t="shared" si="1"/>
        <v>7343.8346332467399</v>
      </c>
    </row>
    <row r="6" spans="1:25" s="151" customFormat="1" ht="25.5" customHeight="1" x14ac:dyDescent="0.4">
      <c r="A6" s="148">
        <v>921</v>
      </c>
      <c r="B6" s="52" t="s">
        <v>55</v>
      </c>
      <c r="C6" s="152"/>
      <c r="D6" s="152"/>
      <c r="E6" s="152"/>
      <c r="F6" s="152"/>
      <c r="G6" s="147"/>
      <c r="H6" s="147"/>
      <c r="I6" s="147"/>
      <c r="J6" s="147"/>
      <c r="K6" s="147"/>
      <c r="L6" s="147"/>
      <c r="M6" s="147"/>
      <c r="N6" s="147"/>
      <c r="O6" s="147"/>
      <c r="P6" s="147"/>
      <c r="Q6" s="147"/>
      <c r="R6" s="147"/>
      <c r="S6" s="147"/>
      <c r="T6" s="60">
        <f t="shared" ref="T6:Y6" si="2">SUM(T7:T15)</f>
        <v>5.6975144354538445</v>
      </c>
      <c r="U6" s="60">
        <f t="shared" si="2"/>
        <v>54.125853852979525</v>
      </c>
      <c r="V6" s="60">
        <f t="shared" si="2"/>
        <v>424.2812172208989</v>
      </c>
      <c r="W6" s="88">
        <f t="shared" si="2"/>
        <v>1344.6564847115899</v>
      </c>
      <c r="X6" s="88">
        <f t="shared" si="2"/>
        <v>2863.6415699579111</v>
      </c>
      <c r="Y6" s="59">
        <f t="shared" si="2"/>
        <v>6955.9843689272348</v>
      </c>
    </row>
    <row r="7" spans="1:25" s="112" customFormat="1" x14ac:dyDescent="0.4">
      <c r="A7" s="68" t="s">
        <v>54</v>
      </c>
      <c r="B7" s="67" t="s">
        <v>53</v>
      </c>
      <c r="C7" s="115"/>
      <c r="D7" s="115"/>
      <c r="E7" s="115"/>
      <c r="F7" s="115"/>
      <c r="G7" s="115"/>
      <c r="H7" s="115"/>
      <c r="I7" s="115"/>
      <c r="J7" s="115"/>
      <c r="K7" s="115"/>
      <c r="L7" s="115"/>
      <c r="M7" s="115"/>
      <c r="N7" s="115"/>
      <c r="O7" s="115"/>
      <c r="P7" s="115"/>
      <c r="Q7" s="115"/>
      <c r="R7" s="115"/>
      <c r="S7" s="115"/>
      <c r="T7" s="125">
        <v>0</v>
      </c>
      <c r="U7" s="65">
        <v>2.0118088325194409E-2</v>
      </c>
      <c r="V7" s="65">
        <v>12.300037726547243</v>
      </c>
      <c r="W7" s="65">
        <v>84.28076960315407</v>
      </c>
      <c r="X7" s="89">
        <v>206.36503360427793</v>
      </c>
      <c r="Y7" s="64">
        <v>491.59068372396558</v>
      </c>
    </row>
    <row r="8" spans="1:25" s="112" customFormat="1" x14ac:dyDescent="0.4">
      <c r="A8" s="68" t="s">
        <v>52</v>
      </c>
      <c r="B8" s="67" t="s">
        <v>51</v>
      </c>
      <c r="C8" s="115"/>
      <c r="D8" s="115"/>
      <c r="E8" s="115"/>
      <c r="F8" s="115"/>
      <c r="G8" s="115"/>
      <c r="H8" s="115"/>
      <c r="I8" s="115"/>
      <c r="J8" s="115"/>
      <c r="K8" s="115"/>
      <c r="L8" s="115"/>
      <c r="M8" s="115"/>
      <c r="N8" s="115"/>
      <c r="O8" s="115"/>
      <c r="P8" s="115"/>
      <c r="Q8" s="115"/>
      <c r="R8" s="115"/>
      <c r="S8" s="115"/>
      <c r="T8" s="65">
        <v>5.4553150266268684</v>
      </c>
      <c r="U8" s="65">
        <v>49.646971300285315</v>
      </c>
      <c r="V8" s="65">
        <v>247.02614964543332</v>
      </c>
      <c r="W8" s="65">
        <v>402.00551309631538</v>
      </c>
      <c r="X8" s="89">
        <v>681.27980677355038</v>
      </c>
      <c r="Y8" s="64">
        <v>1355.4859866856509</v>
      </c>
    </row>
    <row r="9" spans="1:25" s="112" customFormat="1" x14ac:dyDescent="0.4">
      <c r="A9" s="68" t="s">
        <v>50</v>
      </c>
      <c r="B9" s="67" t="s">
        <v>49</v>
      </c>
      <c r="C9" s="115"/>
      <c r="D9" s="115"/>
      <c r="E9" s="115"/>
      <c r="F9" s="115"/>
      <c r="G9" s="115"/>
      <c r="H9" s="115"/>
      <c r="I9" s="115"/>
      <c r="J9" s="115"/>
      <c r="K9" s="115"/>
      <c r="L9" s="115"/>
      <c r="M9" s="115"/>
      <c r="N9" s="115"/>
      <c r="O9" s="115"/>
      <c r="P9" s="115"/>
      <c r="Q9" s="115"/>
      <c r="R9" s="115"/>
      <c r="S9" s="115"/>
      <c r="T9" s="65">
        <v>1.1656656039801001E-2</v>
      </c>
      <c r="U9" s="65">
        <v>0.8285671932450438</v>
      </c>
      <c r="V9" s="65">
        <v>21.007429634533572</v>
      </c>
      <c r="W9" s="65">
        <v>122.07193088527129</v>
      </c>
      <c r="X9" s="89">
        <v>274.86383807283823</v>
      </c>
      <c r="Y9" s="64">
        <v>701.33546693996652</v>
      </c>
    </row>
    <row r="10" spans="1:25" s="112" customFormat="1" x14ac:dyDescent="0.4">
      <c r="A10" s="68" t="s">
        <v>48</v>
      </c>
      <c r="B10" s="67" t="s">
        <v>47</v>
      </c>
      <c r="C10" s="115"/>
      <c r="D10" s="115"/>
      <c r="E10" s="115"/>
      <c r="F10" s="115"/>
      <c r="G10" s="115"/>
      <c r="H10" s="115"/>
      <c r="I10" s="115"/>
      <c r="J10" s="115"/>
      <c r="K10" s="115"/>
      <c r="L10" s="115"/>
      <c r="M10" s="115"/>
      <c r="N10" s="115"/>
      <c r="O10" s="115"/>
      <c r="P10" s="115"/>
      <c r="Q10" s="115"/>
      <c r="R10" s="115"/>
      <c r="S10" s="115"/>
      <c r="T10" s="65">
        <v>0</v>
      </c>
      <c r="U10" s="65">
        <v>4.1726405415218035E-2</v>
      </c>
      <c r="V10" s="65">
        <v>12.993355340655489</v>
      </c>
      <c r="W10" s="65">
        <v>77.868923504495996</v>
      </c>
      <c r="X10" s="89">
        <v>166.03794631070176</v>
      </c>
      <c r="Y10" s="64">
        <v>425.85800849736637</v>
      </c>
    </row>
    <row r="11" spans="1:25" s="112" customFormat="1" x14ac:dyDescent="0.4">
      <c r="A11" s="68" t="s">
        <v>46</v>
      </c>
      <c r="B11" s="67" t="s">
        <v>45</v>
      </c>
      <c r="C11" s="115"/>
      <c r="D11" s="115"/>
      <c r="E11" s="115"/>
      <c r="F11" s="115"/>
      <c r="G11" s="115"/>
      <c r="H11" s="115"/>
      <c r="I11" s="115"/>
      <c r="J11" s="115"/>
      <c r="K11" s="115"/>
      <c r="L11" s="115"/>
      <c r="M11" s="115"/>
      <c r="N11" s="115"/>
      <c r="O11" s="115"/>
      <c r="P11" s="115"/>
      <c r="Q11" s="115"/>
      <c r="R11" s="115"/>
      <c r="S11" s="115"/>
      <c r="T11" s="65">
        <v>8.289177628302935E-2</v>
      </c>
      <c r="U11" s="65">
        <v>0.98876678546418451</v>
      </c>
      <c r="V11" s="65">
        <v>39.416564492721186</v>
      </c>
      <c r="W11" s="65">
        <v>144.56340165085939</v>
      </c>
      <c r="X11" s="89">
        <v>265.1483078698771</v>
      </c>
      <c r="Y11" s="64">
        <v>786.600054923485</v>
      </c>
    </row>
    <row r="12" spans="1:25" s="112" customFormat="1" x14ac:dyDescent="0.4">
      <c r="A12" s="68" t="s">
        <v>44</v>
      </c>
      <c r="B12" s="67" t="s">
        <v>43</v>
      </c>
      <c r="C12" s="115"/>
      <c r="D12" s="115"/>
      <c r="E12" s="115"/>
      <c r="F12" s="115"/>
      <c r="G12" s="115"/>
      <c r="H12" s="115"/>
      <c r="I12" s="115"/>
      <c r="J12" s="115"/>
      <c r="K12" s="115"/>
      <c r="L12" s="115"/>
      <c r="M12" s="115"/>
      <c r="N12" s="115"/>
      <c r="O12" s="115"/>
      <c r="P12" s="115"/>
      <c r="Q12" s="115"/>
      <c r="R12" s="115"/>
      <c r="S12" s="115"/>
      <c r="T12" s="65">
        <v>0</v>
      </c>
      <c r="U12" s="65">
        <v>3.8000833503144996E-2</v>
      </c>
      <c r="V12" s="65">
        <v>18.956639405556672</v>
      </c>
      <c r="W12" s="65">
        <v>93.73999824853577</v>
      </c>
      <c r="X12" s="89">
        <v>212.5888168621147</v>
      </c>
      <c r="Y12" s="64">
        <v>598.14465718690735</v>
      </c>
    </row>
    <row r="13" spans="1:25" s="112" customFormat="1" x14ac:dyDescent="0.4">
      <c r="A13" s="68" t="s">
        <v>42</v>
      </c>
      <c r="B13" s="67" t="s">
        <v>41</v>
      </c>
      <c r="C13" s="115"/>
      <c r="D13" s="115"/>
      <c r="E13" s="115"/>
      <c r="F13" s="115"/>
      <c r="G13" s="115"/>
      <c r="H13" s="115"/>
      <c r="I13" s="115"/>
      <c r="J13" s="115"/>
      <c r="K13" s="115"/>
      <c r="L13" s="115"/>
      <c r="M13" s="115"/>
      <c r="N13" s="115"/>
      <c r="O13" s="115"/>
      <c r="P13" s="115"/>
      <c r="Q13" s="115"/>
      <c r="R13" s="115"/>
      <c r="S13" s="115"/>
      <c r="T13" s="65">
        <v>0.13664191246655619</v>
      </c>
      <c r="U13" s="65">
        <v>1.2488117049268825</v>
      </c>
      <c r="V13" s="65">
        <v>29.71388081305707</v>
      </c>
      <c r="W13" s="65">
        <v>224.00708987922101</v>
      </c>
      <c r="X13" s="89">
        <v>546.88407393589671</v>
      </c>
      <c r="Y13" s="64">
        <v>1143.1241668155942</v>
      </c>
    </row>
    <row r="14" spans="1:25" s="112" customFormat="1" x14ac:dyDescent="0.4">
      <c r="A14" s="68" t="s">
        <v>40</v>
      </c>
      <c r="B14" s="67" t="s">
        <v>39</v>
      </c>
      <c r="C14" s="115"/>
      <c r="D14" s="115"/>
      <c r="E14" s="115"/>
      <c r="F14" s="115"/>
      <c r="G14" s="115"/>
      <c r="H14" s="115"/>
      <c r="I14" s="115"/>
      <c r="J14" s="115"/>
      <c r="K14" s="115"/>
      <c r="L14" s="115"/>
      <c r="M14" s="115"/>
      <c r="N14" s="115"/>
      <c r="O14" s="115"/>
      <c r="P14" s="115"/>
      <c r="Q14" s="115"/>
      <c r="R14" s="115"/>
      <c r="S14" s="115"/>
      <c r="T14" s="65">
        <v>0</v>
      </c>
      <c r="U14" s="65">
        <v>4.247151979763264E-2</v>
      </c>
      <c r="V14" s="65">
        <v>18.84657405840516</v>
      </c>
      <c r="W14" s="65">
        <v>100.9956203107245</v>
      </c>
      <c r="X14" s="89">
        <v>248.31646723253922</v>
      </c>
      <c r="Y14" s="64">
        <v>739.88483225685411</v>
      </c>
    </row>
    <row r="15" spans="1:25" s="112" customFormat="1" x14ac:dyDescent="0.4">
      <c r="A15" s="68" t="s">
        <v>38</v>
      </c>
      <c r="B15" s="67" t="s">
        <v>37</v>
      </c>
      <c r="C15" s="115"/>
      <c r="D15" s="115"/>
      <c r="E15" s="115"/>
      <c r="F15" s="115"/>
      <c r="G15" s="115"/>
      <c r="H15" s="115"/>
      <c r="I15" s="115"/>
      <c r="J15" s="115"/>
      <c r="K15" s="115"/>
      <c r="L15" s="115"/>
      <c r="M15" s="115"/>
      <c r="N15" s="115"/>
      <c r="O15" s="115"/>
      <c r="P15" s="115"/>
      <c r="Q15" s="115"/>
      <c r="R15" s="115"/>
      <c r="S15" s="115"/>
      <c r="T15" s="65">
        <v>1.1009064037589835E-2</v>
      </c>
      <c r="U15" s="65">
        <v>1.2704200220169062</v>
      </c>
      <c r="V15" s="65">
        <v>24.020586103989086</v>
      </c>
      <c r="W15" s="65">
        <v>95.123237533012272</v>
      </c>
      <c r="X15" s="89">
        <v>262.15727929611518</v>
      </c>
      <c r="Y15" s="64">
        <v>713.96051189744514</v>
      </c>
    </row>
    <row r="16" spans="1:25" s="112" customFormat="1" x14ac:dyDescent="0.4">
      <c r="A16" s="63">
        <v>924</v>
      </c>
      <c r="B16" s="62" t="s">
        <v>36</v>
      </c>
      <c r="C16" s="115"/>
      <c r="D16" s="115"/>
      <c r="E16" s="115"/>
      <c r="F16" s="115"/>
      <c r="G16" s="115"/>
      <c r="H16" s="115"/>
      <c r="I16" s="115"/>
      <c r="J16" s="115"/>
      <c r="K16" s="115"/>
      <c r="L16" s="115"/>
      <c r="M16" s="115"/>
      <c r="N16" s="115"/>
      <c r="O16" s="115"/>
      <c r="P16" s="115"/>
      <c r="Q16" s="115"/>
      <c r="R16" s="115"/>
      <c r="S16" s="115"/>
      <c r="T16" s="60">
        <v>0</v>
      </c>
      <c r="U16" s="60">
        <v>0.57597341760649168</v>
      </c>
      <c r="V16" s="60">
        <v>20.605738153903694</v>
      </c>
      <c r="W16" s="60">
        <v>77.315627790705392</v>
      </c>
      <c r="X16" s="88">
        <v>135.31880781934311</v>
      </c>
      <c r="Y16" s="59">
        <v>387.85026431950513</v>
      </c>
    </row>
    <row r="17" spans="1:25" s="112" customFormat="1" x14ac:dyDescent="0.4">
      <c r="A17" s="63">
        <v>923</v>
      </c>
      <c r="B17" s="62" t="s">
        <v>35</v>
      </c>
      <c r="C17" s="115"/>
      <c r="D17" s="115"/>
      <c r="E17" s="115"/>
      <c r="F17" s="115"/>
      <c r="G17" s="115"/>
      <c r="H17" s="115"/>
      <c r="I17" s="115"/>
      <c r="J17" s="115"/>
      <c r="K17" s="115"/>
      <c r="L17" s="115"/>
      <c r="M17" s="115"/>
      <c r="N17" s="115"/>
      <c r="O17" s="115"/>
      <c r="P17" s="115"/>
      <c r="Q17" s="115"/>
      <c r="R17" s="115"/>
      <c r="S17" s="115"/>
      <c r="T17" s="60">
        <v>0.15995522454615818</v>
      </c>
      <c r="U17" s="60">
        <v>1.4485023594139974</v>
      </c>
      <c r="V17" s="60">
        <v>45.909479245197595</v>
      </c>
      <c r="W17" s="60">
        <v>163.31693425770447</v>
      </c>
      <c r="X17" s="88">
        <v>322.83983014274435</v>
      </c>
      <c r="Y17" s="59">
        <v>786.77420449326041</v>
      </c>
    </row>
    <row r="18" spans="1:25" s="150" customFormat="1" ht="26.25" customHeight="1" x14ac:dyDescent="0.4">
      <c r="A18" s="144"/>
      <c r="B18" s="57" t="s">
        <v>34</v>
      </c>
      <c r="C18" s="143"/>
      <c r="D18" s="143"/>
      <c r="E18" s="143"/>
      <c r="F18" s="143"/>
      <c r="G18" s="113"/>
      <c r="H18" s="113"/>
      <c r="I18" s="113"/>
      <c r="J18" s="113"/>
      <c r="K18" s="143"/>
      <c r="L18" s="143"/>
      <c r="M18" s="143"/>
      <c r="N18" s="143"/>
      <c r="O18" s="143"/>
      <c r="P18" s="143"/>
      <c r="Q18" s="143"/>
      <c r="R18" s="142"/>
      <c r="S18" s="142"/>
      <c r="T18" s="79"/>
      <c r="U18" s="79"/>
      <c r="V18" s="79"/>
      <c r="W18" s="79"/>
      <c r="X18" s="79"/>
      <c r="Y18" s="110"/>
    </row>
    <row r="19" spans="1:25" ht="65.25" customHeight="1" x14ac:dyDescent="0.4">
      <c r="A19" s="189" t="s">
        <v>173</v>
      </c>
      <c r="B19" s="189"/>
      <c r="C19" s="75"/>
      <c r="D19" s="75"/>
      <c r="E19" s="75"/>
      <c r="F19" s="75"/>
      <c r="G19" s="75"/>
      <c r="H19" s="75"/>
      <c r="I19" s="75"/>
      <c r="J19" s="75"/>
      <c r="K19" s="75"/>
      <c r="L19" s="75"/>
      <c r="M19" s="75"/>
      <c r="N19" s="75"/>
      <c r="O19" s="75"/>
      <c r="P19" s="75"/>
      <c r="Q19" s="75"/>
      <c r="R19" s="75"/>
      <c r="S19" s="75"/>
      <c r="T19" s="75"/>
      <c r="U19" s="75"/>
      <c r="V19" s="75"/>
      <c r="W19" s="75"/>
    </row>
    <row r="20" spans="1:25" x14ac:dyDescent="0.4">
      <c r="A20" s="74" t="s">
        <v>83</v>
      </c>
      <c r="B20" s="111"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25.5" customHeight="1" x14ac:dyDescent="0.4">
      <c r="A21" s="69">
        <v>925</v>
      </c>
      <c r="B21" s="149" t="s">
        <v>58</v>
      </c>
      <c r="C21" s="115" t="s">
        <v>208</v>
      </c>
      <c r="D21" s="115" t="s">
        <v>208</v>
      </c>
      <c r="E21" s="115" t="s">
        <v>208</v>
      </c>
      <c r="F21" s="115" t="s">
        <v>208</v>
      </c>
      <c r="G21" s="60" t="s">
        <v>208</v>
      </c>
      <c r="H21" s="60" t="s">
        <v>208</v>
      </c>
      <c r="I21" s="60" t="s">
        <v>208</v>
      </c>
      <c r="J21" s="60" t="s">
        <v>208</v>
      </c>
      <c r="K21" s="60" t="s">
        <v>208</v>
      </c>
      <c r="L21" s="60" t="s">
        <v>208</v>
      </c>
      <c r="M21" s="60" t="s">
        <v>208</v>
      </c>
      <c r="N21" s="60" t="s">
        <v>208</v>
      </c>
      <c r="O21" s="60" t="s">
        <v>208</v>
      </c>
      <c r="P21" s="60" t="s">
        <v>208</v>
      </c>
      <c r="Q21" s="60" t="s">
        <v>208</v>
      </c>
      <c r="R21" s="60" t="s">
        <v>208</v>
      </c>
      <c r="S21" s="60" t="s">
        <v>208</v>
      </c>
      <c r="T21" s="60">
        <v>6.4732997621925907</v>
      </c>
      <c r="U21" s="60">
        <v>61.266486606627268</v>
      </c>
      <c r="V21" s="60">
        <v>531.26897149378715</v>
      </c>
      <c r="W21" s="88">
        <v>1677.7949362125362</v>
      </c>
      <c r="X21" s="88">
        <v>3448.4295453500849</v>
      </c>
      <c r="Y21" s="59">
        <v>8293.162944482634</v>
      </c>
    </row>
    <row r="22" spans="1:25" x14ac:dyDescent="0.4">
      <c r="A22" s="68"/>
      <c r="B22" s="90" t="s">
        <v>57</v>
      </c>
      <c r="C22" s="116" t="s">
        <v>208</v>
      </c>
      <c r="D22" s="116" t="s">
        <v>208</v>
      </c>
      <c r="E22" s="116" t="s">
        <v>208</v>
      </c>
      <c r="F22" s="116" t="s">
        <v>208</v>
      </c>
      <c r="G22" s="60" t="s">
        <v>208</v>
      </c>
      <c r="H22" s="60" t="s">
        <v>208</v>
      </c>
      <c r="I22" s="60" t="s">
        <v>208</v>
      </c>
      <c r="J22" s="60" t="s">
        <v>208</v>
      </c>
      <c r="K22" s="60" t="s">
        <v>208</v>
      </c>
      <c r="L22" s="60" t="s">
        <v>208</v>
      </c>
      <c r="M22" s="60" t="s">
        <v>208</v>
      </c>
      <c r="N22" s="60" t="s">
        <v>208</v>
      </c>
      <c r="O22" s="60" t="s">
        <v>208</v>
      </c>
      <c r="P22" s="60" t="s">
        <v>208</v>
      </c>
      <c r="Q22" s="60" t="s">
        <v>208</v>
      </c>
      <c r="R22" s="60" t="s">
        <v>208</v>
      </c>
      <c r="S22" s="60" t="s">
        <v>208</v>
      </c>
      <c r="T22" s="89" t="s">
        <v>208</v>
      </c>
      <c r="U22" s="89" t="s">
        <v>208</v>
      </c>
      <c r="V22" s="89" t="s">
        <v>208</v>
      </c>
      <c r="W22" s="89" t="s">
        <v>208</v>
      </c>
      <c r="X22" s="89" t="s">
        <v>208</v>
      </c>
      <c r="Y22" s="64" t="s">
        <v>208</v>
      </c>
    </row>
    <row r="23" spans="1:25" s="145" customFormat="1" ht="25.5" customHeight="1" x14ac:dyDescent="0.4">
      <c r="A23" s="148">
        <v>941</v>
      </c>
      <c r="B23" s="149" t="s">
        <v>56</v>
      </c>
      <c r="C23" s="147" t="s">
        <v>208</v>
      </c>
      <c r="D23" s="147" t="s">
        <v>208</v>
      </c>
      <c r="E23" s="147" t="s">
        <v>208</v>
      </c>
      <c r="F23" s="147" t="s">
        <v>208</v>
      </c>
      <c r="G23" s="146" t="s">
        <v>208</v>
      </c>
      <c r="H23" s="146" t="s">
        <v>208</v>
      </c>
      <c r="I23" s="146" t="s">
        <v>208</v>
      </c>
      <c r="J23" s="146" t="s">
        <v>208</v>
      </c>
      <c r="K23" s="146" t="s">
        <v>208</v>
      </c>
      <c r="L23" s="146" t="s">
        <v>208</v>
      </c>
      <c r="M23" s="146" t="s">
        <v>208</v>
      </c>
      <c r="N23" s="146" t="s">
        <v>208</v>
      </c>
      <c r="O23" s="146" t="s">
        <v>208</v>
      </c>
      <c r="P23" s="146" t="s">
        <v>208</v>
      </c>
      <c r="Q23" s="146" t="s">
        <v>208</v>
      </c>
      <c r="R23" s="146" t="s">
        <v>208</v>
      </c>
      <c r="S23" s="146" t="s">
        <v>208</v>
      </c>
      <c r="T23" s="60">
        <v>6.2965275077689782</v>
      </c>
      <c r="U23" s="60">
        <v>59.68600344673338</v>
      </c>
      <c r="V23" s="60">
        <v>481.57365975156614</v>
      </c>
      <c r="W23" s="88">
        <v>1504.9480185760608</v>
      </c>
      <c r="X23" s="88">
        <v>3113.2828360369599</v>
      </c>
      <c r="Y23" s="59">
        <v>7490.6588751573699</v>
      </c>
    </row>
    <row r="24" spans="1:25" s="145" customFormat="1" ht="25.5" customHeight="1" x14ac:dyDescent="0.4">
      <c r="A24" s="148">
        <v>921</v>
      </c>
      <c r="B24" s="52" t="s">
        <v>55</v>
      </c>
      <c r="C24" s="147" t="s">
        <v>208</v>
      </c>
      <c r="D24" s="147" t="s">
        <v>208</v>
      </c>
      <c r="E24" s="147" t="s">
        <v>208</v>
      </c>
      <c r="F24" s="147" t="s">
        <v>208</v>
      </c>
      <c r="G24" s="146" t="s">
        <v>208</v>
      </c>
      <c r="H24" s="146" t="s">
        <v>208</v>
      </c>
      <c r="I24" s="146" t="s">
        <v>208</v>
      </c>
      <c r="J24" s="146" t="s">
        <v>208</v>
      </c>
      <c r="K24" s="146" t="s">
        <v>208</v>
      </c>
      <c r="L24" s="146" t="s">
        <v>208</v>
      </c>
      <c r="M24" s="146" t="s">
        <v>208</v>
      </c>
      <c r="N24" s="146" t="s">
        <v>208</v>
      </c>
      <c r="O24" s="146" t="s">
        <v>208</v>
      </c>
      <c r="P24" s="146" t="s">
        <v>208</v>
      </c>
      <c r="Q24" s="146" t="s">
        <v>208</v>
      </c>
      <c r="R24" s="146" t="s">
        <v>208</v>
      </c>
      <c r="S24" s="146" t="s">
        <v>208</v>
      </c>
      <c r="T24" s="60">
        <v>6.2965275077689782</v>
      </c>
      <c r="U24" s="60">
        <v>59.057550009182982</v>
      </c>
      <c r="V24" s="60">
        <v>459.26871101172742</v>
      </c>
      <c r="W24" s="88">
        <v>1423.1208154786455</v>
      </c>
      <c r="X24" s="88">
        <v>2972.8055810192759</v>
      </c>
      <c r="Y24" s="59">
        <v>7095.0543756354882</v>
      </c>
    </row>
    <row r="25" spans="1:25" x14ac:dyDescent="0.4">
      <c r="A25" s="68" t="s">
        <v>54</v>
      </c>
      <c r="B25" s="67" t="s">
        <v>53</v>
      </c>
      <c r="C25" s="116" t="s">
        <v>208</v>
      </c>
      <c r="D25" s="116" t="s">
        <v>208</v>
      </c>
      <c r="E25" s="116" t="s">
        <v>208</v>
      </c>
      <c r="F25" s="116" t="s">
        <v>208</v>
      </c>
      <c r="G25" s="60" t="s">
        <v>208</v>
      </c>
      <c r="H25" s="60" t="s">
        <v>208</v>
      </c>
      <c r="I25" s="60" t="s">
        <v>208</v>
      </c>
      <c r="J25" s="60" t="s">
        <v>208</v>
      </c>
      <c r="K25" s="60" t="s">
        <v>208</v>
      </c>
      <c r="L25" s="60" t="s">
        <v>208</v>
      </c>
      <c r="M25" s="60" t="s">
        <v>208</v>
      </c>
      <c r="N25" s="60" t="s">
        <v>208</v>
      </c>
      <c r="O25" s="60" t="s">
        <v>208</v>
      </c>
      <c r="P25" s="60" t="s">
        <v>208</v>
      </c>
      <c r="Q25" s="60" t="s">
        <v>208</v>
      </c>
      <c r="R25" s="60" t="s">
        <v>208</v>
      </c>
      <c r="S25" s="60" t="s">
        <v>208</v>
      </c>
      <c r="T25" s="65" t="s">
        <v>208</v>
      </c>
      <c r="U25" s="65">
        <v>2.1951154998526182E-2</v>
      </c>
      <c r="V25" s="65">
        <v>13.314335499150435</v>
      </c>
      <c r="W25" s="89">
        <v>89.198779711038455</v>
      </c>
      <c r="X25" s="89">
        <v>214.23181241046331</v>
      </c>
      <c r="Y25" s="64">
        <v>501.41898638499504</v>
      </c>
    </row>
    <row r="26" spans="1:25" x14ac:dyDescent="0.4">
      <c r="A26" s="68" t="s">
        <v>52</v>
      </c>
      <c r="B26" s="67" t="s">
        <v>51</v>
      </c>
      <c r="C26" s="116" t="s">
        <v>208</v>
      </c>
      <c r="D26" s="116" t="s">
        <v>208</v>
      </c>
      <c r="E26" s="116" t="s">
        <v>208</v>
      </c>
      <c r="F26" s="116" t="s">
        <v>208</v>
      </c>
      <c r="G26" s="60" t="s">
        <v>208</v>
      </c>
      <c r="H26" s="60" t="s">
        <v>208</v>
      </c>
      <c r="I26" s="60" t="s">
        <v>208</v>
      </c>
      <c r="J26" s="60" t="s">
        <v>208</v>
      </c>
      <c r="K26" s="60" t="s">
        <v>208</v>
      </c>
      <c r="L26" s="60" t="s">
        <v>208</v>
      </c>
      <c r="M26" s="60" t="s">
        <v>208</v>
      </c>
      <c r="N26" s="60" t="s">
        <v>208</v>
      </c>
      <c r="O26" s="60" t="s">
        <v>208</v>
      </c>
      <c r="P26" s="60" t="s">
        <v>208</v>
      </c>
      <c r="Q26" s="60" t="s">
        <v>208</v>
      </c>
      <c r="R26" s="60" t="s">
        <v>208</v>
      </c>
      <c r="S26" s="60" t="s">
        <v>208</v>
      </c>
      <c r="T26" s="65">
        <v>6.0288642561316061</v>
      </c>
      <c r="U26" s="65">
        <v>54.1705725019185</v>
      </c>
      <c r="V26" s="65">
        <v>267.3966622349455</v>
      </c>
      <c r="W26" s="89">
        <v>425.46361849974465</v>
      </c>
      <c r="X26" s="89">
        <v>707.25066749254938</v>
      </c>
      <c r="Y26" s="64">
        <v>1382.5860253377489</v>
      </c>
    </row>
    <row r="27" spans="1:25" x14ac:dyDescent="0.4">
      <c r="A27" s="68" t="s">
        <v>50</v>
      </c>
      <c r="B27" s="67" t="s">
        <v>49</v>
      </c>
      <c r="C27" s="116" t="s">
        <v>208</v>
      </c>
      <c r="D27" s="116" t="s">
        <v>208</v>
      </c>
      <c r="E27" s="116" t="s">
        <v>208</v>
      </c>
      <c r="F27" s="116" t="s">
        <v>208</v>
      </c>
      <c r="G27" s="60" t="s">
        <v>208</v>
      </c>
      <c r="H27" s="60" t="s">
        <v>208</v>
      </c>
      <c r="I27" s="60" t="s">
        <v>208</v>
      </c>
      <c r="J27" s="60" t="s">
        <v>208</v>
      </c>
      <c r="K27" s="60" t="s">
        <v>208</v>
      </c>
      <c r="L27" s="60" t="s">
        <v>208</v>
      </c>
      <c r="M27" s="60" t="s">
        <v>208</v>
      </c>
      <c r="N27" s="60" t="s">
        <v>208</v>
      </c>
      <c r="O27" s="60" t="s">
        <v>208</v>
      </c>
      <c r="P27" s="60" t="s">
        <v>208</v>
      </c>
      <c r="Q27" s="60" t="s">
        <v>208</v>
      </c>
      <c r="R27" s="60" t="s">
        <v>208</v>
      </c>
      <c r="S27" s="60" t="s">
        <v>208</v>
      </c>
      <c r="T27" s="65">
        <v>1.2882188581477791E-2</v>
      </c>
      <c r="U27" s="65">
        <v>0.90406238364300417</v>
      </c>
      <c r="V27" s="65">
        <v>22.739764897248818</v>
      </c>
      <c r="W27" s="89">
        <v>129.19515713023264</v>
      </c>
      <c r="X27" s="89">
        <v>285.34183901210855</v>
      </c>
      <c r="Y27" s="64">
        <v>715.35716723701876</v>
      </c>
    </row>
    <row r="28" spans="1:25" x14ac:dyDescent="0.4">
      <c r="A28" s="68" t="s">
        <v>48</v>
      </c>
      <c r="B28" s="67" t="s">
        <v>47</v>
      </c>
      <c r="C28" s="116" t="s">
        <v>208</v>
      </c>
      <c r="D28" s="116" t="s">
        <v>208</v>
      </c>
      <c r="E28" s="116" t="s">
        <v>208</v>
      </c>
      <c r="F28" s="116" t="s">
        <v>208</v>
      </c>
      <c r="G28" s="60" t="s">
        <v>208</v>
      </c>
      <c r="H28" s="60" t="s">
        <v>208</v>
      </c>
      <c r="I28" s="60" t="s">
        <v>208</v>
      </c>
      <c r="J28" s="60" t="s">
        <v>208</v>
      </c>
      <c r="K28" s="60" t="s">
        <v>208</v>
      </c>
      <c r="L28" s="60" t="s">
        <v>208</v>
      </c>
      <c r="M28" s="60" t="s">
        <v>208</v>
      </c>
      <c r="N28" s="60" t="s">
        <v>208</v>
      </c>
      <c r="O28" s="60" t="s">
        <v>208</v>
      </c>
      <c r="P28" s="60" t="s">
        <v>208</v>
      </c>
      <c r="Q28" s="60" t="s">
        <v>208</v>
      </c>
      <c r="R28" s="60" t="s">
        <v>208</v>
      </c>
      <c r="S28" s="60" t="s">
        <v>208</v>
      </c>
      <c r="T28" s="65" t="s">
        <v>208</v>
      </c>
      <c r="U28" s="65">
        <v>4.5528321478424671E-2</v>
      </c>
      <c r="V28" s="65">
        <v>14.064826150230653</v>
      </c>
      <c r="W28" s="89">
        <v>82.412785107663595</v>
      </c>
      <c r="X28" s="89">
        <v>172.36742846301391</v>
      </c>
      <c r="Y28" s="64">
        <v>434.37212712636295</v>
      </c>
    </row>
    <row r="29" spans="1:25" x14ac:dyDescent="0.4">
      <c r="A29" s="68" t="s">
        <v>46</v>
      </c>
      <c r="B29" s="67" t="s">
        <v>45</v>
      </c>
      <c r="C29" s="116" t="s">
        <v>208</v>
      </c>
      <c r="D29" s="116" t="s">
        <v>208</v>
      </c>
      <c r="E29" s="116" t="s">
        <v>208</v>
      </c>
      <c r="F29" s="116" t="s">
        <v>208</v>
      </c>
      <c r="G29" s="60" t="s">
        <v>208</v>
      </c>
      <c r="H29" s="60" t="s">
        <v>208</v>
      </c>
      <c r="I29" s="60" t="s">
        <v>208</v>
      </c>
      <c r="J29" s="60" t="s">
        <v>208</v>
      </c>
      <c r="K29" s="60" t="s">
        <v>208</v>
      </c>
      <c r="L29" s="60" t="s">
        <v>208</v>
      </c>
      <c r="M29" s="60" t="s">
        <v>208</v>
      </c>
      <c r="N29" s="60" t="s">
        <v>208</v>
      </c>
      <c r="O29" s="60" t="s">
        <v>208</v>
      </c>
      <c r="P29" s="60" t="s">
        <v>208</v>
      </c>
      <c r="Q29" s="60" t="s">
        <v>208</v>
      </c>
      <c r="R29" s="60" t="s">
        <v>208</v>
      </c>
      <c r="S29" s="60" t="s">
        <v>208</v>
      </c>
      <c r="T29" s="65">
        <v>9.1606674357175413E-2</v>
      </c>
      <c r="U29" s="65">
        <v>1.0788586178905275</v>
      </c>
      <c r="V29" s="65">
        <v>42.666971886378832</v>
      </c>
      <c r="W29" s="89">
        <v>152.99906584681696</v>
      </c>
      <c r="X29" s="89">
        <v>275.25594603132299</v>
      </c>
      <c r="Y29" s="64">
        <v>802.3264380078956</v>
      </c>
    </row>
    <row r="30" spans="1:25" x14ac:dyDescent="0.4">
      <c r="A30" s="68" t="s">
        <v>44</v>
      </c>
      <c r="B30" s="67" t="s">
        <v>43</v>
      </c>
      <c r="C30" s="116" t="s">
        <v>208</v>
      </c>
      <c r="D30" s="116" t="s">
        <v>208</v>
      </c>
      <c r="E30" s="116" t="s">
        <v>208</v>
      </c>
      <c r="F30" s="116" t="s">
        <v>208</v>
      </c>
      <c r="G30" s="60" t="s">
        <v>208</v>
      </c>
      <c r="H30" s="60" t="s">
        <v>208</v>
      </c>
      <c r="I30" s="60" t="s">
        <v>208</v>
      </c>
      <c r="J30" s="60" t="s">
        <v>208</v>
      </c>
      <c r="K30" s="60" t="s">
        <v>208</v>
      </c>
      <c r="L30" s="60" t="s">
        <v>208</v>
      </c>
      <c r="M30" s="60" t="s">
        <v>208</v>
      </c>
      <c r="N30" s="60" t="s">
        <v>208</v>
      </c>
      <c r="O30" s="60" t="s">
        <v>208</v>
      </c>
      <c r="P30" s="60" t="s">
        <v>208</v>
      </c>
      <c r="Q30" s="60" t="s">
        <v>208</v>
      </c>
      <c r="R30" s="60" t="s">
        <v>208</v>
      </c>
      <c r="S30" s="60" t="s">
        <v>208</v>
      </c>
      <c r="T30" s="65" t="s">
        <v>208</v>
      </c>
      <c r="U30" s="65">
        <v>4.1463292774993901E-2</v>
      </c>
      <c r="V30" s="65">
        <v>20.519860393375172</v>
      </c>
      <c r="W30" s="89">
        <v>99.209979847779621</v>
      </c>
      <c r="X30" s="89">
        <v>220.69285062071091</v>
      </c>
      <c r="Y30" s="64">
        <v>610.10327829294044</v>
      </c>
    </row>
    <row r="31" spans="1:25" x14ac:dyDescent="0.4">
      <c r="A31" s="68" t="s">
        <v>42</v>
      </c>
      <c r="B31" s="67" t="s">
        <v>41</v>
      </c>
      <c r="C31" s="116" t="s">
        <v>208</v>
      </c>
      <c r="D31" s="116" t="s">
        <v>208</v>
      </c>
      <c r="E31" s="116" t="s">
        <v>208</v>
      </c>
      <c r="F31" s="116" t="s">
        <v>208</v>
      </c>
      <c r="G31" s="60" t="s">
        <v>208</v>
      </c>
      <c r="H31" s="60" t="s">
        <v>208</v>
      </c>
      <c r="I31" s="60" t="s">
        <v>208</v>
      </c>
      <c r="J31" s="60" t="s">
        <v>208</v>
      </c>
      <c r="K31" s="60" t="s">
        <v>208</v>
      </c>
      <c r="L31" s="60" t="s">
        <v>208</v>
      </c>
      <c r="M31" s="60" t="s">
        <v>208</v>
      </c>
      <c r="N31" s="60" t="s">
        <v>208</v>
      </c>
      <c r="O31" s="60" t="s">
        <v>208</v>
      </c>
      <c r="P31" s="60" t="s">
        <v>208</v>
      </c>
      <c r="Q31" s="60" t="s">
        <v>208</v>
      </c>
      <c r="R31" s="60" t="s">
        <v>208</v>
      </c>
      <c r="S31" s="60" t="s">
        <v>208</v>
      </c>
      <c r="T31" s="65">
        <v>0.15100787726065634</v>
      </c>
      <c r="U31" s="65">
        <v>1.3625976213899955</v>
      </c>
      <c r="V31" s="65">
        <v>32.164175990528918</v>
      </c>
      <c r="W31" s="89">
        <v>237.07850744518669</v>
      </c>
      <c r="X31" s="89">
        <v>567.73167571774263</v>
      </c>
      <c r="Y31" s="64">
        <v>1165.9784857898517</v>
      </c>
    </row>
    <row r="32" spans="1:25" x14ac:dyDescent="0.4">
      <c r="A32" s="68" t="s">
        <v>40</v>
      </c>
      <c r="B32" s="67" t="s">
        <v>39</v>
      </c>
      <c r="C32" s="116" t="s">
        <v>208</v>
      </c>
      <c r="D32" s="116" t="s">
        <v>208</v>
      </c>
      <c r="E32" s="116" t="s">
        <v>208</v>
      </c>
      <c r="F32" s="116" t="s">
        <v>208</v>
      </c>
      <c r="G32" s="60" t="s">
        <v>208</v>
      </c>
      <c r="H32" s="60" t="s">
        <v>208</v>
      </c>
      <c r="I32" s="60" t="s">
        <v>208</v>
      </c>
      <c r="J32" s="60" t="s">
        <v>208</v>
      </c>
      <c r="K32" s="60" t="s">
        <v>208</v>
      </c>
      <c r="L32" s="60" t="s">
        <v>208</v>
      </c>
      <c r="M32" s="60" t="s">
        <v>208</v>
      </c>
      <c r="N32" s="60" t="s">
        <v>208</v>
      </c>
      <c r="O32" s="60" t="s">
        <v>208</v>
      </c>
      <c r="P32" s="60" t="s">
        <v>208</v>
      </c>
      <c r="Q32" s="60" t="s">
        <v>208</v>
      </c>
      <c r="R32" s="60" t="s">
        <v>208</v>
      </c>
      <c r="S32" s="60" t="s">
        <v>208</v>
      </c>
      <c r="T32" s="65" t="s">
        <v>208</v>
      </c>
      <c r="U32" s="65">
        <v>4.6341327219110828E-2</v>
      </c>
      <c r="V32" s="65">
        <v>20.400718729635166</v>
      </c>
      <c r="W32" s="89">
        <v>106.88898701678278</v>
      </c>
      <c r="X32" s="89">
        <v>257.78246390616988</v>
      </c>
      <c r="Y32" s="64">
        <v>754.67724453496919</v>
      </c>
    </row>
    <row r="33" spans="1:25" x14ac:dyDescent="0.4">
      <c r="A33" s="68" t="s">
        <v>38</v>
      </c>
      <c r="B33" s="67" t="s">
        <v>37</v>
      </c>
      <c r="C33" s="116" t="s">
        <v>208</v>
      </c>
      <c r="D33" s="116" t="s">
        <v>208</v>
      </c>
      <c r="E33" s="116" t="s">
        <v>208</v>
      </c>
      <c r="F33" s="116" t="s">
        <v>208</v>
      </c>
      <c r="G33" s="60" t="s">
        <v>208</v>
      </c>
      <c r="H33" s="60" t="s">
        <v>208</v>
      </c>
      <c r="I33" s="60" t="s">
        <v>208</v>
      </c>
      <c r="J33" s="60" t="s">
        <v>208</v>
      </c>
      <c r="K33" s="60" t="s">
        <v>208</v>
      </c>
      <c r="L33" s="60" t="s">
        <v>208</v>
      </c>
      <c r="M33" s="60" t="s">
        <v>208</v>
      </c>
      <c r="N33" s="60" t="s">
        <v>208</v>
      </c>
      <c r="O33" s="60" t="s">
        <v>208</v>
      </c>
      <c r="P33" s="60" t="s">
        <v>208</v>
      </c>
      <c r="Q33" s="60" t="s">
        <v>208</v>
      </c>
      <c r="R33" s="60" t="s">
        <v>208</v>
      </c>
      <c r="S33" s="60" t="s">
        <v>208</v>
      </c>
      <c r="T33" s="65">
        <v>1.2166511438062359E-2</v>
      </c>
      <c r="U33" s="65">
        <v>1.386174787869894</v>
      </c>
      <c r="V33" s="65">
        <v>26.001395230233818</v>
      </c>
      <c r="W33" s="89">
        <v>100.6739348733998</v>
      </c>
      <c r="X33" s="89">
        <v>272.15089736519462</v>
      </c>
      <c r="Y33" s="64">
        <v>728.23462292370652</v>
      </c>
    </row>
    <row r="34" spans="1:25" x14ac:dyDescent="0.4">
      <c r="A34" s="63">
        <v>924</v>
      </c>
      <c r="B34" s="62" t="s">
        <v>36</v>
      </c>
      <c r="C34" s="115" t="s">
        <v>208</v>
      </c>
      <c r="D34" s="115" t="s">
        <v>208</v>
      </c>
      <c r="E34" s="115" t="s">
        <v>208</v>
      </c>
      <c r="F34" s="115" t="s">
        <v>208</v>
      </c>
      <c r="G34" s="60" t="s">
        <v>208</v>
      </c>
      <c r="H34" s="60" t="s">
        <v>208</v>
      </c>
      <c r="I34" s="60" t="s">
        <v>208</v>
      </c>
      <c r="J34" s="60" t="s">
        <v>208</v>
      </c>
      <c r="K34" s="60" t="s">
        <v>208</v>
      </c>
      <c r="L34" s="60" t="s">
        <v>208</v>
      </c>
      <c r="M34" s="60" t="s">
        <v>208</v>
      </c>
      <c r="N34" s="60" t="s">
        <v>208</v>
      </c>
      <c r="O34" s="60" t="s">
        <v>208</v>
      </c>
      <c r="P34" s="60" t="s">
        <v>208</v>
      </c>
      <c r="Q34" s="60" t="s">
        <v>208</v>
      </c>
      <c r="R34" s="60" t="s">
        <v>208</v>
      </c>
      <c r="S34" s="60" t="s">
        <v>208</v>
      </c>
      <c r="T34" s="60" t="s">
        <v>208</v>
      </c>
      <c r="U34" s="60">
        <v>0.62845343755039762</v>
      </c>
      <c r="V34" s="60">
        <v>22.304948739838707</v>
      </c>
      <c r="W34" s="88">
        <v>81.82720309741552</v>
      </c>
      <c r="X34" s="88">
        <v>140.47725501768386</v>
      </c>
      <c r="Y34" s="59">
        <v>395.60449952188094</v>
      </c>
    </row>
    <row r="35" spans="1:25" x14ac:dyDescent="0.4">
      <c r="A35" s="63">
        <v>923</v>
      </c>
      <c r="B35" s="62" t="s">
        <v>35</v>
      </c>
      <c r="C35" s="115" t="s">
        <v>208</v>
      </c>
      <c r="D35" s="115" t="s">
        <v>208</v>
      </c>
      <c r="E35" s="115" t="s">
        <v>208</v>
      </c>
      <c r="F35" s="115" t="s">
        <v>208</v>
      </c>
      <c r="G35" s="60" t="s">
        <v>208</v>
      </c>
      <c r="H35" s="60" t="s">
        <v>208</v>
      </c>
      <c r="I35" s="60" t="s">
        <v>208</v>
      </c>
      <c r="J35" s="60" t="s">
        <v>208</v>
      </c>
      <c r="K35" s="60" t="s">
        <v>208</v>
      </c>
      <c r="L35" s="60" t="s">
        <v>208</v>
      </c>
      <c r="M35" s="60" t="s">
        <v>208</v>
      </c>
      <c r="N35" s="60" t="s">
        <v>208</v>
      </c>
      <c r="O35" s="60" t="s">
        <v>208</v>
      </c>
      <c r="P35" s="60" t="s">
        <v>208</v>
      </c>
      <c r="Q35" s="60" t="s">
        <v>208</v>
      </c>
      <c r="R35" s="60" t="s">
        <v>208</v>
      </c>
      <c r="S35" s="60" t="s">
        <v>208</v>
      </c>
      <c r="T35" s="60">
        <v>0.17677225442361191</v>
      </c>
      <c r="U35" s="60">
        <v>1.5804831598938851</v>
      </c>
      <c r="V35" s="60">
        <v>49.695311742220994</v>
      </c>
      <c r="W35" s="88">
        <v>172.84691763647538</v>
      </c>
      <c r="X35" s="88">
        <v>335.1467093131252</v>
      </c>
      <c r="Y35" s="59">
        <v>802.50406932526448</v>
      </c>
    </row>
    <row r="36" spans="1:25" s="141" customFormat="1" ht="26.25" customHeight="1" x14ac:dyDescent="0.4">
      <c r="A36" s="144"/>
      <c r="B36" s="57" t="s">
        <v>34</v>
      </c>
      <c r="C36" s="143"/>
      <c r="D36" s="143"/>
      <c r="E36" s="143"/>
      <c r="F36" s="143"/>
      <c r="G36" s="113"/>
      <c r="H36" s="113"/>
      <c r="I36" s="113"/>
      <c r="J36" s="113"/>
      <c r="K36" s="143"/>
      <c r="L36" s="143"/>
      <c r="M36" s="143"/>
      <c r="N36" s="143"/>
      <c r="O36" s="143"/>
      <c r="P36" s="143"/>
      <c r="Q36" s="143"/>
      <c r="R36" s="142"/>
      <c r="S36" s="142"/>
      <c r="T36" s="79"/>
      <c r="U36" s="79"/>
      <c r="V36" s="79"/>
      <c r="W36" s="79"/>
      <c r="X36" s="79"/>
      <c r="Y36" s="110"/>
    </row>
    <row r="37" spans="1:25" x14ac:dyDescent="0.4">
      <c r="W37" s="75"/>
    </row>
  </sheetData>
  <mergeCells count="2">
    <mergeCell ref="A1:B1"/>
    <mergeCell ref="A19:B19"/>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zoomScale="70" zoomScaleNormal="70" workbookViewId="0">
      <selection sqref="A1:B1"/>
    </sheetView>
  </sheetViews>
  <sheetFormatPr defaultColWidth="8.88671875" defaultRowHeight="15" x14ac:dyDescent="0.4"/>
  <cols>
    <col min="1" max="1" width="12.109375" style="108" customWidth="1"/>
    <col min="2" max="2" width="60.5546875" style="108" customWidth="1"/>
    <col min="3" max="3" width="8.88671875" style="108" customWidth="1"/>
    <col min="4" max="24" width="8.88671875" style="108"/>
    <col min="25" max="25" width="8.88671875" style="109"/>
    <col min="26" max="16384" width="8.88671875" style="108"/>
  </cols>
  <sheetData>
    <row r="1" spans="1:25" s="75" customFormat="1" ht="59.25" customHeight="1" x14ac:dyDescent="0.4">
      <c r="A1" s="190" t="s">
        <v>176</v>
      </c>
      <c r="B1" s="190"/>
      <c r="C1" s="52"/>
      <c r="E1" s="63"/>
      <c r="F1" s="63"/>
    </row>
    <row r="2" spans="1:25" s="112" customFormat="1" x14ac:dyDescent="0.35">
      <c r="A2" s="74" t="s">
        <v>83</v>
      </c>
      <c r="B2" s="111" t="s">
        <v>118</v>
      </c>
      <c r="C2" s="71" t="s">
        <v>33</v>
      </c>
      <c r="D2" s="71" t="s">
        <v>32</v>
      </c>
      <c r="E2" s="71" t="s">
        <v>31</v>
      </c>
      <c r="F2" s="71" t="s">
        <v>30</v>
      </c>
      <c r="G2" s="71" t="s">
        <v>29</v>
      </c>
      <c r="H2" s="71" t="s">
        <v>28</v>
      </c>
      <c r="I2" s="71" t="s">
        <v>27</v>
      </c>
      <c r="J2" s="71" t="s">
        <v>26</v>
      </c>
      <c r="K2" s="71" t="s">
        <v>25</v>
      </c>
      <c r="L2" s="71" t="s">
        <v>24</v>
      </c>
      <c r="M2" s="71" t="s">
        <v>23</v>
      </c>
      <c r="N2" s="71" t="s">
        <v>22</v>
      </c>
      <c r="O2" s="71" t="s">
        <v>21</v>
      </c>
      <c r="P2" s="71" t="s">
        <v>20</v>
      </c>
      <c r="Q2" s="71" t="s">
        <v>19</v>
      </c>
      <c r="R2" s="71" t="s">
        <v>18</v>
      </c>
      <c r="S2" s="71" t="s">
        <v>17</v>
      </c>
      <c r="T2" s="71" t="s">
        <v>16</v>
      </c>
      <c r="U2" s="71" t="s">
        <v>15</v>
      </c>
      <c r="V2" s="71" t="s">
        <v>14</v>
      </c>
      <c r="W2" s="71" t="s">
        <v>13</v>
      </c>
      <c r="X2" s="71" t="s">
        <v>12</v>
      </c>
      <c r="Y2" s="91" t="s">
        <v>11</v>
      </c>
    </row>
    <row r="3" spans="1:25" s="112" customFormat="1" ht="31.5" customHeight="1" x14ac:dyDescent="0.4">
      <c r="A3" s="69">
        <v>925</v>
      </c>
      <c r="B3" s="51" t="s">
        <v>58</v>
      </c>
      <c r="C3" s="60"/>
      <c r="D3" s="60"/>
      <c r="E3" s="60"/>
      <c r="F3" s="60"/>
      <c r="G3" s="60">
        <f>G6+G16+G17+G4</f>
        <v>1749.2679999999998</v>
      </c>
      <c r="H3" s="60">
        <f>SUM(H6,H16:H17,H4)</f>
        <v>1680.5630000000001</v>
      </c>
      <c r="I3" s="60">
        <f>I6+I16+I17+I4</f>
        <v>1705.4359999999999</v>
      </c>
      <c r="J3" s="60">
        <f>SUM(J6,J16:J17,J4)</f>
        <v>1915.596</v>
      </c>
      <c r="K3" s="60">
        <f>SUM(K6,K16:K17,K4)</f>
        <v>2474.88442904779</v>
      </c>
      <c r="L3" s="60">
        <f>SUM(L6,L16:L17,L4)</f>
        <v>3113.7637531214655</v>
      </c>
      <c r="M3" s="60">
        <f>SUM(M6,M16:M17,M4)</f>
        <v>2015.0229999999999</v>
      </c>
      <c r="N3" s="60">
        <f t="shared" ref="N3:Y3" si="0">N6+N16+N17+N4</f>
        <v>2070.2503380227035</v>
      </c>
      <c r="O3" s="60">
        <f t="shared" si="0"/>
        <v>2700.6877948242013</v>
      </c>
      <c r="P3" s="60">
        <f t="shared" si="0"/>
        <v>2734.8132516599994</v>
      </c>
      <c r="Q3" s="60">
        <f t="shared" si="0"/>
        <v>2759.4819029400005</v>
      </c>
      <c r="R3" s="60">
        <f t="shared" si="0"/>
        <v>2149.2390251900001</v>
      </c>
      <c r="S3" s="60">
        <f t="shared" si="0"/>
        <v>2144.0899999999997</v>
      </c>
      <c r="T3" s="60">
        <f t="shared" si="0"/>
        <v>2140.0810000000024</v>
      </c>
      <c r="U3" s="60">
        <f t="shared" si="0"/>
        <v>2116.9060000000004</v>
      </c>
      <c r="V3" s="60">
        <f t="shared" si="0"/>
        <v>2073.8218945200006</v>
      </c>
      <c r="W3" s="99">
        <f t="shared" si="0"/>
        <v>2048.8185346600017</v>
      </c>
      <c r="X3" s="99">
        <f t="shared" si="0"/>
        <v>2022.5266947100015</v>
      </c>
      <c r="Y3" s="98">
        <f t="shared" si="0"/>
        <v>1995.3827969600006</v>
      </c>
    </row>
    <row r="4" spans="1:25" s="112" customFormat="1" x14ac:dyDescent="0.4">
      <c r="A4" s="68"/>
      <c r="B4" s="90" t="s">
        <v>57</v>
      </c>
      <c r="C4" s="65"/>
      <c r="D4" s="65"/>
      <c r="E4" s="65"/>
      <c r="F4" s="65"/>
      <c r="G4" s="65">
        <v>0</v>
      </c>
      <c r="H4" s="65">
        <v>0</v>
      </c>
      <c r="I4" s="89">
        <v>1</v>
      </c>
      <c r="J4" s="89">
        <v>3</v>
      </c>
      <c r="K4" s="89">
        <v>5.5</v>
      </c>
      <c r="L4" s="89">
        <v>6.4</v>
      </c>
      <c r="M4" s="89">
        <v>7.8</v>
      </c>
      <c r="N4" s="89">
        <v>9</v>
      </c>
      <c r="O4" s="89">
        <v>13.5</v>
      </c>
      <c r="P4" s="89">
        <v>15.2</v>
      </c>
      <c r="Q4" s="89">
        <v>15.593</v>
      </c>
      <c r="R4" s="89">
        <v>12.76</v>
      </c>
      <c r="S4" s="89">
        <v>21.413</v>
      </c>
      <c r="T4" s="89">
        <v>21.736000000000001</v>
      </c>
      <c r="U4" s="89">
        <v>24.518999999999998</v>
      </c>
      <c r="V4" s="89">
        <v>8.0969999999999995</v>
      </c>
      <c r="W4" s="89">
        <v>8.1854847184070163</v>
      </c>
      <c r="X4" s="89">
        <v>8.1295500000000001</v>
      </c>
      <c r="Y4" s="64">
        <v>8.0984878160629687</v>
      </c>
    </row>
    <row r="5" spans="1:25" s="112" customFormat="1" ht="27.75" customHeight="1" x14ac:dyDescent="0.4">
      <c r="A5" s="69">
        <v>941</v>
      </c>
      <c r="B5" s="51" t="s">
        <v>56</v>
      </c>
      <c r="C5" s="60"/>
      <c r="D5" s="60"/>
      <c r="E5" s="60"/>
      <c r="F5" s="60"/>
      <c r="G5" s="60">
        <f t="shared" ref="G5:Y5" si="1">SUM(G6,G16)</f>
        <v>1591.2836313582386</v>
      </c>
      <c r="H5" s="60">
        <f t="shared" si="1"/>
        <v>1528.6610903875128</v>
      </c>
      <c r="I5" s="60">
        <f t="shared" si="1"/>
        <v>1550.4860962693547</v>
      </c>
      <c r="J5" s="60">
        <f t="shared" si="1"/>
        <v>1742.1246630817857</v>
      </c>
      <c r="K5" s="60">
        <f t="shared" si="1"/>
        <v>2250.8516915347095</v>
      </c>
      <c r="L5" s="60">
        <f t="shared" si="1"/>
        <v>2834.481540986174</v>
      </c>
      <c r="M5" s="60">
        <f t="shared" si="1"/>
        <v>1829.5034456603616</v>
      </c>
      <c r="N5" s="60">
        <f t="shared" si="1"/>
        <v>1878.9583007590468</v>
      </c>
      <c r="O5" s="60">
        <f t="shared" si="1"/>
        <v>2450.896898927037</v>
      </c>
      <c r="P5" s="60">
        <f t="shared" si="1"/>
        <v>2479.5592184579632</v>
      </c>
      <c r="Q5" s="60">
        <f t="shared" si="1"/>
        <v>2504.1278614006164</v>
      </c>
      <c r="R5" s="60">
        <f t="shared" si="1"/>
        <v>1948.3075219611831</v>
      </c>
      <c r="S5" s="60">
        <f t="shared" si="1"/>
        <v>1936.0337639914601</v>
      </c>
      <c r="T5" s="60">
        <f t="shared" si="1"/>
        <v>1932.3616227648442</v>
      </c>
      <c r="U5" s="60">
        <f t="shared" si="1"/>
        <v>1908.82754055792</v>
      </c>
      <c r="V5" s="60">
        <f t="shared" si="1"/>
        <v>1884.7827804713431</v>
      </c>
      <c r="W5" s="88">
        <f t="shared" si="1"/>
        <v>1862.1978117770816</v>
      </c>
      <c r="X5" s="88">
        <f t="shared" si="1"/>
        <v>1838.6337967317365</v>
      </c>
      <c r="Y5" s="59">
        <f t="shared" si="1"/>
        <v>1814.2450658889829</v>
      </c>
    </row>
    <row r="6" spans="1:25" s="112" customFormat="1" ht="29.25" customHeight="1" x14ac:dyDescent="0.4">
      <c r="A6" s="69">
        <v>921</v>
      </c>
      <c r="B6" s="52" t="s">
        <v>55</v>
      </c>
      <c r="C6" s="60"/>
      <c r="D6" s="60"/>
      <c r="E6" s="60"/>
      <c r="F6" s="60"/>
      <c r="G6" s="60">
        <f t="shared" ref="G6:Y6" si="2">SUM(G7:G15)</f>
        <v>1494.9789585124145</v>
      </c>
      <c r="H6" s="60">
        <f t="shared" si="2"/>
        <v>1435.8876455913016</v>
      </c>
      <c r="I6" s="60">
        <f t="shared" si="2"/>
        <v>1456.2418351156805</v>
      </c>
      <c r="J6" s="60">
        <f t="shared" si="2"/>
        <v>1636.1106094051156</v>
      </c>
      <c r="K6" s="60">
        <f t="shared" si="2"/>
        <v>2114.1132843910395</v>
      </c>
      <c r="L6" s="60">
        <f t="shared" si="2"/>
        <v>2663.7360187377508</v>
      </c>
      <c r="M6" s="60">
        <f t="shared" si="2"/>
        <v>1718.2926293164007</v>
      </c>
      <c r="N6" s="60">
        <f t="shared" si="2"/>
        <v>1764.9502056261074</v>
      </c>
      <c r="O6" s="60">
        <f t="shared" si="2"/>
        <v>2302.2175439940734</v>
      </c>
      <c r="P6" s="60">
        <f t="shared" si="2"/>
        <v>2329.4004636003292</v>
      </c>
      <c r="Q6" s="60">
        <f t="shared" si="2"/>
        <v>2353.0379788468763</v>
      </c>
      <c r="R6" s="60">
        <f t="shared" si="2"/>
        <v>1830.6224204869359</v>
      </c>
      <c r="S6" s="60">
        <f t="shared" si="2"/>
        <v>1819.1785189294858</v>
      </c>
      <c r="T6" s="60">
        <f t="shared" si="2"/>
        <v>1815.998522881742</v>
      </c>
      <c r="U6" s="60">
        <f t="shared" si="2"/>
        <v>1793.8224109549415</v>
      </c>
      <c r="V6" s="60">
        <f t="shared" si="2"/>
        <v>1771.2433872248512</v>
      </c>
      <c r="W6" s="88">
        <f t="shared" si="2"/>
        <v>1750.342096933935</v>
      </c>
      <c r="X6" s="88">
        <f t="shared" si="2"/>
        <v>1728.3176674191839</v>
      </c>
      <c r="Y6" s="59">
        <f t="shared" si="2"/>
        <v>1705.6373681736511</v>
      </c>
    </row>
    <row r="7" spans="1:25" s="112" customFormat="1" x14ac:dyDescent="0.4">
      <c r="A7" s="68" t="s">
        <v>54</v>
      </c>
      <c r="B7" s="67" t="s">
        <v>53</v>
      </c>
      <c r="C7" s="65"/>
      <c r="D7" s="65"/>
      <c r="E7" s="65"/>
      <c r="F7" s="65"/>
      <c r="G7" s="65">
        <v>81.335897216736981</v>
      </c>
      <c r="H7" s="65">
        <v>77.764453727141614</v>
      </c>
      <c r="I7" s="89">
        <v>78.395800071444569</v>
      </c>
      <c r="J7" s="89">
        <v>86.710026559989672</v>
      </c>
      <c r="K7" s="89">
        <v>111.08801694490683</v>
      </c>
      <c r="L7" s="89">
        <v>137.84740135625376</v>
      </c>
      <c r="M7" s="89">
        <v>90.094187101741568</v>
      </c>
      <c r="N7" s="89">
        <v>92.4304274268043</v>
      </c>
      <c r="O7" s="89">
        <v>119.87080481504768</v>
      </c>
      <c r="P7" s="89">
        <v>121.27342831773399</v>
      </c>
      <c r="Q7" s="89">
        <v>121.3669612440091</v>
      </c>
      <c r="R7" s="89">
        <v>95.16574281481131</v>
      </c>
      <c r="S7" s="89">
        <v>94.532763359751769</v>
      </c>
      <c r="T7" s="89">
        <v>94.151608674593462</v>
      </c>
      <c r="U7" s="89">
        <v>93.012888214094943</v>
      </c>
      <c r="V7" s="89">
        <v>91.776162029529502</v>
      </c>
      <c r="W7" s="89">
        <v>90.621241894647937</v>
      </c>
      <c r="X7" s="89">
        <v>89.29445715085609</v>
      </c>
      <c r="Y7" s="64">
        <v>87.987717469102563</v>
      </c>
    </row>
    <row r="8" spans="1:25" s="112" customFormat="1" x14ac:dyDescent="0.4">
      <c r="A8" s="68" t="s">
        <v>52</v>
      </c>
      <c r="B8" s="67" t="s">
        <v>51</v>
      </c>
      <c r="C8" s="65"/>
      <c r="D8" s="65"/>
      <c r="E8" s="65"/>
      <c r="F8" s="65"/>
      <c r="G8" s="65">
        <v>211.10064958796448</v>
      </c>
      <c r="H8" s="65">
        <v>202.19587968562936</v>
      </c>
      <c r="I8" s="89">
        <v>204.3194729363336</v>
      </c>
      <c r="J8" s="89">
        <v>227.70462533737214</v>
      </c>
      <c r="K8" s="89">
        <v>291.79793392595127</v>
      </c>
      <c r="L8" s="89">
        <v>363.63320376755144</v>
      </c>
      <c r="M8" s="89">
        <v>236.67293407561226</v>
      </c>
      <c r="N8" s="89">
        <v>242.73100949926777</v>
      </c>
      <c r="O8" s="89">
        <v>314.83963754855512</v>
      </c>
      <c r="P8" s="89">
        <v>318.59380870260378</v>
      </c>
      <c r="Q8" s="89">
        <v>319.17371805475733</v>
      </c>
      <c r="R8" s="89">
        <v>249.59926495199909</v>
      </c>
      <c r="S8" s="89">
        <v>247.38255329757027</v>
      </c>
      <c r="T8" s="89">
        <v>246.24506050852756</v>
      </c>
      <c r="U8" s="89">
        <v>242.78600077706125</v>
      </c>
      <c r="V8" s="89">
        <v>239.39754010489747</v>
      </c>
      <c r="W8" s="89">
        <v>236.2147999077304</v>
      </c>
      <c r="X8" s="89">
        <v>232.69986260760697</v>
      </c>
      <c r="Y8" s="64">
        <v>229.15297878303977</v>
      </c>
    </row>
    <row r="9" spans="1:25" s="112" customFormat="1" x14ac:dyDescent="0.4">
      <c r="A9" s="68" t="s">
        <v>50</v>
      </c>
      <c r="B9" s="67" t="s">
        <v>49</v>
      </c>
      <c r="C9" s="65"/>
      <c r="D9" s="65"/>
      <c r="E9" s="65"/>
      <c r="F9" s="65"/>
      <c r="G9" s="65">
        <v>153.67771413284879</v>
      </c>
      <c r="H9" s="65">
        <v>147.24941238090307</v>
      </c>
      <c r="I9" s="89">
        <v>148.97243232124109</v>
      </c>
      <c r="J9" s="89">
        <v>166.40230214606242</v>
      </c>
      <c r="K9" s="89">
        <v>213.67492331236252</v>
      </c>
      <c r="L9" s="89">
        <v>268.22635596494558</v>
      </c>
      <c r="M9" s="89">
        <v>173.90265190290296</v>
      </c>
      <c r="N9" s="89">
        <v>178.42405905492097</v>
      </c>
      <c r="O9" s="89">
        <v>232.26740109067748</v>
      </c>
      <c r="P9" s="89">
        <v>234.61421610282952</v>
      </c>
      <c r="Q9" s="89">
        <v>235.91525191324769</v>
      </c>
      <c r="R9" s="89">
        <v>183.69710055962992</v>
      </c>
      <c r="S9" s="89">
        <v>182.06646832111772</v>
      </c>
      <c r="T9" s="89">
        <v>181.5242293116944</v>
      </c>
      <c r="U9" s="89">
        <v>179.15482291448038</v>
      </c>
      <c r="V9" s="89">
        <v>176.82188581651792</v>
      </c>
      <c r="W9" s="89">
        <v>174.66895839631906</v>
      </c>
      <c r="X9" s="89">
        <v>172.27515724043684</v>
      </c>
      <c r="Y9" s="64">
        <v>169.82659943140413</v>
      </c>
    </row>
    <row r="10" spans="1:25" s="112" customFormat="1" x14ac:dyDescent="0.4">
      <c r="A10" s="68" t="s">
        <v>48</v>
      </c>
      <c r="B10" s="67" t="s">
        <v>47</v>
      </c>
      <c r="C10" s="65"/>
      <c r="D10" s="65"/>
      <c r="E10" s="65"/>
      <c r="F10" s="65"/>
      <c r="G10" s="65">
        <v>127.3131105117636</v>
      </c>
      <c r="H10" s="65">
        <v>122.85892689418553</v>
      </c>
      <c r="I10" s="89">
        <v>125.34782910247834</v>
      </c>
      <c r="J10" s="89">
        <v>141.04820728673198</v>
      </c>
      <c r="K10" s="89">
        <v>182.77567708174666</v>
      </c>
      <c r="L10" s="89">
        <v>231.95432492723785</v>
      </c>
      <c r="M10" s="89">
        <v>149.99742042224665</v>
      </c>
      <c r="N10" s="89">
        <v>154.78963706662282</v>
      </c>
      <c r="O10" s="89">
        <v>202.16074202952998</v>
      </c>
      <c r="P10" s="89">
        <v>205.38570546644127</v>
      </c>
      <c r="Q10" s="89">
        <v>208.42454375852293</v>
      </c>
      <c r="R10" s="89">
        <v>162.15656430991982</v>
      </c>
      <c r="S10" s="89">
        <v>161.44585788540783</v>
      </c>
      <c r="T10" s="89">
        <v>161.51473074060465</v>
      </c>
      <c r="U10" s="89">
        <v>159.7636426610888</v>
      </c>
      <c r="V10" s="89">
        <v>158.01080262049942</v>
      </c>
      <c r="W10" s="89">
        <v>156.50169818431866</v>
      </c>
      <c r="X10" s="89">
        <v>154.70557352179833</v>
      </c>
      <c r="Y10" s="64">
        <v>152.93267412642507</v>
      </c>
    </row>
    <row r="11" spans="1:25" s="112" customFormat="1" x14ac:dyDescent="0.4">
      <c r="A11" s="68" t="s">
        <v>46</v>
      </c>
      <c r="B11" s="67" t="s">
        <v>45</v>
      </c>
      <c r="C11" s="65"/>
      <c r="D11" s="65"/>
      <c r="E11" s="65"/>
      <c r="F11" s="65"/>
      <c r="G11" s="65">
        <v>162.89920679961534</v>
      </c>
      <c r="H11" s="65">
        <v>156.70290675570823</v>
      </c>
      <c r="I11" s="89">
        <v>159.19153283470854</v>
      </c>
      <c r="J11" s="89">
        <v>178.45826024865781</v>
      </c>
      <c r="K11" s="89">
        <v>229.2988569875057</v>
      </c>
      <c r="L11" s="89">
        <v>286.45176312323866</v>
      </c>
      <c r="M11" s="89">
        <v>186.93828060718249</v>
      </c>
      <c r="N11" s="89">
        <v>191.44016827213977</v>
      </c>
      <c r="O11" s="89">
        <v>249.34621308085028</v>
      </c>
      <c r="P11" s="89">
        <v>252.11934850125419</v>
      </c>
      <c r="Q11" s="89">
        <v>254.35710208702955</v>
      </c>
      <c r="R11" s="89">
        <v>198.10167830267514</v>
      </c>
      <c r="S11" s="89">
        <v>196.84364335433105</v>
      </c>
      <c r="T11" s="89">
        <v>196.28023781910812</v>
      </c>
      <c r="U11" s="89">
        <v>193.70918725743675</v>
      </c>
      <c r="V11" s="89">
        <v>191.1962609283041</v>
      </c>
      <c r="W11" s="89">
        <v>188.76606173641176</v>
      </c>
      <c r="X11" s="89">
        <v>186.15876157728641</v>
      </c>
      <c r="Y11" s="64">
        <v>183.52042874053888</v>
      </c>
    </row>
    <row r="12" spans="1:25" s="112" customFormat="1" x14ac:dyDescent="0.4">
      <c r="A12" s="68" t="s">
        <v>44</v>
      </c>
      <c r="B12" s="67" t="s">
        <v>43</v>
      </c>
      <c r="C12" s="65"/>
      <c r="D12" s="65"/>
      <c r="E12" s="65"/>
      <c r="F12" s="65"/>
      <c r="G12" s="65">
        <v>165.84348791875721</v>
      </c>
      <c r="H12" s="65">
        <v>160.18240468527233</v>
      </c>
      <c r="I12" s="89">
        <v>163.251956792767</v>
      </c>
      <c r="J12" s="89">
        <v>184.91113637405883</v>
      </c>
      <c r="K12" s="89">
        <v>240.74345075013912</v>
      </c>
      <c r="L12" s="89">
        <v>307.60961557084522</v>
      </c>
      <c r="M12" s="89">
        <v>197.22927714953133</v>
      </c>
      <c r="N12" s="89">
        <v>203.76019143033332</v>
      </c>
      <c r="O12" s="89">
        <v>267.20938445950435</v>
      </c>
      <c r="P12" s="89">
        <v>270.76576754614035</v>
      </c>
      <c r="Q12" s="89">
        <v>276.03245254941766</v>
      </c>
      <c r="R12" s="89">
        <v>213.65240279450725</v>
      </c>
      <c r="S12" s="89">
        <v>212.8586653358077</v>
      </c>
      <c r="T12" s="89">
        <v>212.9559064987013</v>
      </c>
      <c r="U12" s="89">
        <v>210.71739227637437</v>
      </c>
      <c r="V12" s="89">
        <v>208.4968267230077</v>
      </c>
      <c r="W12" s="89">
        <v>206.38095420816421</v>
      </c>
      <c r="X12" s="89">
        <v>204.08187814097508</v>
      </c>
      <c r="Y12" s="64">
        <v>201.59959885462658</v>
      </c>
    </row>
    <row r="13" spans="1:25" s="112" customFormat="1" x14ac:dyDescent="0.4">
      <c r="A13" s="68" t="s">
        <v>42</v>
      </c>
      <c r="B13" s="67" t="s">
        <v>41</v>
      </c>
      <c r="C13" s="65"/>
      <c r="D13" s="65"/>
      <c r="E13" s="65"/>
      <c r="F13" s="65"/>
      <c r="G13" s="65">
        <v>179.73822592946317</v>
      </c>
      <c r="H13" s="65">
        <v>170.8528983359158</v>
      </c>
      <c r="I13" s="89">
        <v>171.61044657434445</v>
      </c>
      <c r="J13" s="89">
        <v>190.53804435540852</v>
      </c>
      <c r="K13" s="89">
        <v>243.86510092347163</v>
      </c>
      <c r="L13" s="89">
        <v>300.78938305787614</v>
      </c>
      <c r="M13" s="89">
        <v>195.56490982177036</v>
      </c>
      <c r="N13" s="89">
        <v>198.7855764050579</v>
      </c>
      <c r="O13" s="89">
        <v>257.23598013383759</v>
      </c>
      <c r="P13" s="89">
        <v>259.62924408945378</v>
      </c>
      <c r="Q13" s="89">
        <v>256.71062698814154</v>
      </c>
      <c r="R13" s="89">
        <v>202.89634475158141</v>
      </c>
      <c r="S13" s="89">
        <v>200.68632915767085</v>
      </c>
      <c r="T13" s="89">
        <v>199.85929075767777</v>
      </c>
      <c r="U13" s="89">
        <v>196.64860592360094</v>
      </c>
      <c r="V13" s="89">
        <v>193.10662117114356</v>
      </c>
      <c r="W13" s="89">
        <v>189.72808974291388</v>
      </c>
      <c r="X13" s="89">
        <v>186.57491168048526</v>
      </c>
      <c r="Y13" s="64">
        <v>183.62831006400495</v>
      </c>
    </row>
    <row r="14" spans="1:25" s="112" customFormat="1" x14ac:dyDescent="0.4">
      <c r="A14" s="68" t="s">
        <v>40</v>
      </c>
      <c r="B14" s="67" t="s">
        <v>39</v>
      </c>
      <c r="C14" s="65"/>
      <c r="D14" s="65"/>
      <c r="E14" s="65"/>
      <c r="F14" s="65"/>
      <c r="G14" s="65">
        <v>244.41682382855765</v>
      </c>
      <c r="H14" s="65">
        <v>235.1378600838766</v>
      </c>
      <c r="I14" s="89">
        <v>238.9731602057862</v>
      </c>
      <c r="J14" s="89">
        <v>271.08855246615963</v>
      </c>
      <c r="K14" s="89">
        <v>353.74322775837163</v>
      </c>
      <c r="L14" s="89">
        <v>452.9084842571138</v>
      </c>
      <c r="M14" s="89">
        <v>287.19405232155503</v>
      </c>
      <c r="N14" s="89">
        <v>296.03559969169373</v>
      </c>
      <c r="O14" s="89">
        <v>388.17490248962321</v>
      </c>
      <c r="P14" s="89">
        <v>393.22238289420943</v>
      </c>
      <c r="Q14" s="89">
        <v>401.33909012551646</v>
      </c>
      <c r="R14" s="89">
        <v>309.85275944791931</v>
      </c>
      <c r="S14" s="89">
        <v>308.56993877097551</v>
      </c>
      <c r="T14" s="89">
        <v>308.64103680509328</v>
      </c>
      <c r="U14" s="89">
        <v>305.24839790684814</v>
      </c>
      <c r="V14" s="89">
        <v>301.83442247075038</v>
      </c>
      <c r="W14" s="89">
        <v>298.88134416945479</v>
      </c>
      <c r="X14" s="89">
        <v>295.84622160746886</v>
      </c>
      <c r="Y14" s="64">
        <v>292.47536634131808</v>
      </c>
    </row>
    <row r="15" spans="1:25" s="112" customFormat="1" x14ac:dyDescent="0.4">
      <c r="A15" s="68" t="s">
        <v>38</v>
      </c>
      <c r="B15" s="67" t="s">
        <v>37</v>
      </c>
      <c r="C15" s="65"/>
      <c r="D15" s="65"/>
      <c r="E15" s="65"/>
      <c r="F15" s="65"/>
      <c r="G15" s="65">
        <v>168.65384258670733</v>
      </c>
      <c r="H15" s="65">
        <v>162.94290304266903</v>
      </c>
      <c r="I15" s="89">
        <v>166.17920427657677</v>
      </c>
      <c r="J15" s="89">
        <v>189.24945463067462</v>
      </c>
      <c r="K15" s="89">
        <v>247.12609670658392</v>
      </c>
      <c r="L15" s="89">
        <v>314.31548671268826</v>
      </c>
      <c r="M15" s="89">
        <v>200.69891591385795</v>
      </c>
      <c r="N15" s="89">
        <v>206.55353677926658</v>
      </c>
      <c r="O15" s="89">
        <v>271.11247834644774</v>
      </c>
      <c r="P15" s="89">
        <v>273.79656197966301</v>
      </c>
      <c r="Q15" s="89">
        <v>279.71823212623411</v>
      </c>
      <c r="R15" s="89">
        <v>215.50056255389256</v>
      </c>
      <c r="S15" s="89">
        <v>214.79229944685312</v>
      </c>
      <c r="T15" s="89">
        <v>214.82642176574137</v>
      </c>
      <c r="U15" s="89">
        <v>212.78147302395587</v>
      </c>
      <c r="V15" s="89">
        <v>210.60286536020124</v>
      </c>
      <c r="W15" s="89">
        <v>208.57894869397441</v>
      </c>
      <c r="X15" s="89">
        <v>206.68084389227019</v>
      </c>
      <c r="Y15" s="64">
        <v>204.51369436319132</v>
      </c>
    </row>
    <row r="16" spans="1:25" s="112" customFormat="1" x14ac:dyDescent="0.4">
      <c r="A16" s="63">
        <v>924</v>
      </c>
      <c r="B16" s="62" t="s">
        <v>36</v>
      </c>
      <c r="C16" s="60"/>
      <c r="D16" s="60"/>
      <c r="E16" s="60"/>
      <c r="F16" s="60"/>
      <c r="G16" s="60">
        <v>96.304672845824228</v>
      </c>
      <c r="H16" s="60">
        <v>92.773444796211251</v>
      </c>
      <c r="I16" s="88">
        <v>94.244261153674188</v>
      </c>
      <c r="J16" s="88">
        <v>106.01405367667009</v>
      </c>
      <c r="K16" s="88">
        <v>136.73840714366995</v>
      </c>
      <c r="L16" s="88">
        <v>170.74552224842296</v>
      </c>
      <c r="M16" s="88">
        <v>111.21081634396087</v>
      </c>
      <c r="N16" s="88">
        <v>114.00809513293942</v>
      </c>
      <c r="O16" s="88">
        <v>148.67935493296343</v>
      </c>
      <c r="P16" s="88">
        <v>150.15875485763382</v>
      </c>
      <c r="Q16" s="88">
        <v>151.08988255374015</v>
      </c>
      <c r="R16" s="88">
        <v>117.68510147424723</v>
      </c>
      <c r="S16" s="88">
        <v>116.85524506197424</v>
      </c>
      <c r="T16" s="88">
        <v>116.36309988310219</v>
      </c>
      <c r="U16" s="88">
        <v>115.00512960297856</v>
      </c>
      <c r="V16" s="88">
        <v>113.53939324649203</v>
      </c>
      <c r="W16" s="88">
        <v>111.8557148431466</v>
      </c>
      <c r="X16" s="88">
        <v>110.3161293125527</v>
      </c>
      <c r="Y16" s="59">
        <v>108.60769771533192</v>
      </c>
    </row>
    <row r="17" spans="1:25" s="112" customFormat="1" x14ac:dyDescent="0.4">
      <c r="A17" s="63">
        <v>923</v>
      </c>
      <c r="B17" s="97" t="s">
        <v>35</v>
      </c>
      <c r="C17" s="60"/>
      <c r="D17" s="60"/>
      <c r="E17" s="60"/>
      <c r="F17" s="60"/>
      <c r="G17" s="60">
        <v>157.98436864176125</v>
      </c>
      <c r="H17" s="60">
        <v>151.90190961248729</v>
      </c>
      <c r="I17" s="88">
        <v>153.94990373064516</v>
      </c>
      <c r="J17" s="88">
        <v>170.47133691821432</v>
      </c>
      <c r="K17" s="88">
        <v>218.53273751308055</v>
      </c>
      <c r="L17" s="88">
        <v>272.88221213529124</v>
      </c>
      <c r="M17" s="88">
        <v>177.71955433963836</v>
      </c>
      <c r="N17" s="88">
        <v>182.29203726365685</v>
      </c>
      <c r="O17" s="88">
        <v>236.29089589716423</v>
      </c>
      <c r="P17" s="88">
        <v>240.05403320203655</v>
      </c>
      <c r="Q17" s="88">
        <v>239.76104153938402</v>
      </c>
      <c r="R17" s="88">
        <v>188.17150322881679</v>
      </c>
      <c r="S17" s="88">
        <v>186.64323600853939</v>
      </c>
      <c r="T17" s="88">
        <v>185.98337723515823</v>
      </c>
      <c r="U17" s="88">
        <v>183.55945944208062</v>
      </c>
      <c r="V17" s="88">
        <v>180.94211404865723</v>
      </c>
      <c r="W17" s="88">
        <v>178.43523816451315</v>
      </c>
      <c r="X17" s="88">
        <v>175.76334797826485</v>
      </c>
      <c r="Y17" s="59">
        <v>173.03924325495461</v>
      </c>
    </row>
    <row r="18" spans="1:25" s="112" customFormat="1" ht="33.75" customHeight="1" x14ac:dyDescent="0.35">
      <c r="A18" s="58"/>
      <c r="B18" s="57" t="s">
        <v>34</v>
      </c>
      <c r="C18" s="79"/>
      <c r="D18" s="79"/>
      <c r="E18" s="79"/>
      <c r="F18" s="79"/>
      <c r="G18" s="79"/>
      <c r="H18" s="79"/>
      <c r="I18" s="79"/>
      <c r="J18" s="79"/>
      <c r="K18" s="79"/>
      <c r="L18" s="79"/>
      <c r="M18" s="79"/>
      <c r="N18" s="79"/>
      <c r="O18" s="79"/>
      <c r="P18" s="79"/>
      <c r="Q18" s="79"/>
      <c r="R18" s="79"/>
      <c r="S18" s="79"/>
      <c r="T18" s="79"/>
      <c r="U18" s="79"/>
      <c r="V18" s="79"/>
      <c r="W18" s="95"/>
      <c r="X18" s="95"/>
      <c r="Y18" s="94"/>
    </row>
    <row r="19" spans="1:25" ht="65.25" customHeight="1" x14ac:dyDescent="0.4">
      <c r="A19" s="189" t="s">
        <v>175</v>
      </c>
      <c r="B19" s="189"/>
      <c r="C19" s="75"/>
      <c r="D19" s="75"/>
      <c r="E19" s="75"/>
      <c r="F19" s="75"/>
      <c r="G19" s="75"/>
      <c r="H19" s="75"/>
      <c r="I19" s="75"/>
      <c r="J19" s="75"/>
      <c r="K19" s="75"/>
      <c r="L19" s="75"/>
      <c r="M19" s="75"/>
      <c r="N19" s="75"/>
      <c r="O19" s="75"/>
      <c r="P19" s="75"/>
      <c r="Q19" s="75"/>
      <c r="R19" s="75"/>
      <c r="S19" s="75"/>
      <c r="T19" s="75"/>
      <c r="U19" s="75"/>
      <c r="V19" s="75"/>
      <c r="W19" s="93"/>
    </row>
    <row r="20" spans="1:25" x14ac:dyDescent="0.4">
      <c r="A20" s="74" t="s">
        <v>83</v>
      </c>
      <c r="B20" s="111" t="s">
        <v>118</v>
      </c>
      <c r="C20" s="71" t="s">
        <v>33</v>
      </c>
      <c r="D20" s="71" t="s">
        <v>32</v>
      </c>
      <c r="E20" s="71" t="s">
        <v>31</v>
      </c>
      <c r="F20" s="71" t="s">
        <v>30</v>
      </c>
      <c r="G20" s="71" t="s">
        <v>29</v>
      </c>
      <c r="H20" s="71" t="s">
        <v>28</v>
      </c>
      <c r="I20" s="71" t="s">
        <v>27</v>
      </c>
      <c r="J20" s="71" t="s">
        <v>26</v>
      </c>
      <c r="K20" s="71" t="s">
        <v>25</v>
      </c>
      <c r="L20" s="71" t="s">
        <v>24</v>
      </c>
      <c r="M20" s="71" t="s">
        <v>23</v>
      </c>
      <c r="N20" s="71" t="s">
        <v>22</v>
      </c>
      <c r="O20" s="71" t="s">
        <v>21</v>
      </c>
      <c r="P20" s="71" t="s">
        <v>20</v>
      </c>
      <c r="Q20" s="71" t="s">
        <v>19</v>
      </c>
      <c r="R20" s="71" t="s">
        <v>18</v>
      </c>
      <c r="S20" s="71" t="s">
        <v>17</v>
      </c>
      <c r="T20" s="71" t="s">
        <v>16</v>
      </c>
      <c r="U20" s="71" t="s">
        <v>15</v>
      </c>
      <c r="V20" s="71" t="s">
        <v>14</v>
      </c>
      <c r="W20" s="71" t="s">
        <v>13</v>
      </c>
      <c r="X20" s="71" t="s">
        <v>12</v>
      </c>
      <c r="Y20" s="91" t="s">
        <v>11</v>
      </c>
    </row>
    <row r="21" spans="1:25" ht="33" customHeight="1" x14ac:dyDescent="0.4">
      <c r="A21" s="69">
        <v>925</v>
      </c>
      <c r="B21" s="51" t="s">
        <v>58</v>
      </c>
      <c r="C21" s="60" t="s">
        <v>208</v>
      </c>
      <c r="D21" s="60" t="s">
        <v>208</v>
      </c>
      <c r="E21" s="60" t="s">
        <v>208</v>
      </c>
      <c r="F21" s="60" t="s">
        <v>208</v>
      </c>
      <c r="G21" s="60">
        <v>2536.6797372830019</v>
      </c>
      <c r="H21" s="60">
        <v>2412.8872000538386</v>
      </c>
      <c r="I21" s="60">
        <v>2389.3376268747265</v>
      </c>
      <c r="J21" s="60">
        <v>2629.1949359585851</v>
      </c>
      <c r="K21" s="60">
        <v>3307.7213703915613</v>
      </c>
      <c r="L21" s="60">
        <v>4055.2837175876043</v>
      </c>
      <c r="M21" s="60">
        <v>2548.5686091612602</v>
      </c>
      <c r="N21" s="60">
        <v>2555.1133574161695</v>
      </c>
      <c r="O21" s="60">
        <v>3245.1047568900358</v>
      </c>
      <c r="P21" s="60">
        <v>3240.2191376800829</v>
      </c>
      <c r="Q21" s="60">
        <v>3209.72019602409</v>
      </c>
      <c r="R21" s="60">
        <v>2467.4698480247248</v>
      </c>
      <c r="S21" s="60">
        <v>2412.9797385569418</v>
      </c>
      <c r="T21" s="60">
        <v>2365.0802535053831</v>
      </c>
      <c r="U21" s="60">
        <v>2309.7886326066237</v>
      </c>
      <c r="V21" s="60">
        <v>2244.8354292059494</v>
      </c>
      <c r="W21" s="88">
        <v>2168.3726193002262</v>
      </c>
      <c r="X21" s="88">
        <v>2099.6268209232389</v>
      </c>
      <c r="Y21" s="59">
        <v>2035.2762015798212</v>
      </c>
    </row>
    <row r="22" spans="1:25" x14ac:dyDescent="0.4">
      <c r="A22" s="68"/>
      <c r="B22" s="90" t="s">
        <v>57</v>
      </c>
      <c r="C22" s="65" t="s">
        <v>208</v>
      </c>
      <c r="D22" s="65" t="s">
        <v>208</v>
      </c>
      <c r="E22" s="65" t="s">
        <v>208</v>
      </c>
      <c r="F22" s="65" t="s">
        <v>208</v>
      </c>
      <c r="G22" s="65">
        <v>0</v>
      </c>
      <c r="H22" s="65">
        <v>0</v>
      </c>
      <c r="I22" s="65">
        <v>1.4010127773042942</v>
      </c>
      <c r="J22" s="65">
        <v>4.1175617446871655</v>
      </c>
      <c r="K22" s="65">
        <v>7.3508351839092247</v>
      </c>
      <c r="L22" s="65">
        <v>8.3351910582627404</v>
      </c>
      <c r="M22" s="65">
        <v>9.8653142676077792</v>
      </c>
      <c r="N22" s="65">
        <v>11.10784516944411</v>
      </c>
      <c r="O22" s="65">
        <v>16.221391566242549</v>
      </c>
      <c r="P22" s="65">
        <v>18.009028902738525</v>
      </c>
      <c r="Q22" s="65">
        <v>18.137160806628366</v>
      </c>
      <c r="R22" s="65">
        <v>14.649331643329951</v>
      </c>
      <c r="S22" s="65">
        <v>24.098398454225247</v>
      </c>
      <c r="T22" s="65">
        <v>24.021233023513105</v>
      </c>
      <c r="U22" s="65">
        <v>26.75305728401818</v>
      </c>
      <c r="V22" s="65">
        <v>8.7647027540364668</v>
      </c>
      <c r="W22" s="89">
        <v>8.6631298179072971</v>
      </c>
      <c r="X22" s="89">
        <v>8.4394541079142336</v>
      </c>
      <c r="Y22" s="64">
        <v>8.2603997317851547</v>
      </c>
    </row>
    <row r="23" spans="1:25" ht="29.25" customHeight="1" x14ac:dyDescent="0.4">
      <c r="A23" s="69">
        <v>941</v>
      </c>
      <c r="B23" s="51" t="s">
        <v>56</v>
      </c>
      <c r="C23" s="60" t="s">
        <v>208</v>
      </c>
      <c r="D23" s="60" t="s">
        <v>208</v>
      </c>
      <c r="E23" s="60" t="s">
        <v>208</v>
      </c>
      <c r="F23" s="60" t="s">
        <v>208</v>
      </c>
      <c r="G23" s="60">
        <v>2307.5806245449858</v>
      </c>
      <c r="H23" s="60">
        <v>2194.792327461912</v>
      </c>
      <c r="I23" s="60">
        <v>2172.2508319060221</v>
      </c>
      <c r="J23" s="60">
        <v>2391.1019557271925</v>
      </c>
      <c r="K23" s="60">
        <v>3008.2981468899884</v>
      </c>
      <c r="L23" s="60">
        <v>3691.5539367560546</v>
      </c>
      <c r="M23" s="60">
        <v>2313.9264673218922</v>
      </c>
      <c r="N23" s="60">
        <v>2319.0197649636989</v>
      </c>
      <c r="O23" s="60">
        <v>2944.9598730359298</v>
      </c>
      <c r="P23" s="60">
        <v>2937.7930020566582</v>
      </c>
      <c r="Q23" s="60">
        <v>2912.7024756353085</v>
      </c>
      <c r="R23" s="60">
        <v>2236.7870715049939</v>
      </c>
      <c r="S23" s="60">
        <v>2178.8312270816646</v>
      </c>
      <c r="T23" s="60">
        <v>2135.5221211873504</v>
      </c>
      <c r="U23" s="60">
        <v>2082.7510313576236</v>
      </c>
      <c r="V23" s="60">
        <v>2040.2075863600951</v>
      </c>
      <c r="W23" s="88">
        <v>1970.8620741506079</v>
      </c>
      <c r="X23" s="88">
        <v>1908.7237975998175</v>
      </c>
      <c r="Y23" s="59">
        <v>1850.5170095998783</v>
      </c>
    </row>
    <row r="24" spans="1:25" ht="30" customHeight="1" x14ac:dyDescent="0.4">
      <c r="A24" s="69">
        <v>921</v>
      </c>
      <c r="B24" s="52" t="s">
        <v>55</v>
      </c>
      <c r="C24" s="60" t="s">
        <v>208</v>
      </c>
      <c r="D24" s="60" t="s">
        <v>208</v>
      </c>
      <c r="E24" s="60" t="s">
        <v>208</v>
      </c>
      <c r="F24" s="60" t="s">
        <v>208</v>
      </c>
      <c r="G24" s="60">
        <v>2167.9255732814454</v>
      </c>
      <c r="H24" s="60">
        <v>2061.5918122454759</v>
      </c>
      <c r="I24" s="60">
        <v>2040.2134178421218</v>
      </c>
      <c r="J24" s="60">
        <v>2245.5954851211031</v>
      </c>
      <c r="K24" s="60">
        <v>2825.5451479402805</v>
      </c>
      <c r="L24" s="60">
        <v>3469.1794757742641</v>
      </c>
      <c r="M24" s="60">
        <v>2173.2688194769707</v>
      </c>
      <c r="N24" s="60">
        <v>2178.3104017637052</v>
      </c>
      <c r="O24" s="60">
        <v>2766.3090556889697</v>
      </c>
      <c r="P24" s="60">
        <v>2759.8842286204504</v>
      </c>
      <c r="Q24" s="60">
        <v>2736.9607007278646</v>
      </c>
      <c r="R24" s="60">
        <v>2101.6767203313902</v>
      </c>
      <c r="S24" s="60">
        <v>2047.3211978018069</v>
      </c>
      <c r="T24" s="60">
        <v>2006.9250868834154</v>
      </c>
      <c r="U24" s="60">
        <v>1957.2671690376098</v>
      </c>
      <c r="V24" s="60">
        <v>1917.3053963293235</v>
      </c>
      <c r="W24" s="88">
        <v>1852.4792768091231</v>
      </c>
      <c r="X24" s="88">
        <v>1794.2023406069925</v>
      </c>
      <c r="Y24" s="59">
        <v>1739.7379336224978</v>
      </c>
    </row>
    <row r="25" spans="1:25" x14ac:dyDescent="0.4">
      <c r="A25" s="68" t="s">
        <v>54</v>
      </c>
      <c r="B25" s="67" t="s">
        <v>53</v>
      </c>
      <c r="C25" s="65" t="s">
        <v>208</v>
      </c>
      <c r="D25" s="65" t="s">
        <v>208</v>
      </c>
      <c r="E25" s="65" t="s">
        <v>208</v>
      </c>
      <c r="F25" s="65" t="s">
        <v>208</v>
      </c>
      <c r="G25" s="65">
        <v>117.94826314974586</v>
      </c>
      <c r="H25" s="65">
        <v>111.65118773732314</v>
      </c>
      <c r="I25" s="65">
        <v>109.83351758708675</v>
      </c>
      <c r="J25" s="65">
        <v>119.01129608140717</v>
      </c>
      <c r="K25" s="65">
        <v>148.47085517624095</v>
      </c>
      <c r="L25" s="65">
        <v>179.52881674834396</v>
      </c>
      <c r="M25" s="65">
        <v>113.94967556965844</v>
      </c>
      <c r="N25" s="65">
        <v>114.07809742249806</v>
      </c>
      <c r="O25" s="65">
        <v>144.03490831596451</v>
      </c>
      <c r="P25" s="65">
        <v>143.68530761238554</v>
      </c>
      <c r="Q25" s="65">
        <v>141.16924855348077</v>
      </c>
      <c r="R25" s="65">
        <v>109.25662441833977</v>
      </c>
      <c r="S25" s="65">
        <v>106.38809127269803</v>
      </c>
      <c r="T25" s="65">
        <v>104.05031889542819</v>
      </c>
      <c r="U25" s="65">
        <v>101.48779014411933</v>
      </c>
      <c r="V25" s="65">
        <v>99.344297899853558</v>
      </c>
      <c r="W25" s="89">
        <v>95.909235653193718</v>
      </c>
      <c r="X25" s="89">
        <v>92.698424047550461</v>
      </c>
      <c r="Y25" s="64">
        <v>89.746843397178679</v>
      </c>
    </row>
    <row r="26" spans="1:25" x14ac:dyDescent="0.4">
      <c r="A26" s="68" t="s">
        <v>52</v>
      </c>
      <c r="B26" s="67" t="s">
        <v>51</v>
      </c>
      <c r="C26" s="65" t="s">
        <v>208</v>
      </c>
      <c r="D26" s="65" t="s">
        <v>208</v>
      </c>
      <c r="E26" s="65" t="s">
        <v>208</v>
      </c>
      <c r="F26" s="65" t="s">
        <v>208</v>
      </c>
      <c r="G26" s="65">
        <v>306.12504221026671</v>
      </c>
      <c r="H26" s="65">
        <v>290.30500492815861</v>
      </c>
      <c r="I26" s="65">
        <v>286.25419223588233</v>
      </c>
      <c r="J26" s="65">
        <v>312.52928479249579</v>
      </c>
      <c r="K26" s="65">
        <v>389.99245805361852</v>
      </c>
      <c r="L26" s="65">
        <v>473.58628570792615</v>
      </c>
      <c r="M26" s="65">
        <v>299.34011196060681</v>
      </c>
      <c r="N26" s="65">
        <v>299.57983014897042</v>
      </c>
      <c r="O26" s="65">
        <v>378.30644749992535</v>
      </c>
      <c r="P26" s="65">
        <v>377.4713887604434</v>
      </c>
      <c r="Q26" s="65">
        <v>371.25024367399453</v>
      </c>
      <c r="R26" s="65">
        <v>286.55661522047154</v>
      </c>
      <c r="S26" s="65">
        <v>278.40673142429654</v>
      </c>
      <c r="T26" s="65">
        <v>272.13424638224257</v>
      </c>
      <c r="U26" s="65">
        <v>264.90753238494239</v>
      </c>
      <c r="V26" s="65">
        <v>259.13897481375204</v>
      </c>
      <c r="W26" s="89">
        <v>249.99857026303371</v>
      </c>
      <c r="X26" s="89">
        <v>241.57054343657967</v>
      </c>
      <c r="Y26" s="64">
        <v>233.73440171419688</v>
      </c>
    </row>
    <row r="27" spans="1:25" x14ac:dyDescent="0.4">
      <c r="A27" s="68" t="s">
        <v>50</v>
      </c>
      <c r="B27" s="67" t="s">
        <v>49</v>
      </c>
      <c r="C27" s="65" t="s">
        <v>208</v>
      </c>
      <c r="D27" s="65" t="s">
        <v>208</v>
      </c>
      <c r="E27" s="65" t="s">
        <v>208</v>
      </c>
      <c r="F27" s="65" t="s">
        <v>208</v>
      </c>
      <c r="G27" s="65">
        <v>222.85387002607214</v>
      </c>
      <c r="H27" s="65">
        <v>211.41499744391027</v>
      </c>
      <c r="I27" s="65">
        <v>208.71228114815798</v>
      </c>
      <c r="J27" s="65">
        <v>228.39058451483388</v>
      </c>
      <c r="K27" s="65">
        <v>285.57984440065815</v>
      </c>
      <c r="L27" s="65">
        <v>349.3309255983458</v>
      </c>
      <c r="M27" s="65">
        <v>219.94927089647919</v>
      </c>
      <c r="N27" s="65">
        <v>220.21186916509052</v>
      </c>
      <c r="O27" s="65">
        <v>279.08892304928821</v>
      </c>
      <c r="P27" s="65">
        <v>277.97198676244733</v>
      </c>
      <c r="Q27" s="65">
        <v>274.40728921226275</v>
      </c>
      <c r="R27" s="65">
        <v>210.89653197618736</v>
      </c>
      <c r="S27" s="65">
        <v>204.89937415382585</v>
      </c>
      <c r="T27" s="65">
        <v>200.60893502529623</v>
      </c>
      <c r="U27" s="65">
        <v>195.47857743542667</v>
      </c>
      <c r="V27" s="65">
        <v>191.40314555884356</v>
      </c>
      <c r="W27" s="89">
        <v>184.86136298602023</v>
      </c>
      <c r="X27" s="89">
        <v>178.84240621736444</v>
      </c>
      <c r="Y27" s="64">
        <v>173.22191849331395</v>
      </c>
    </row>
    <row r="28" spans="1:25" x14ac:dyDescent="0.4">
      <c r="A28" s="68" t="s">
        <v>48</v>
      </c>
      <c r="B28" s="67" t="s">
        <v>47</v>
      </c>
      <c r="C28" s="65" t="s">
        <v>208</v>
      </c>
      <c r="D28" s="65" t="s">
        <v>208</v>
      </c>
      <c r="E28" s="65" t="s">
        <v>208</v>
      </c>
      <c r="F28" s="65" t="s">
        <v>208</v>
      </c>
      <c r="G28" s="65">
        <v>184.62156040450193</v>
      </c>
      <c r="H28" s="65">
        <v>176.39608400002294</v>
      </c>
      <c r="I28" s="65">
        <v>175.61391017992722</v>
      </c>
      <c r="J28" s="65">
        <v>193.59156749351769</v>
      </c>
      <c r="K28" s="65">
        <v>244.2825232464244</v>
      </c>
      <c r="L28" s="65">
        <v>302.09118985295044</v>
      </c>
      <c r="M28" s="65">
        <v>189.71431946101953</v>
      </c>
      <c r="N28" s="65">
        <v>191.0421469300548</v>
      </c>
      <c r="O28" s="65">
        <v>242.91322635430762</v>
      </c>
      <c r="P28" s="65">
        <v>243.34191486542647</v>
      </c>
      <c r="Q28" s="65">
        <v>242.43118490325665</v>
      </c>
      <c r="R28" s="65">
        <v>186.16655867703579</v>
      </c>
      <c r="S28" s="65">
        <v>181.69273862171488</v>
      </c>
      <c r="T28" s="65">
        <v>178.49572064087408</v>
      </c>
      <c r="U28" s="65">
        <v>174.32056299259838</v>
      </c>
      <c r="V28" s="65">
        <v>171.04084437389204</v>
      </c>
      <c r="W28" s="89">
        <v>165.63399416590099</v>
      </c>
      <c r="X28" s="89">
        <v>160.60305773084221</v>
      </c>
      <c r="Y28" s="64">
        <v>155.99023534115119</v>
      </c>
    </row>
    <row r="29" spans="1:25" x14ac:dyDescent="0.4">
      <c r="A29" s="68" t="s">
        <v>46</v>
      </c>
      <c r="B29" s="67" t="s">
        <v>45</v>
      </c>
      <c r="C29" s="65" t="s">
        <v>208</v>
      </c>
      <c r="D29" s="65" t="s">
        <v>208</v>
      </c>
      <c r="E29" s="65" t="s">
        <v>208</v>
      </c>
      <c r="F29" s="65" t="s">
        <v>208</v>
      </c>
      <c r="G29" s="65">
        <v>236.22630557928099</v>
      </c>
      <c r="H29" s="65">
        <v>224.98795815573621</v>
      </c>
      <c r="I29" s="65">
        <v>223.02937154008276</v>
      </c>
      <c r="J29" s="65">
        <v>244.93763514109989</v>
      </c>
      <c r="K29" s="65">
        <v>306.46147374071393</v>
      </c>
      <c r="L29" s="65">
        <v>373.06721478256486</v>
      </c>
      <c r="M29" s="65">
        <v>236.43652395334669</v>
      </c>
      <c r="N29" s="65">
        <v>236.27641648658394</v>
      </c>
      <c r="O29" s="65">
        <v>299.61055984772014</v>
      </c>
      <c r="P29" s="65">
        <v>298.71214698017724</v>
      </c>
      <c r="Q29" s="65">
        <v>295.85811985252627</v>
      </c>
      <c r="R29" s="65">
        <v>227.43394863292707</v>
      </c>
      <c r="S29" s="65">
        <v>221.52975065306481</v>
      </c>
      <c r="T29" s="65">
        <v>216.91632915731347</v>
      </c>
      <c r="U29" s="65">
        <v>211.35906778982871</v>
      </c>
      <c r="V29" s="65">
        <v>206.96287448682003</v>
      </c>
      <c r="W29" s="89">
        <v>199.7810703085506</v>
      </c>
      <c r="X29" s="89">
        <v>193.25526322092318</v>
      </c>
      <c r="Y29" s="64">
        <v>187.1895265852749</v>
      </c>
    </row>
    <row r="30" spans="1:25" x14ac:dyDescent="0.4">
      <c r="A30" s="68" t="s">
        <v>44</v>
      </c>
      <c r="B30" s="67" t="s">
        <v>43</v>
      </c>
      <c r="C30" s="65" t="s">
        <v>208</v>
      </c>
      <c r="D30" s="65" t="s">
        <v>208</v>
      </c>
      <c r="E30" s="65" t="s">
        <v>208</v>
      </c>
      <c r="F30" s="65" t="s">
        <v>208</v>
      </c>
      <c r="G30" s="65">
        <v>240.49591907234898</v>
      </c>
      <c r="H30" s="65">
        <v>229.98368638303805</v>
      </c>
      <c r="I30" s="65">
        <v>228.71807738659516</v>
      </c>
      <c r="J30" s="65">
        <v>253.79434043348533</v>
      </c>
      <c r="K30" s="65">
        <v>321.75735055815278</v>
      </c>
      <c r="L30" s="65">
        <v>400.62264330339809</v>
      </c>
      <c r="M30" s="65">
        <v>249.45241049400519</v>
      </c>
      <c r="N30" s="65">
        <v>251.48185090049279</v>
      </c>
      <c r="O30" s="65">
        <v>321.07467077720491</v>
      </c>
      <c r="P30" s="65">
        <v>320.80450879017252</v>
      </c>
      <c r="Q30" s="65">
        <v>321.07003012485103</v>
      </c>
      <c r="R30" s="65">
        <v>245.28721825478462</v>
      </c>
      <c r="S30" s="65">
        <v>239.55321214668086</v>
      </c>
      <c r="T30" s="65">
        <v>235.34520858201932</v>
      </c>
      <c r="U30" s="65">
        <v>229.91698137398646</v>
      </c>
      <c r="V30" s="65">
        <v>225.69009650327399</v>
      </c>
      <c r="W30" s="89">
        <v>218.42383924172222</v>
      </c>
      <c r="X30" s="89">
        <v>211.8616214707707</v>
      </c>
      <c r="Y30" s="64">
        <v>205.63015097753453</v>
      </c>
    </row>
    <row r="31" spans="1:25" x14ac:dyDescent="0.4">
      <c r="A31" s="68" t="s">
        <v>42</v>
      </c>
      <c r="B31" s="67" t="s">
        <v>41</v>
      </c>
      <c r="C31" s="65" t="s">
        <v>208</v>
      </c>
      <c r="D31" s="65" t="s">
        <v>208</v>
      </c>
      <c r="E31" s="65" t="s">
        <v>208</v>
      </c>
      <c r="F31" s="65" t="s">
        <v>208</v>
      </c>
      <c r="G31" s="65">
        <v>260.64520458298188</v>
      </c>
      <c r="H31" s="65">
        <v>245.3039674721096</v>
      </c>
      <c r="I31" s="65">
        <v>240.42842836955253</v>
      </c>
      <c r="J31" s="65">
        <v>261.51738744844545</v>
      </c>
      <c r="K31" s="65">
        <v>325.92948436287804</v>
      </c>
      <c r="L31" s="65">
        <v>391.7401525131836</v>
      </c>
      <c r="M31" s="65">
        <v>247.34734552668459</v>
      </c>
      <c r="N31" s="65">
        <v>245.34215606956505</v>
      </c>
      <c r="O31" s="65">
        <v>309.09078212423469</v>
      </c>
      <c r="P31" s="65">
        <v>307.60990531599526</v>
      </c>
      <c r="Q31" s="65">
        <v>298.59564692197233</v>
      </c>
      <c r="R31" s="65">
        <v>232.93854572769001</v>
      </c>
      <c r="S31" s="65">
        <v>225.85434662855994</v>
      </c>
      <c r="T31" s="65">
        <v>220.87166889971644</v>
      </c>
      <c r="U31" s="65">
        <v>214.56631261863916</v>
      </c>
      <c r="V31" s="65">
        <v>209.03076872933167</v>
      </c>
      <c r="W31" s="89">
        <v>200.79923524263802</v>
      </c>
      <c r="X31" s="89">
        <v>193.68727725588826</v>
      </c>
      <c r="Y31" s="64">
        <v>187.29956476470591</v>
      </c>
    </row>
    <row r="32" spans="1:25" x14ac:dyDescent="0.4">
      <c r="A32" s="68" t="s">
        <v>40</v>
      </c>
      <c r="B32" s="67" t="s">
        <v>39</v>
      </c>
      <c r="C32" s="65" t="s">
        <v>208</v>
      </c>
      <c r="D32" s="65" t="s">
        <v>208</v>
      </c>
      <c r="E32" s="65" t="s">
        <v>208</v>
      </c>
      <c r="F32" s="65" t="s">
        <v>208</v>
      </c>
      <c r="G32" s="65">
        <v>354.43808750687231</v>
      </c>
      <c r="H32" s="65">
        <v>337.6018232249765</v>
      </c>
      <c r="I32" s="65">
        <v>334.80445088109258</v>
      </c>
      <c r="J32" s="65">
        <v>372.07461768575945</v>
      </c>
      <c r="K32" s="65">
        <v>472.78330266833683</v>
      </c>
      <c r="L32" s="65">
        <v>589.85605440487905</v>
      </c>
      <c r="M32" s="65">
        <v>363.23840794101693</v>
      </c>
      <c r="N32" s="65">
        <v>365.36862289098565</v>
      </c>
      <c r="O32" s="65">
        <v>466.42496959053312</v>
      </c>
      <c r="P32" s="65">
        <v>465.8916617595745</v>
      </c>
      <c r="Q32" s="65">
        <v>466.82175435082451</v>
      </c>
      <c r="R32" s="65">
        <v>355.73164841328435</v>
      </c>
      <c r="S32" s="65">
        <v>347.26761011996706</v>
      </c>
      <c r="T32" s="65">
        <v>341.09027722275624</v>
      </c>
      <c r="U32" s="65">
        <v>333.06121273529442</v>
      </c>
      <c r="V32" s="65">
        <v>326.72458859977672</v>
      </c>
      <c r="W32" s="89">
        <v>316.32187631699747</v>
      </c>
      <c r="X32" s="89">
        <v>307.1240856204904</v>
      </c>
      <c r="Y32" s="64">
        <v>298.32278476577306</v>
      </c>
    </row>
    <row r="33" spans="1:25" x14ac:dyDescent="0.4">
      <c r="A33" s="68" t="s">
        <v>38</v>
      </c>
      <c r="B33" s="67" t="s">
        <v>37</v>
      </c>
      <c r="C33" s="65" t="s">
        <v>208</v>
      </c>
      <c r="D33" s="65" t="s">
        <v>208</v>
      </c>
      <c r="E33" s="65" t="s">
        <v>208</v>
      </c>
      <c r="F33" s="65" t="s">
        <v>208</v>
      </c>
      <c r="G33" s="65">
        <v>244.57132074937491</v>
      </c>
      <c r="H33" s="65">
        <v>233.94710290020055</v>
      </c>
      <c r="I33" s="65">
        <v>232.81918851374448</v>
      </c>
      <c r="J33" s="65">
        <v>259.74877153005838</v>
      </c>
      <c r="K33" s="65">
        <v>330.28785573325649</v>
      </c>
      <c r="L33" s="65">
        <v>409.35619286267189</v>
      </c>
      <c r="M33" s="65">
        <v>253.84075367415343</v>
      </c>
      <c r="N33" s="65">
        <v>254.92941174946364</v>
      </c>
      <c r="O33" s="65">
        <v>325.76456812979131</v>
      </c>
      <c r="P33" s="65">
        <v>324.39540777382837</v>
      </c>
      <c r="Q33" s="65">
        <v>325.35718313469562</v>
      </c>
      <c r="R33" s="65">
        <v>247.4090290106696</v>
      </c>
      <c r="S33" s="65">
        <v>241.72934278099899</v>
      </c>
      <c r="T33" s="65">
        <v>237.41238207776871</v>
      </c>
      <c r="U33" s="65">
        <v>232.16913156277423</v>
      </c>
      <c r="V33" s="65">
        <v>227.96980536378004</v>
      </c>
      <c r="W33" s="89">
        <v>220.75009263106625</v>
      </c>
      <c r="X33" s="89">
        <v>214.55966160658338</v>
      </c>
      <c r="Y33" s="64">
        <v>208.60250758336898</v>
      </c>
    </row>
    <row r="34" spans="1:25" x14ac:dyDescent="0.4">
      <c r="A34" s="63">
        <v>924</v>
      </c>
      <c r="B34" s="62" t="s">
        <v>36</v>
      </c>
      <c r="C34" s="60" t="s">
        <v>208</v>
      </c>
      <c r="D34" s="60" t="s">
        <v>208</v>
      </c>
      <c r="E34" s="60" t="s">
        <v>208</v>
      </c>
      <c r="F34" s="60" t="s">
        <v>208</v>
      </c>
      <c r="G34" s="60">
        <v>139.65505126354046</v>
      </c>
      <c r="H34" s="60">
        <v>133.20051521643609</v>
      </c>
      <c r="I34" s="60">
        <v>132.03741406390029</v>
      </c>
      <c r="J34" s="60">
        <v>145.50647060608949</v>
      </c>
      <c r="K34" s="60">
        <v>182.75299894970792</v>
      </c>
      <c r="L34" s="60">
        <v>222.37446098179009</v>
      </c>
      <c r="M34" s="60">
        <v>140.65764784492123</v>
      </c>
      <c r="N34" s="60">
        <v>140.70936319999396</v>
      </c>
      <c r="O34" s="60">
        <v>178.65081734695966</v>
      </c>
      <c r="P34" s="60">
        <v>177.90877343620767</v>
      </c>
      <c r="Q34" s="60">
        <v>175.7417749074443</v>
      </c>
      <c r="R34" s="60">
        <v>135.11035117360396</v>
      </c>
      <c r="S34" s="60">
        <v>131.51002927985766</v>
      </c>
      <c r="T34" s="60">
        <v>128.59703430393486</v>
      </c>
      <c r="U34" s="60">
        <v>125.4838623200139</v>
      </c>
      <c r="V34" s="60">
        <v>122.90219003077165</v>
      </c>
      <c r="W34" s="88">
        <v>118.38279734148489</v>
      </c>
      <c r="X34" s="88">
        <v>114.52145699282502</v>
      </c>
      <c r="Y34" s="59">
        <v>110.77907597738063</v>
      </c>
    </row>
    <row r="35" spans="1:25" x14ac:dyDescent="0.4">
      <c r="A35" s="63">
        <v>923</v>
      </c>
      <c r="B35" s="97" t="s">
        <v>35</v>
      </c>
      <c r="C35" s="60" t="s">
        <v>208</v>
      </c>
      <c r="D35" s="60" t="s">
        <v>208</v>
      </c>
      <c r="E35" s="60" t="s">
        <v>208</v>
      </c>
      <c r="F35" s="60" t="s">
        <v>208</v>
      </c>
      <c r="G35" s="60">
        <v>229.09911273801609</v>
      </c>
      <c r="H35" s="60">
        <v>218.09487259192645</v>
      </c>
      <c r="I35" s="60">
        <v>215.68578219139991</v>
      </c>
      <c r="J35" s="60">
        <v>233.97541848670537</v>
      </c>
      <c r="K35" s="60">
        <v>292.07238831766398</v>
      </c>
      <c r="L35" s="60">
        <v>355.39458977328678</v>
      </c>
      <c r="M35" s="60">
        <v>224.77682757176032</v>
      </c>
      <c r="N35" s="60">
        <v>224.98574728302629</v>
      </c>
      <c r="O35" s="60">
        <v>283.92349228786338</v>
      </c>
      <c r="P35" s="60">
        <v>284.41710672068615</v>
      </c>
      <c r="Q35" s="60">
        <v>278.88055958215296</v>
      </c>
      <c r="R35" s="60">
        <v>216.03344487640047</v>
      </c>
      <c r="S35" s="60">
        <v>210.05011302105186</v>
      </c>
      <c r="T35" s="60">
        <v>205.5368992945196</v>
      </c>
      <c r="U35" s="60">
        <v>200.28454396498205</v>
      </c>
      <c r="V35" s="60">
        <v>195.86314009181751</v>
      </c>
      <c r="W35" s="88">
        <v>188.84741533171112</v>
      </c>
      <c r="X35" s="88">
        <v>182.46356921550714</v>
      </c>
      <c r="Y35" s="59">
        <v>176.49879224815757</v>
      </c>
    </row>
    <row r="36" spans="1:25" x14ac:dyDescent="0.4">
      <c r="A36" s="58"/>
      <c r="B36" s="57" t="s">
        <v>34</v>
      </c>
      <c r="C36" s="79"/>
      <c r="D36" s="79"/>
      <c r="E36" s="79"/>
      <c r="F36" s="79"/>
      <c r="G36" s="79"/>
      <c r="H36" s="79"/>
      <c r="I36" s="79"/>
      <c r="J36" s="79"/>
      <c r="K36" s="79"/>
      <c r="L36" s="79"/>
      <c r="M36" s="79"/>
      <c r="N36" s="79"/>
      <c r="O36" s="79"/>
      <c r="P36" s="79"/>
      <c r="Q36" s="79"/>
      <c r="R36" s="79"/>
      <c r="S36" s="79"/>
      <c r="T36" s="79"/>
      <c r="U36" s="79"/>
      <c r="V36" s="79"/>
      <c r="W36" s="79"/>
      <c r="X36" s="79"/>
      <c r="Y36" s="110"/>
    </row>
  </sheetData>
  <mergeCells count="2">
    <mergeCell ref="A1:B1"/>
    <mergeCell ref="A19:B19"/>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9.88671875" style="155" customWidth="1"/>
    <col min="23" max="24" width="9.88671875" style="154" customWidth="1"/>
    <col min="25" max="16384" width="8.88671875" style="154"/>
  </cols>
  <sheetData>
    <row r="1" spans="1:24" ht="60" customHeight="1" x14ac:dyDescent="0.4">
      <c r="A1" s="173" t="s">
        <v>189</v>
      </c>
      <c r="B1" s="167"/>
      <c r="C1" s="167"/>
      <c r="D1" s="167"/>
      <c r="E1" s="167"/>
      <c r="F1" s="167"/>
      <c r="G1" s="167"/>
      <c r="H1" s="167"/>
      <c r="I1" s="167"/>
      <c r="J1" s="167"/>
      <c r="K1" s="167"/>
      <c r="L1" s="167"/>
      <c r="M1" s="167"/>
      <c r="N1" s="167"/>
      <c r="O1" s="167"/>
      <c r="P1" s="167"/>
      <c r="Q1" s="167"/>
      <c r="R1" s="167"/>
      <c r="S1" s="167"/>
      <c r="T1" s="167"/>
      <c r="U1" s="167"/>
      <c r="V1" s="172"/>
      <c r="W1" s="172"/>
      <c r="X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AA!C$6</f>
        <v>1978.7866864179662</v>
      </c>
      <c r="C3" s="89">
        <f>AA!D$6</f>
        <v>2072.4676258493755</v>
      </c>
      <c r="D3" s="89">
        <f>AA!E$6</f>
        <v>2198.9994349466901</v>
      </c>
      <c r="E3" s="89">
        <f>AA!F$6</f>
        <v>2314.5854457652549</v>
      </c>
      <c r="F3" s="89">
        <f>AA!G$6</f>
        <v>2424.005829531663</v>
      </c>
      <c r="G3" s="89">
        <f>AA!H$6</f>
        <v>2566.51071257895</v>
      </c>
      <c r="H3" s="89">
        <f>AA!I$6</f>
        <v>2675.81410670592</v>
      </c>
      <c r="I3" s="89">
        <f>AA!J$6</f>
        <v>2847.8836904936852</v>
      </c>
      <c r="J3" s="89">
        <f>AA!K$6</f>
        <v>3027.5923739411573</v>
      </c>
      <c r="K3" s="89">
        <f>AA!L$6</f>
        <v>3236.9588812938482</v>
      </c>
      <c r="L3" s="89">
        <f>AA!M$6</f>
        <v>3427.7504210253182</v>
      </c>
      <c r="M3" s="89">
        <f>AA!N$6</f>
        <v>3677.1387856267588</v>
      </c>
      <c r="N3" s="89">
        <f>AA!O$6</f>
        <v>3923.9496491698428</v>
      </c>
      <c r="O3" s="89">
        <f>AA!P$6</f>
        <v>4241.6523265969427</v>
      </c>
      <c r="P3" s="89">
        <f>AA!Q$6</f>
        <v>4356.0757064889949</v>
      </c>
      <c r="Q3" s="89">
        <f>AA!R$6</f>
        <v>4462.7226360377417</v>
      </c>
      <c r="R3" s="89">
        <f>AA!S$6</f>
        <v>4583.6883483415968</v>
      </c>
      <c r="S3" s="89">
        <f>AA!T$6</f>
        <v>4488.8461001057394</v>
      </c>
      <c r="T3" s="89">
        <f>AA!U$6</f>
        <v>4545.3856920168373</v>
      </c>
      <c r="U3" s="89">
        <f>AA!V$6</f>
        <v>4609.3956466248601</v>
      </c>
      <c r="V3" s="89">
        <f>AA!W$6</f>
        <v>4606.5701171609817</v>
      </c>
      <c r="W3" s="89">
        <f>AA!X$6</f>
        <v>4646.604842026094</v>
      </c>
      <c r="X3" s="64">
        <f>AA!Y$6</f>
        <v>4770.6225260713627</v>
      </c>
    </row>
    <row r="4" spans="1:24" ht="15" customHeight="1" x14ac:dyDescent="0.4">
      <c r="A4" s="161" t="s">
        <v>186</v>
      </c>
      <c r="B4" s="89">
        <f>BBWB!C$6</f>
        <v>791.47738709574548</v>
      </c>
      <c r="C4" s="89">
        <f>BBWB!D$6</f>
        <v>798.98693607665882</v>
      </c>
      <c r="D4" s="89">
        <f>BBWB!E$6</f>
        <v>789.64685720380635</v>
      </c>
      <c r="E4" s="89">
        <f>BBWB!F$6</f>
        <v>811.87308182875472</v>
      </c>
      <c r="F4" s="89">
        <f>BBWB!G$6</f>
        <v>804.06457719254479</v>
      </c>
      <c r="G4" s="89">
        <f>BBWB!H$6</f>
        <v>895.53325983173295</v>
      </c>
      <c r="H4" s="89">
        <f>BBWB!I$6</f>
        <v>888.04867959888088</v>
      </c>
      <c r="I4" s="89">
        <f>BBWB!J$6</f>
        <v>821.69177545270327</v>
      </c>
      <c r="J4" s="89">
        <f>BBWB!K$6</f>
        <v>751.96311887261038</v>
      </c>
      <c r="K4" s="89">
        <f>BBWB!L$6</f>
        <v>712.39122888031704</v>
      </c>
      <c r="L4" s="89">
        <f>BBWB!M$6</f>
        <v>648.17329229303118</v>
      </c>
      <c r="M4" s="89">
        <f>BBWB!N$6</f>
        <v>599.42265964890771</v>
      </c>
      <c r="N4" s="89">
        <f>BBWB!O$6</f>
        <v>548.74038697987555</v>
      </c>
      <c r="O4" s="89">
        <f>BBWB!P$6</f>
        <v>528.82119603634544</v>
      </c>
      <c r="P4" s="89">
        <f>BBWB!Q$6</f>
        <v>499.22158364598317</v>
      </c>
      <c r="Q4" s="89">
        <f>BBWB!R$6</f>
        <v>483.23574482572144</v>
      </c>
      <c r="R4" s="89">
        <f>BBWB!S$6</f>
        <v>482.70034405376686</v>
      </c>
      <c r="S4" s="89">
        <f>BBWB!T$6</f>
        <v>474.17726314162303</v>
      </c>
      <c r="T4" s="89">
        <f>BBWB!U$6</f>
        <v>465.30533530103992</v>
      </c>
      <c r="U4" s="89">
        <f>BBWB!V$6</f>
        <v>464.62826852528815</v>
      </c>
      <c r="V4" s="89">
        <f>BBWB!W$6</f>
        <v>454.95964487269754</v>
      </c>
      <c r="W4" s="89">
        <f>BBWB!X$6</f>
        <v>409.86519400176849</v>
      </c>
      <c r="X4" s="64">
        <f>BBWB!Y$6</f>
        <v>376.90381498522078</v>
      </c>
    </row>
    <row r="5" spans="1:24" ht="15" customHeight="1" x14ac:dyDescent="0.4">
      <c r="A5" s="161" t="s">
        <v>78</v>
      </c>
      <c r="B5" s="89"/>
      <c r="C5" s="89"/>
      <c r="D5" s="89"/>
      <c r="E5" s="89"/>
      <c r="F5" s="89"/>
      <c r="G5" s="89">
        <f>CA!H$6</f>
        <v>773.93988487261424</v>
      </c>
      <c r="H5" s="89">
        <f>CA!I$6</f>
        <v>825.82781204798971</v>
      </c>
      <c r="I5" s="89">
        <f>CA!J$6</f>
        <v>875.90954391584489</v>
      </c>
      <c r="J5" s="89">
        <f>CA!K$6</f>
        <v>912.72980413492826</v>
      </c>
      <c r="K5" s="89">
        <f>CA!L$6</f>
        <v>958.62883420371122</v>
      </c>
      <c r="L5" s="89">
        <f>CA!M$6</f>
        <v>988.34077398367822</v>
      </c>
      <c r="M5" s="89">
        <f>CA!N$6</f>
        <v>1073.8347554485658</v>
      </c>
      <c r="N5" s="89">
        <f>CA!O$6</f>
        <v>1147.2837465962457</v>
      </c>
      <c r="O5" s="89">
        <f>CA!P$6</f>
        <v>1261.7711280955123</v>
      </c>
      <c r="P5" s="89">
        <f>CA!Q$6</f>
        <v>1330.6833001385849</v>
      </c>
      <c r="Q5" s="89">
        <f>CA!R$6</f>
        <v>1469.9461449506973</v>
      </c>
      <c r="R5" s="89">
        <f>CA!S$6</f>
        <v>1636.8557937863143</v>
      </c>
      <c r="S5" s="89">
        <f>CA!T$6</f>
        <v>1775.2392928793693</v>
      </c>
      <c r="T5" s="89">
        <f>CA!U$6</f>
        <v>1970.679889322716</v>
      </c>
      <c r="U5" s="89">
        <f>CA!V$6</f>
        <v>2162.2215706957836</v>
      </c>
      <c r="V5" s="89">
        <f>CA!W$6</f>
        <v>2264.6653552089147</v>
      </c>
      <c r="W5" s="89">
        <f>CA!X$6</f>
        <v>2402.3818477836926</v>
      </c>
      <c r="X5" s="64">
        <f>CA!Y$6</f>
        <v>2582.2425751272863</v>
      </c>
    </row>
    <row r="6" spans="1:24" ht="15" customHeight="1" x14ac:dyDescent="0.4">
      <c r="A6" s="161" t="s">
        <v>97</v>
      </c>
      <c r="B6" s="89"/>
      <c r="C6" s="89"/>
      <c r="D6" s="89"/>
      <c r="E6" s="89"/>
      <c r="F6" s="89"/>
      <c r="G6" s="89"/>
      <c r="H6" s="89"/>
      <c r="I6" s="89"/>
      <c r="J6" s="89">
        <f>CWP!K$6</f>
        <v>0</v>
      </c>
      <c r="K6" s="89">
        <f>CWP!L$6</f>
        <v>0</v>
      </c>
      <c r="L6" s="89">
        <f>CWP!M$6</f>
        <v>0</v>
      </c>
      <c r="M6" s="89">
        <f>CWP!N$6</f>
        <v>0</v>
      </c>
      <c r="N6" s="89">
        <f>CWP!O$6</f>
        <v>0</v>
      </c>
      <c r="O6" s="89">
        <f>CWP!P$6</f>
        <v>228.36439246970889</v>
      </c>
      <c r="P6" s="89">
        <f>CWP!Q$6</f>
        <v>356.640476516928</v>
      </c>
      <c r="Q6" s="89">
        <f>CWP!R$6</f>
        <v>122.20742089066944</v>
      </c>
      <c r="R6" s="89">
        <f>CWP!S$6</f>
        <v>125.3032677673225</v>
      </c>
      <c r="S6" s="89">
        <f>CWP!T$6</f>
        <v>7.3175479876160958</v>
      </c>
      <c r="T6" s="89">
        <f>CWP!U$6</f>
        <v>3.5315200000000004</v>
      </c>
      <c r="U6" s="89">
        <f>CWP!V$6</f>
        <v>0.44677880000000025</v>
      </c>
      <c r="V6" s="89">
        <f>CWP!W$6</f>
        <v>2.4334152304281536</v>
      </c>
      <c r="W6" s="89">
        <f>CWP!X$6</f>
        <v>84.451448821947281</v>
      </c>
      <c r="X6" s="64">
        <f>CWP!Y$6</f>
        <v>15.116375293410872</v>
      </c>
    </row>
    <row r="7" spans="1:24" ht="15" customHeight="1" x14ac:dyDescent="0.4">
      <c r="A7" s="161" t="s">
        <v>77</v>
      </c>
      <c r="B7" s="89">
        <f>CTB!C$6</f>
        <v>1977.2827580000001</v>
      </c>
      <c r="C7" s="89">
        <f>CTB!D$6</f>
        <v>2013.653462</v>
      </c>
      <c r="D7" s="89">
        <f>CTB!E$6</f>
        <v>2046.3778799999998</v>
      </c>
      <c r="E7" s="89">
        <f>CTB!F$6</f>
        <v>2103.0342139999998</v>
      </c>
      <c r="F7" s="89">
        <f>CTB!G$6</f>
        <v>2150.96102406</v>
      </c>
      <c r="G7" s="89">
        <f>CTB!H$6</f>
        <v>2250.0643720000003</v>
      </c>
      <c r="H7" s="89">
        <f>CTB!I$6</f>
        <v>2384.3854340000003</v>
      </c>
      <c r="I7" s="89">
        <f>CTB!J$6</f>
        <v>2745.9872092600003</v>
      </c>
      <c r="J7" s="89">
        <f>CTB!K$6</f>
        <v>3039.5921460100003</v>
      </c>
      <c r="K7" s="89">
        <f>CTB!L$6</f>
        <v>3229.8402160000005</v>
      </c>
      <c r="L7" s="89">
        <f>CTB!M$6</f>
        <v>3384.656673</v>
      </c>
      <c r="M7" s="89">
        <f>CTB!N$6</f>
        <v>3471.3048879999997</v>
      </c>
      <c r="N7" s="89">
        <f>CTB!O$6</f>
        <v>3671.6925610000008</v>
      </c>
      <c r="O7" s="89">
        <f>CTB!P$6</f>
        <v>4095.3288869999997</v>
      </c>
      <c r="P7" s="89">
        <f>CTB!Q$6</f>
        <v>4299.4764100000002</v>
      </c>
      <c r="Q7" s="89">
        <f>CTB!R$6</f>
        <v>4288.8172759999998</v>
      </c>
      <c r="R7" s="89">
        <f>CTB!S$6</f>
        <v>4281.2685299999994</v>
      </c>
      <c r="S7" s="89"/>
      <c r="T7" s="89"/>
      <c r="U7" s="89"/>
      <c r="V7" s="89"/>
      <c r="W7" s="89"/>
      <c r="X7" s="64"/>
    </row>
    <row r="8" spans="1:24" ht="30" customHeight="1" x14ac:dyDescent="0.4">
      <c r="A8" s="161" t="s">
        <v>76</v>
      </c>
      <c r="B8" s="89">
        <f>DLA!C$6</f>
        <v>3602.1776596314694</v>
      </c>
      <c r="C8" s="89">
        <f>DLA!D$6</f>
        <v>3962.8594373150627</v>
      </c>
      <c r="D8" s="89">
        <f>DLA!E$6</f>
        <v>4254.2176619186894</v>
      </c>
      <c r="E8" s="89">
        <f>DLA!F$6</f>
        <v>4540.6348329533021</v>
      </c>
      <c r="F8" s="89">
        <f>DLA!G$6</f>
        <v>4852.9150476228378</v>
      </c>
      <c r="G8" s="89">
        <f>DLA!H$6</f>
        <v>5290.5939974827306</v>
      </c>
      <c r="H8" s="89">
        <f>DLA!I$6</f>
        <v>5664.0799414130706</v>
      </c>
      <c r="I8" s="89">
        <f>DLA!J$6</f>
        <v>6089.390008040763</v>
      </c>
      <c r="J8" s="89">
        <f>DLA!K$6</f>
        <v>6488.8198469715098</v>
      </c>
      <c r="K8" s="89">
        <f>DLA!L$6</f>
        <v>6925.1077962109648</v>
      </c>
      <c r="L8" s="89">
        <f>DLA!M$6</f>
        <v>7364.3965159608433</v>
      </c>
      <c r="M8" s="89">
        <f>DLA!N$6</f>
        <v>7946.4819605176654</v>
      </c>
      <c r="N8" s="89">
        <f>DLA!O$6</f>
        <v>8495.184997645063</v>
      </c>
      <c r="O8" s="89">
        <f>DLA!P$6</f>
        <v>9269.1636860556337</v>
      </c>
      <c r="P8" s="89">
        <f>DLA!Q$6</f>
        <v>9631.3199286752497</v>
      </c>
      <c r="Q8" s="89">
        <f>DLA!R$6</f>
        <v>10218.054844813827</v>
      </c>
      <c r="R8" s="89">
        <f>DLA!S$6</f>
        <v>10949.629936278798</v>
      </c>
      <c r="S8" s="89">
        <f>DLA!T$6</f>
        <v>11241.122099237906</v>
      </c>
      <c r="T8" s="89">
        <f>DLA!U$6</f>
        <v>11298.103777223167</v>
      </c>
      <c r="U8" s="89">
        <f>DLA!V$6</f>
        <v>10891.142761116113</v>
      </c>
      <c r="V8" s="89">
        <f>DLA!W$6</f>
        <v>9514.7230569607473</v>
      </c>
      <c r="W8" s="89">
        <f>DLA!X$6</f>
        <v>7752.4396221608295</v>
      </c>
      <c r="X8" s="64">
        <f>DLA!Y$6</f>
        <v>6665.2095683450652</v>
      </c>
    </row>
    <row r="9" spans="1:24" ht="15" customHeight="1" x14ac:dyDescent="0.4">
      <c r="A9" s="70" t="s">
        <v>75</v>
      </c>
      <c r="B9" s="89"/>
      <c r="C9" s="89"/>
      <c r="D9" s="89"/>
      <c r="E9" s="89"/>
      <c r="F9" s="89"/>
      <c r="G9" s="89"/>
      <c r="H9" s="89">
        <f>'DLA (children)'!I$6</f>
        <v>642.44281342707563</v>
      </c>
      <c r="I9" s="89">
        <f>'DLA (children)'!J$6</f>
        <v>669.54928236335945</v>
      </c>
      <c r="J9" s="89">
        <f>'DLA (children)'!K$6</f>
        <v>711.52153652587265</v>
      </c>
      <c r="K9" s="89">
        <f>'DLA (children)'!L$6</f>
        <v>781.2884025326631</v>
      </c>
      <c r="L9" s="89">
        <f>'DLA (children)'!M$6</f>
        <v>823.7681511700406</v>
      </c>
      <c r="M9" s="89">
        <f>'DLA (children)'!N$6</f>
        <v>880.25508299782666</v>
      </c>
      <c r="N9" s="89">
        <f>'DLA (children)'!O$6</f>
        <v>940.98383316115292</v>
      </c>
      <c r="O9" s="89">
        <f>'DLA (children)'!P$6</f>
        <v>1017.0696614059867</v>
      </c>
      <c r="P9" s="89">
        <f>'DLA (children)'!Q$6</f>
        <v>1044.2964864615365</v>
      </c>
      <c r="Q9" s="89">
        <f>'DLA (children)'!R$6</f>
        <v>1128.1831511246037</v>
      </c>
      <c r="R9" s="89">
        <f>'DLA (children)'!S$6</f>
        <v>1196.1988521087078</v>
      </c>
      <c r="S9" s="89">
        <f>'DLA (children)'!T$6</f>
        <v>1262.1464885621231</v>
      </c>
      <c r="T9" s="89">
        <f>'DLA (children)'!U$6</f>
        <v>1483.5414315641497</v>
      </c>
      <c r="U9" s="89">
        <f>'DLA (children)'!V$6</f>
        <v>1587.0939877855176</v>
      </c>
      <c r="V9" s="89">
        <f>'DLA (children)'!W$6</f>
        <v>1642.7267434485348</v>
      </c>
      <c r="W9" s="89">
        <f>'DLA (children)'!X$6</f>
        <v>1703.4766909984</v>
      </c>
      <c r="X9" s="64">
        <f>'DLA (children)'!Y$6</f>
        <v>1832.6492829571359</v>
      </c>
    </row>
    <row r="10" spans="1:24" ht="15" customHeight="1" x14ac:dyDescent="0.4">
      <c r="A10" s="70" t="s">
        <v>62</v>
      </c>
      <c r="B10" s="89"/>
      <c r="C10" s="89"/>
      <c r="D10" s="89"/>
      <c r="E10" s="89"/>
      <c r="F10" s="89"/>
      <c r="G10" s="89"/>
      <c r="H10" s="89">
        <f>'DLA (working age)'!I$6</f>
        <v>3310.596366223529</v>
      </c>
      <c r="I10" s="89">
        <f>'DLA (working age)'!J$6</f>
        <v>3537.8733143633453</v>
      </c>
      <c r="J10" s="89">
        <f>'DLA (working age)'!K$6</f>
        <v>3730.7450280719113</v>
      </c>
      <c r="K10" s="89">
        <f>'DLA (working age)'!L$6</f>
        <v>3927.7233312985713</v>
      </c>
      <c r="L10" s="89">
        <f>'DLA (working age)'!M$6</f>
        <v>4138.5163078634332</v>
      </c>
      <c r="M10" s="89">
        <f>'DLA (working age)'!N$6</f>
        <v>4425.7177617324223</v>
      </c>
      <c r="N10" s="89">
        <f>'DLA (working age)'!O$6</f>
        <v>4704.3529878263198</v>
      </c>
      <c r="O10" s="89">
        <f>'DLA (working age)'!P$6</f>
        <v>5104.5927933230078</v>
      </c>
      <c r="P10" s="89">
        <f>'DLA (working age)'!Q$6</f>
        <v>5265.4431513867912</v>
      </c>
      <c r="Q10" s="89">
        <f>'DLA (working age)'!R$6</f>
        <v>5645.6414417787537</v>
      </c>
      <c r="R10" s="89">
        <f>'DLA (working age)'!S$6</f>
        <v>6089.3637654443219</v>
      </c>
      <c r="S10" s="89">
        <f>'DLA (working age)'!T$6</f>
        <v>6188.5499987348385</v>
      </c>
      <c r="T10" s="89">
        <f>'DLA (working age)'!U$6</f>
        <v>5829.8217599233303</v>
      </c>
      <c r="U10" s="89">
        <f>'DLA (working age)'!V$6</f>
        <v>5512.1460796035208</v>
      </c>
      <c r="V10" s="89">
        <f>'DLA (working age)'!W$6</f>
        <v>4298.1410195966064</v>
      </c>
      <c r="W10" s="89">
        <f>'DLA (working age)'!X$6</f>
        <v>2992.0314372861108</v>
      </c>
      <c r="X10" s="64">
        <f>'DLA (working age)'!Y$6</f>
        <v>2041.1796617389573</v>
      </c>
    </row>
    <row r="11" spans="1:24" ht="15" customHeight="1" x14ac:dyDescent="0.4">
      <c r="A11" s="70" t="s">
        <v>61</v>
      </c>
      <c r="B11" s="89"/>
      <c r="C11" s="89"/>
      <c r="D11" s="89"/>
      <c r="E11" s="89"/>
      <c r="F11" s="89"/>
      <c r="G11" s="89"/>
      <c r="H11" s="89">
        <f>'DLA (pensioners)'!I$6</f>
        <v>1710.7295815648833</v>
      </c>
      <c r="I11" s="89">
        <f>'DLA (pensioners)'!J$6</f>
        <v>1880.2574494870469</v>
      </c>
      <c r="J11" s="89">
        <f>'DLA (pensioners)'!K$6</f>
        <v>2044.8587397166564</v>
      </c>
      <c r="K11" s="89">
        <f>'DLA (pensioners)'!L$6</f>
        <v>2215.8811180655371</v>
      </c>
      <c r="L11" s="89">
        <f>'DLA (pensioners)'!M$6</f>
        <v>2401.9865144122823</v>
      </c>
      <c r="M11" s="89">
        <f>'DLA (pensioners)'!N$6</f>
        <v>2640.5983280572927</v>
      </c>
      <c r="N11" s="89">
        <f>'DLA (pensioners)'!O$6</f>
        <v>2850.2110856646655</v>
      </c>
      <c r="O11" s="89">
        <f>'DLA (pensioners)'!P$6</f>
        <v>3147.5335679469335</v>
      </c>
      <c r="P11" s="89">
        <f>'DLA (pensioners)'!Q$6</f>
        <v>3319.0331258173464</v>
      </c>
      <c r="Q11" s="89">
        <f>'DLA (pensioners)'!R$6</f>
        <v>3443.8652160659949</v>
      </c>
      <c r="R11" s="89">
        <f>'DLA (pensioners)'!S$6</f>
        <v>3661.9905973786108</v>
      </c>
      <c r="S11" s="89">
        <f>'DLA (pensioners)'!T$6</f>
        <v>3785.8812028433513</v>
      </c>
      <c r="T11" s="89">
        <f>'DLA (pensioners)'!U$6</f>
        <v>3979.8666881407889</v>
      </c>
      <c r="U11" s="89">
        <f>'DLA (pensioners)'!V$6</f>
        <v>3792.5745903688312</v>
      </c>
      <c r="V11" s="89">
        <f>'DLA (pensioners)'!W$6</f>
        <v>3571.4796436826418</v>
      </c>
      <c r="W11" s="89">
        <f>'DLA (pensioners)'!X$6</f>
        <v>3057.8997037804438</v>
      </c>
      <c r="X11" s="64">
        <f>'DLA (pensioners)'!Y$6</f>
        <v>2792.4367295119073</v>
      </c>
    </row>
    <row r="12" spans="1:24" ht="15" customHeight="1" x14ac:dyDescent="0.4">
      <c r="A12" s="161" t="s">
        <v>85</v>
      </c>
      <c r="B12" s="89"/>
      <c r="C12" s="89"/>
      <c r="D12" s="89"/>
      <c r="E12" s="89"/>
      <c r="F12" s="89"/>
      <c r="G12" s="89"/>
      <c r="H12" s="89">
        <f>DHP!I$6</f>
        <v>10.912430840000001</v>
      </c>
      <c r="I12" s="89">
        <f>DHP!J$6</f>
        <v>12.61432522</v>
      </c>
      <c r="J12" s="89">
        <f>DHP!K$6</f>
        <v>13.675157122071427</v>
      </c>
      <c r="K12" s="89">
        <f>DHP!L$6</f>
        <v>14.778396299999997</v>
      </c>
      <c r="L12" s="89">
        <f>DHP!M$6</f>
        <v>16.28512684</v>
      </c>
      <c r="M12" s="89">
        <f>DHP!N$6</f>
        <v>17.184777</v>
      </c>
      <c r="N12" s="89">
        <f>DHP!O$6</f>
        <v>17.68155093</v>
      </c>
      <c r="O12" s="89">
        <f>DHP!P$6</f>
        <v>18.021562950000003</v>
      </c>
      <c r="P12" s="89">
        <f>DHP!Q$6</f>
        <v>17.60589912</v>
      </c>
      <c r="Q12" s="89">
        <f>DHP!R$6</f>
        <v>18.57056626</v>
      </c>
      <c r="R12" s="89">
        <f>DHP!S$6</f>
        <v>49.940262999999995</v>
      </c>
      <c r="S12" s="89">
        <f>DHP!T$6</f>
        <v>139.96949799999999</v>
      </c>
      <c r="T12" s="89">
        <f>DHP!U$6</f>
        <v>141.208856</v>
      </c>
      <c r="U12" s="89">
        <f>DHP!V$6</f>
        <v>107.71089200000002</v>
      </c>
      <c r="V12" s="89">
        <f>DHP!W$6</f>
        <v>124.106364</v>
      </c>
      <c r="W12" s="89">
        <f>DHP!X$6</f>
        <v>154.34636313000001</v>
      </c>
      <c r="X12" s="64">
        <f>DHP!Y$6</f>
        <v>143.85815199999999</v>
      </c>
    </row>
    <row r="13" spans="1:24" ht="30" customHeight="1" x14ac:dyDescent="0.4">
      <c r="A13" s="161" t="s">
        <v>95</v>
      </c>
      <c r="B13" s="89"/>
      <c r="C13" s="89"/>
      <c r="D13" s="89"/>
      <c r="E13" s="89"/>
      <c r="F13" s="89"/>
      <c r="G13" s="89"/>
      <c r="H13" s="89">
        <f>ESA!I$6</f>
        <v>0</v>
      </c>
      <c r="I13" s="89">
        <f>ESA!J$6</f>
        <v>0</v>
      </c>
      <c r="J13" s="89">
        <f>ESA!K$6</f>
        <v>0</v>
      </c>
      <c r="K13" s="89">
        <f>ESA!L$6</f>
        <v>0</v>
      </c>
      <c r="L13" s="89">
        <f>ESA!M$6</f>
        <v>0</v>
      </c>
      <c r="M13" s="89">
        <f>ESA!N$6</f>
        <v>0</v>
      </c>
      <c r="N13" s="89">
        <f>ESA!O$6</f>
        <v>104.61211008281391</v>
      </c>
      <c r="O13" s="89">
        <f>ESA!P$6</f>
        <v>1052.5193450060888</v>
      </c>
      <c r="P13" s="89">
        <f>ESA!Q$6</f>
        <v>1860.3733402766068</v>
      </c>
      <c r="Q13" s="89">
        <f>ESA!R$6</f>
        <v>2953.2916774973819</v>
      </c>
      <c r="R13" s="89">
        <f>ESA!S$6</f>
        <v>5601.4966785771267</v>
      </c>
      <c r="S13" s="89">
        <f>ESA!T$6</f>
        <v>8558.1344438638134</v>
      </c>
      <c r="T13" s="89">
        <f>ESA!U$6</f>
        <v>10566.057725152818</v>
      </c>
      <c r="U13" s="89">
        <f>ESA!V$6</f>
        <v>11762.838051809473</v>
      </c>
      <c r="V13" s="89">
        <f>ESA!W$6</f>
        <v>12189.068781870097</v>
      </c>
      <c r="W13" s="89">
        <f>ESA!X$6</f>
        <v>12576.542312978316</v>
      </c>
      <c r="X13" s="64">
        <f>ESA!Y$6</f>
        <v>12323.348055362727</v>
      </c>
    </row>
    <row r="14" spans="1:24" ht="15" customHeight="1" x14ac:dyDescent="0.4">
      <c r="A14" s="162" t="s">
        <v>74</v>
      </c>
      <c r="B14" s="89">
        <f>HB!C$6</f>
        <v>9906.589555999999</v>
      </c>
      <c r="C14" s="89">
        <f>HB!D$6</f>
        <v>9661.2903140000017</v>
      </c>
      <c r="D14" s="89">
        <f>HB!E$6</f>
        <v>9525.8948689999997</v>
      </c>
      <c r="E14" s="89">
        <f>HB!F$6</f>
        <v>9606.3738279999998</v>
      </c>
      <c r="F14" s="89">
        <f>HB!G$6</f>
        <v>9653.1304918000005</v>
      </c>
      <c r="G14" s="89">
        <f>HB!H$6</f>
        <v>9977.2082459999983</v>
      </c>
      <c r="H14" s="89">
        <f>HB!I$6</f>
        <v>10855.421602</v>
      </c>
      <c r="I14" s="89">
        <f>HB!J$6</f>
        <v>10667.02459571</v>
      </c>
      <c r="J14" s="89">
        <f>HB!K$6</f>
        <v>11414.81737744</v>
      </c>
      <c r="K14" s="89">
        <f>HB!L$6</f>
        <v>12131.485396</v>
      </c>
      <c r="L14" s="89">
        <f>HB!M$6</f>
        <v>12967.698325000001</v>
      </c>
      <c r="M14" s="89">
        <f>HB!N$6</f>
        <v>13780.000830000001</v>
      </c>
      <c r="N14" s="89">
        <f>HB!O$6</f>
        <v>14999.543107</v>
      </c>
      <c r="O14" s="89">
        <f>HB!P$6</f>
        <v>17599.503386</v>
      </c>
      <c r="P14" s="89">
        <f>HB!Q$6</f>
        <v>18873.550847000002</v>
      </c>
      <c r="Q14" s="89">
        <f>HB!R$6</f>
        <v>20136.723773000002</v>
      </c>
      <c r="R14" s="89">
        <f>HB!S$6</f>
        <v>21119.262038999997</v>
      </c>
      <c r="S14" s="89">
        <f>HB!T$6</f>
        <v>21395.703086999998</v>
      </c>
      <c r="T14" s="89">
        <f>HB!U$6</f>
        <v>21529.103353999999</v>
      </c>
      <c r="U14" s="89">
        <f>HB!V$6</f>
        <v>21447.477731999999</v>
      </c>
      <c r="V14" s="89">
        <f>HB!W$6</f>
        <v>20698.756177000003</v>
      </c>
      <c r="W14" s="89">
        <f>HB!X$6</f>
        <v>19638.175262000004</v>
      </c>
      <c r="X14" s="64">
        <f>HB!Y$6</f>
        <v>18197.171685000001</v>
      </c>
    </row>
    <row r="15" spans="1:24" ht="15" customHeight="1" x14ac:dyDescent="0.4">
      <c r="A15" s="70" t="s">
        <v>185</v>
      </c>
      <c r="B15" s="89"/>
      <c r="C15" s="89"/>
      <c r="D15" s="89"/>
      <c r="E15" s="89"/>
      <c r="F15" s="89"/>
      <c r="G15" s="89"/>
      <c r="H15" s="89"/>
      <c r="I15" s="89"/>
      <c r="J15" s="89"/>
      <c r="K15" s="89"/>
      <c r="L15" s="89"/>
      <c r="M15" s="89"/>
      <c r="N15" s="89">
        <v>10241.178959000001</v>
      </c>
      <c r="O15" s="89">
        <v>12605.516801999998</v>
      </c>
      <c r="P15" s="89">
        <v>13716.837320000001</v>
      </c>
      <c r="Q15" s="89">
        <v>14710.741437999999</v>
      </c>
      <c r="R15" s="89">
        <v>15512.812405999999</v>
      </c>
      <c r="S15" s="89">
        <v>15679.309977999999</v>
      </c>
      <c r="T15" s="89">
        <v>15776.845804</v>
      </c>
      <c r="U15" s="89">
        <v>15741.961751999999</v>
      </c>
      <c r="V15" s="89">
        <v>15177.148305999999</v>
      </c>
      <c r="W15" s="89">
        <v>14338.299124000001</v>
      </c>
      <c r="X15" s="64">
        <v>13177.114717</v>
      </c>
    </row>
    <row r="16" spans="1:24" ht="15" customHeight="1" x14ac:dyDescent="0.4">
      <c r="A16" s="70" t="s">
        <v>184</v>
      </c>
      <c r="B16" s="89"/>
      <c r="C16" s="89"/>
      <c r="D16" s="89"/>
      <c r="E16" s="89"/>
      <c r="F16" s="89"/>
      <c r="G16" s="89"/>
      <c r="H16" s="89"/>
      <c r="I16" s="89"/>
      <c r="J16" s="89"/>
      <c r="K16" s="89"/>
      <c r="L16" s="89"/>
      <c r="M16" s="89"/>
      <c r="N16" s="89">
        <v>4758.3641360000001</v>
      </c>
      <c r="O16" s="89">
        <v>4993.9865840000002</v>
      </c>
      <c r="P16" s="89">
        <v>5156.7135269999999</v>
      </c>
      <c r="Q16" s="89">
        <v>5425.9823349999997</v>
      </c>
      <c r="R16" s="89">
        <v>5606.4496330000002</v>
      </c>
      <c r="S16" s="89">
        <v>5716.3931089999996</v>
      </c>
      <c r="T16" s="89">
        <v>5752.2575500000003</v>
      </c>
      <c r="U16" s="89">
        <v>5705.5159800000001</v>
      </c>
      <c r="V16" s="89">
        <v>5521.6078710000002</v>
      </c>
      <c r="W16" s="89">
        <v>5299.8761379999996</v>
      </c>
      <c r="X16" s="64">
        <v>5020.0569679999999</v>
      </c>
    </row>
    <row r="17" spans="1:24" ht="15" customHeight="1" x14ac:dyDescent="0.4">
      <c r="A17" s="162" t="s">
        <v>73</v>
      </c>
      <c r="B17" s="89">
        <f>IB!C$6</f>
        <v>5911.5028228939655</v>
      </c>
      <c r="C17" s="89">
        <f>IB!D$6</f>
        <v>5732.5539714391789</v>
      </c>
      <c r="D17" s="89">
        <f>IB!E$6</f>
        <v>5624.601129851626</v>
      </c>
      <c r="E17" s="89">
        <f>IB!F$6</f>
        <v>5264.2888248993258</v>
      </c>
      <c r="F17" s="89">
        <f>IB!G$6</f>
        <v>5232.5991763583779</v>
      </c>
      <c r="G17" s="89">
        <f>IB!H$6</f>
        <v>5233.2698562916903</v>
      </c>
      <c r="H17" s="89">
        <f>IB!I$6</f>
        <v>5258.3374096908092</v>
      </c>
      <c r="I17" s="89">
        <f>IB!J$6</f>
        <v>5247.4452328965372</v>
      </c>
      <c r="J17" s="89">
        <f>IB!K$6</f>
        <v>5213.6304917628077</v>
      </c>
      <c r="K17" s="89">
        <f>IB!L$6</f>
        <v>5214.1975364211239</v>
      </c>
      <c r="L17" s="89">
        <f>IB!M$6</f>
        <v>5165.5524510661926</v>
      </c>
      <c r="M17" s="89">
        <f>IB!N$6</f>
        <v>5252.1434048241854</v>
      </c>
      <c r="N17" s="89">
        <f>IB!O$6</f>
        <v>5160.645224677226</v>
      </c>
      <c r="O17" s="89">
        <f>IB!P$6</f>
        <v>4846.5870480186595</v>
      </c>
      <c r="P17" s="89">
        <f>IB!Q$6</f>
        <v>4418.0595556341941</v>
      </c>
      <c r="Q17" s="89">
        <f>IB!R$6</f>
        <v>3922.8538583304053</v>
      </c>
      <c r="R17" s="89">
        <f>IB!S$6</f>
        <v>2607.2220442444709</v>
      </c>
      <c r="S17" s="89">
        <f>IB!T$6</f>
        <v>969.30489899227098</v>
      </c>
      <c r="T17" s="89">
        <f>IB!U$6</f>
        <v>205.58133627577502</v>
      </c>
      <c r="U17" s="89">
        <f>IB!V$6</f>
        <v>51.502881297923977</v>
      </c>
      <c r="V17" s="89">
        <f>IB!W$6</f>
        <v>11.139685913016455</v>
      </c>
      <c r="W17" s="89">
        <f>IB!X$6</f>
        <v>5.7202067987277871</v>
      </c>
      <c r="X17" s="64">
        <f>IB!Y$6</f>
        <v>0</v>
      </c>
    </row>
    <row r="18" spans="1:24" ht="30" customHeight="1" x14ac:dyDescent="0.4">
      <c r="A18" s="161" t="s">
        <v>72</v>
      </c>
      <c r="B18" s="89">
        <f>IS!C$6</f>
        <v>12280.77539590012</v>
      </c>
      <c r="C18" s="89">
        <f>IS!D$6</f>
        <v>10143.062574066957</v>
      </c>
      <c r="D18" s="89">
        <f>IS!E$6</f>
        <v>9980.2886461176258</v>
      </c>
      <c r="E18" s="89">
        <f>IS!F$6</f>
        <v>10331.755014211114</v>
      </c>
      <c r="F18" s="89">
        <f>IS!G$6</f>
        <v>11174.221238817443</v>
      </c>
      <c r="G18" s="89">
        <f>IS!H$6</f>
        <v>11955.506918421459</v>
      </c>
      <c r="H18" s="89">
        <f>IS!I$6</f>
        <v>12033.427781494209</v>
      </c>
      <c r="I18" s="89">
        <f>IS!J$6</f>
        <v>10855.599884618056</v>
      </c>
      <c r="J18" s="89">
        <f>IS!K$6</f>
        <v>8454.8171442203766</v>
      </c>
      <c r="K18" s="89">
        <f>IS!L$6</f>
        <v>7702.9214249614142</v>
      </c>
      <c r="L18" s="89">
        <f>IS!M$6</f>
        <v>7440.8406777416321</v>
      </c>
      <c r="M18" s="89">
        <f>IS!N$6</f>
        <v>7608.8081721142216</v>
      </c>
      <c r="N18" s="89">
        <f>IS!O$6</f>
        <v>7328.6747684733418</v>
      </c>
      <c r="O18" s="89">
        <f>IS!P$6</f>
        <v>7071.7781875500787</v>
      </c>
      <c r="P18" s="89">
        <f>IS!Q$6</f>
        <v>6638.0944558072997</v>
      </c>
      <c r="Q18" s="89">
        <f>IS!R$6</f>
        <v>5912.2907330945209</v>
      </c>
      <c r="R18" s="89">
        <f>IS!S$6</f>
        <v>4501.5025408875936</v>
      </c>
      <c r="S18" s="89">
        <f>IS!T$6</f>
        <v>3051.8150984479394</v>
      </c>
      <c r="T18" s="89">
        <f>IS!U$6</f>
        <v>2467.5906773553488</v>
      </c>
      <c r="U18" s="89">
        <f>IS!V$6</f>
        <v>2161.1405107622504</v>
      </c>
      <c r="V18" s="89">
        <f>IS!W$6</f>
        <v>1901.1785471328674</v>
      </c>
      <c r="W18" s="89">
        <f>IS!X$6</f>
        <v>1818.8798947641542</v>
      </c>
      <c r="X18" s="64">
        <f>IS!Y$6</f>
        <v>1565.8055715849828</v>
      </c>
    </row>
    <row r="19" spans="1:24" ht="15" customHeight="1" x14ac:dyDescent="0.4">
      <c r="A19" s="70" t="s">
        <v>71</v>
      </c>
      <c r="B19" s="89">
        <f>'IS MIG'!C$6</f>
        <v>3258.3156329164563</v>
      </c>
      <c r="C19" s="89">
        <f>'IS MIG'!D$6</f>
        <v>3216.7563574644805</v>
      </c>
      <c r="D19" s="89">
        <f>'IS MIG'!E$6</f>
        <v>3084.4141691447448</v>
      </c>
      <c r="E19" s="89">
        <f>'IS MIG'!F$6</f>
        <v>3217.301752580413</v>
      </c>
      <c r="F19" s="89">
        <f>'IS MIG'!G$6</f>
        <v>3329.4113895341579</v>
      </c>
      <c r="G19" s="89">
        <f>'IS MIG'!H$6</f>
        <v>3675.6117608990094</v>
      </c>
      <c r="H19" s="89">
        <f>'IS MIG'!I$6</f>
        <v>3664.2228956734421</v>
      </c>
      <c r="I19" s="89">
        <f>'IS MIG'!J$6</f>
        <v>2012.2946837874363</v>
      </c>
      <c r="J19" s="89">
        <f>'IS MIG'!K$6</f>
        <v>0</v>
      </c>
      <c r="K19" s="89">
        <f>'IS MIG'!L$6</f>
        <v>0</v>
      </c>
      <c r="L19" s="89">
        <f>'IS MIG'!M$6</f>
        <v>0</v>
      </c>
      <c r="M19" s="89">
        <f>'IS MIG'!N$6</f>
        <v>0</v>
      </c>
      <c r="N19" s="89">
        <f>'IS MIG'!O$6</f>
        <v>0</v>
      </c>
      <c r="O19" s="89">
        <f>'IS MIG'!P$6</f>
        <v>0</v>
      </c>
      <c r="P19" s="89">
        <f>'IS MIG'!Q$6</f>
        <v>0</v>
      </c>
      <c r="Q19" s="89">
        <f>'IS MIG'!R$6</f>
        <v>0</v>
      </c>
      <c r="R19" s="89">
        <f>'IS MIG'!S$6</f>
        <v>0</v>
      </c>
      <c r="S19" s="89">
        <f>'IS MIG'!T$6</f>
        <v>0</v>
      </c>
      <c r="T19" s="89">
        <f>'IS MIG'!U$6</f>
        <v>0</v>
      </c>
      <c r="U19" s="89">
        <f>'IS MIG'!V$6</f>
        <v>0</v>
      </c>
      <c r="V19" s="89">
        <f>'IS MIG'!W$6</f>
        <v>0</v>
      </c>
      <c r="W19" s="89">
        <f>'IS MIG'!X$6</f>
        <v>0</v>
      </c>
      <c r="X19" s="64">
        <f>'IS MIG'!Y$6</f>
        <v>0</v>
      </c>
    </row>
    <row r="20" spans="1:24" ht="15" customHeight="1" x14ac:dyDescent="0.4">
      <c r="A20" s="70" t="s">
        <v>183</v>
      </c>
      <c r="B20" s="89"/>
      <c r="C20" s="89"/>
      <c r="D20" s="89"/>
      <c r="E20" s="89"/>
      <c r="F20" s="89">
        <f>'IS (incapacity)'!G$6</f>
        <v>3477.9699705763242</v>
      </c>
      <c r="G20" s="89">
        <f>'IS (incapacity)'!H$6</f>
        <v>3762.7618818999954</v>
      </c>
      <c r="H20" s="89">
        <f>'IS (incapacity)'!I$6</f>
        <v>3740.8624659098978</v>
      </c>
      <c r="I20" s="89">
        <f>'IS (incapacity)'!J$6</f>
        <v>4003.8841875284397</v>
      </c>
      <c r="J20" s="89">
        <f>'IS (incapacity)'!K$6</f>
        <v>3995.3616177668996</v>
      </c>
      <c r="K20" s="89">
        <f>'IS (incapacity)'!L$6</f>
        <v>3729.1318963551776</v>
      </c>
      <c r="L20" s="89">
        <f>'IS (incapacity)'!M$6</f>
        <v>3767.148822484241</v>
      </c>
      <c r="M20" s="89">
        <f>'IS (incapacity)'!N$6</f>
        <v>4173.875832355121</v>
      </c>
      <c r="N20" s="89">
        <f>'IS (incapacity)'!O$6</f>
        <v>4220.1786013874525</v>
      </c>
      <c r="O20" s="89">
        <f>'IS (incapacity)'!P$6</f>
        <v>4136.922845563291</v>
      </c>
      <c r="P20" s="89">
        <f>'IS (incapacity)'!Q$6</f>
        <v>3856.5690661392241</v>
      </c>
      <c r="Q20" s="89">
        <f>'IS (incapacity)'!R$6</f>
        <v>3363.9380846917647</v>
      </c>
      <c r="R20" s="89">
        <f>'IS (incapacity)'!S$6</f>
        <v>2071.3891285830032</v>
      </c>
      <c r="S20" s="89">
        <f>'IS (incapacity)'!T$6</f>
        <v>822.45391367571369</v>
      </c>
      <c r="T20" s="89">
        <f>'IS (incapacity)'!U$6</f>
        <v>379.02472594615176</v>
      </c>
      <c r="U20" s="89">
        <f>'IS (incapacity)'!V$6</f>
        <v>186.16491103585992</v>
      </c>
      <c r="V20" s="89">
        <f>'IS (incapacity)'!W$6</f>
        <v>71.726313660725467</v>
      </c>
      <c r="W20" s="89">
        <f>'IS (incapacity)'!X$6</f>
        <v>14.482994914484008</v>
      </c>
      <c r="X20" s="64">
        <f>'IS (incapacity)'!Y$6</f>
        <v>0</v>
      </c>
    </row>
    <row r="21" spans="1:24" ht="15" customHeight="1" x14ac:dyDescent="0.4">
      <c r="A21" s="70" t="s">
        <v>182</v>
      </c>
      <c r="B21" s="89"/>
      <c r="C21" s="89"/>
      <c r="D21" s="89"/>
      <c r="E21" s="89"/>
      <c r="F21" s="89">
        <f>'IS (lone parent)'!G$6</f>
        <v>3848.4499536755266</v>
      </c>
      <c r="G21" s="89">
        <f>'IS (lone parent)'!H$6</f>
        <v>3993.1387449918748</v>
      </c>
      <c r="H21" s="89">
        <f>'IS (lone parent)'!I$6</f>
        <v>4121.8577182172176</v>
      </c>
      <c r="I21" s="89">
        <f>'IS (lone parent)'!J$6</f>
        <v>4321.3600394150862</v>
      </c>
      <c r="J21" s="89">
        <f>'IS (lone parent)'!K$6</f>
        <v>3962.0079347249516</v>
      </c>
      <c r="K21" s="89">
        <f>'IS (lone parent)'!L$6</f>
        <v>3408.6095231050399</v>
      </c>
      <c r="L21" s="89">
        <f>'IS (lone parent)'!M$6</f>
        <v>3120.5315877739904</v>
      </c>
      <c r="M21" s="89">
        <f>'IS (lone parent)'!N$6</f>
        <v>2940.262110981022</v>
      </c>
      <c r="N21" s="89">
        <f>'IS (lone parent)'!O$6</f>
        <v>2661.1968602312832</v>
      </c>
      <c r="O21" s="89">
        <f>'IS (lone parent)'!P$6</f>
        <v>2470.1766548503815</v>
      </c>
      <c r="P21" s="89">
        <f>'IS (lone parent)'!Q$6</f>
        <v>2246.6630558250249</v>
      </c>
      <c r="Q21" s="89">
        <f>'IS (lone parent)'!R$6</f>
        <v>1999.824007303263</v>
      </c>
      <c r="R21" s="89">
        <f>'IS (lone parent)'!S$6</f>
        <v>1831.1046610967605</v>
      </c>
      <c r="S21" s="89">
        <f>'IS (lone parent)'!T$6</f>
        <v>1609.1491191220971</v>
      </c>
      <c r="T21" s="89">
        <f>'IS (lone parent)'!U$6</f>
        <v>1469.9173872571446</v>
      </c>
      <c r="U21" s="89">
        <f>'IS (lone parent)'!V$6</f>
        <v>1347.597769436831</v>
      </c>
      <c r="V21" s="89">
        <f>'IS (lone parent)'!W$6</f>
        <v>1211.5248062355417</v>
      </c>
      <c r="W21" s="89">
        <f>'IS (lone parent)'!X$6</f>
        <v>1162.319720706909</v>
      </c>
      <c r="X21" s="64">
        <f>'IS (lone parent)'!Y$6</f>
        <v>963.43146810072858</v>
      </c>
    </row>
    <row r="22" spans="1:24" ht="15" customHeight="1" x14ac:dyDescent="0.4">
      <c r="A22" s="70" t="s">
        <v>181</v>
      </c>
      <c r="B22" s="89"/>
      <c r="C22" s="89"/>
      <c r="D22" s="89"/>
      <c r="E22" s="89"/>
      <c r="F22" s="89">
        <f>'IS (carer)'!G$6</f>
        <v>175.279966815324</v>
      </c>
      <c r="G22" s="89">
        <f>'IS (carer)'!H$6</f>
        <v>225.00934180215881</v>
      </c>
      <c r="H22" s="89">
        <f>'IS (carer)'!I$6</f>
        <v>242.59171234201025</v>
      </c>
      <c r="I22" s="89">
        <f>'IS (carer)'!J$6</f>
        <v>263.35905158315484</v>
      </c>
      <c r="J22" s="89">
        <f>'IS (carer)'!K$6</f>
        <v>259.04297416663934</v>
      </c>
      <c r="K22" s="89">
        <f>'IS (carer)'!L$6</f>
        <v>245.24611234498434</v>
      </c>
      <c r="L22" s="89">
        <f>'IS (carer)'!M$6</f>
        <v>240.8828572442288</v>
      </c>
      <c r="M22" s="89">
        <f>'IS (carer)'!N$6</f>
        <v>235.76240556805013</v>
      </c>
      <c r="N22" s="89">
        <f>'IS (carer)'!O$6</f>
        <v>230.85210101956906</v>
      </c>
      <c r="O22" s="89">
        <f>'IS (carer)'!P$6</f>
        <v>254.15088922767151</v>
      </c>
      <c r="P22" s="89">
        <f>'IS (carer)'!Q$6</f>
        <v>324.24644245665206</v>
      </c>
      <c r="Q22" s="89">
        <f>'IS (carer)'!R$6</f>
        <v>360.3047140695441</v>
      </c>
      <c r="R22" s="89">
        <f>'IS (carer)'!S$6</f>
        <v>425.36865524945068</v>
      </c>
      <c r="S22" s="89">
        <f>'IS (carer)'!T$6</f>
        <v>466.89604040169922</v>
      </c>
      <c r="T22" s="89">
        <f>'IS (carer)'!U$6</f>
        <v>489.10623932363711</v>
      </c>
      <c r="U22" s="89">
        <f>'IS (carer)'!V$6</f>
        <v>518.92959242477525</v>
      </c>
      <c r="V22" s="89">
        <f>'IS (carer)'!W$6</f>
        <v>524.93730342319748</v>
      </c>
      <c r="W22" s="89">
        <f>'IS (carer)'!X$6</f>
        <v>564.56872213589611</v>
      </c>
      <c r="X22" s="64">
        <f>'IS (carer)'!Y$6</f>
        <v>541.0286048591355</v>
      </c>
    </row>
    <row r="23" spans="1:24" ht="15" customHeight="1" x14ac:dyDescent="0.4">
      <c r="A23" s="70" t="s">
        <v>180</v>
      </c>
      <c r="B23" s="89"/>
      <c r="C23" s="89"/>
      <c r="D23" s="89"/>
      <c r="E23" s="89"/>
      <c r="F23" s="89">
        <f>'IS (others)'!G$6</f>
        <v>343.10995821611141</v>
      </c>
      <c r="G23" s="89">
        <f>'IS (others)'!H$6</f>
        <v>298.98518882842183</v>
      </c>
      <c r="H23" s="89">
        <f>'IS (others)'!I$6</f>
        <v>263.89298935164044</v>
      </c>
      <c r="I23" s="89">
        <f>'IS (others)'!J$6</f>
        <v>254.70192230393559</v>
      </c>
      <c r="J23" s="89">
        <f>'IS (others)'!K$6</f>
        <v>238.40461756188648</v>
      </c>
      <c r="K23" s="89">
        <f>'IS (others)'!L$6</f>
        <v>324.93764774960522</v>
      </c>
      <c r="L23" s="89">
        <f>'IS (others)'!M$6</f>
        <v>317.30022043978789</v>
      </c>
      <c r="M23" s="89">
        <f>'IS (others)'!N$6</f>
        <v>257.38681641621099</v>
      </c>
      <c r="N23" s="89">
        <f>'IS (others)'!O$6</f>
        <v>211.35078509890928</v>
      </c>
      <c r="O23" s="89">
        <f>'IS (others)'!P$6</f>
        <v>207.8151164860742</v>
      </c>
      <c r="P23" s="89">
        <f>'IS (others)'!Q$6</f>
        <v>209.70713250593246</v>
      </c>
      <c r="Q23" s="89">
        <f>'IS (others)'!R$6</f>
        <v>188.96696306438545</v>
      </c>
      <c r="R23" s="89">
        <f>'IS (others)'!S$6</f>
        <v>174.16608320692052</v>
      </c>
      <c r="S23" s="89">
        <f>'IS (others)'!T$6</f>
        <v>153.46073912852236</v>
      </c>
      <c r="T23" s="89">
        <f>'IS (others)'!U$6</f>
        <v>129.52674240020417</v>
      </c>
      <c r="U23" s="89">
        <f>'IS (others)'!V$6</f>
        <v>108.5536300612675</v>
      </c>
      <c r="V23" s="89">
        <f>'IS (others)'!W$6</f>
        <v>93.891640856572067</v>
      </c>
      <c r="W23" s="89">
        <f>'IS (others)'!X$6</f>
        <v>78.450899555271036</v>
      </c>
      <c r="X23" s="64">
        <f>'IS (others)'!Y$6</f>
        <v>57.800841960550414</v>
      </c>
    </row>
    <row r="24" spans="1:24" ht="30" customHeight="1" x14ac:dyDescent="0.4">
      <c r="A24" s="162" t="s">
        <v>66</v>
      </c>
      <c r="B24" s="89"/>
      <c r="C24" s="89"/>
      <c r="D24" s="89"/>
      <c r="E24" s="89"/>
      <c r="F24" s="89">
        <f>IIDB!G$6</f>
        <v>578.53756569093616</v>
      </c>
      <c r="G24" s="89">
        <f>IIDB!H$6</f>
        <v>593.61424767823053</v>
      </c>
      <c r="H24" s="89">
        <f>IIDB!I$6</f>
        <v>596.52739035071829</v>
      </c>
      <c r="I24" s="89">
        <f>IIDB!J$6</f>
        <v>599.6491436283942</v>
      </c>
      <c r="J24" s="89">
        <f>IIDB!K$6</f>
        <v>609.71758658451279</v>
      </c>
      <c r="K24" s="89">
        <f>IIDB!L$6</f>
        <v>605.39412658517699</v>
      </c>
      <c r="L24" s="89">
        <f>IIDB!M$6</f>
        <v>605.99916271455811</v>
      </c>
      <c r="M24" s="89">
        <f>IIDB!N$6</f>
        <v>610.55829141415597</v>
      </c>
      <c r="N24" s="89">
        <f>IIDB!O$6</f>
        <v>629.01506493345289</v>
      </c>
      <c r="O24" s="89">
        <f>IIDB!P$6</f>
        <v>651.66615712210717</v>
      </c>
      <c r="P24" s="89">
        <f>IIDB!Q$6</f>
        <v>688.43209925511803</v>
      </c>
      <c r="Q24" s="89">
        <f>IIDB!R$6</f>
        <v>689.50229852779671</v>
      </c>
      <c r="R24" s="89">
        <f>IIDB!S$6</f>
        <v>705.42066142825502</v>
      </c>
      <c r="S24" s="89">
        <f>IIDB!T$6</f>
        <v>703.57202502516998</v>
      </c>
      <c r="T24" s="89">
        <f>IIDB!U$6</f>
        <v>710.9782405739594</v>
      </c>
      <c r="U24" s="89">
        <f>IIDB!V$6</f>
        <v>699.63427431545301</v>
      </c>
      <c r="V24" s="89">
        <f>IIDB!W$6</f>
        <v>677.86548440329977</v>
      </c>
      <c r="W24" s="89">
        <f>IIDB!X$6</f>
        <v>662.55743399697951</v>
      </c>
      <c r="X24" s="64">
        <f>IIDB!Y$6</f>
        <v>660.05702062912599</v>
      </c>
    </row>
    <row r="25" spans="1:24" ht="15" customHeight="1" x14ac:dyDescent="0.4">
      <c r="A25" s="161" t="s">
        <v>65</v>
      </c>
      <c r="B25" s="89">
        <f>JSA!C$6</f>
        <v>1855.9493805130483</v>
      </c>
      <c r="C25" s="89">
        <f>JSA!D$6</f>
        <v>3312.2132141514071</v>
      </c>
      <c r="D25" s="89">
        <f>JSA!E$6</f>
        <v>3011.7372951512621</v>
      </c>
      <c r="E25" s="89">
        <f>JSA!F$6</f>
        <v>2754.2848747264788</v>
      </c>
      <c r="F25" s="89">
        <f>JSA!G$6</f>
        <v>2421.542188047019</v>
      </c>
      <c r="G25" s="89">
        <f>JSA!H$6</f>
        <v>2186.9852099544155</v>
      </c>
      <c r="H25" s="89">
        <f>JSA!I$6</f>
        <v>2210.3537736985281</v>
      </c>
      <c r="I25" s="89">
        <f>JSA!J$6</f>
        <v>2160.6765271632098</v>
      </c>
      <c r="J25" s="89">
        <f>JSA!K$6</f>
        <v>1857.0591059116509</v>
      </c>
      <c r="K25" s="89">
        <f>JSA!L$6</f>
        <v>1970.6871657855061</v>
      </c>
      <c r="L25" s="89">
        <f>JSA!M$6</f>
        <v>2097.7112189862819</v>
      </c>
      <c r="M25" s="89">
        <f>JSA!N$6</f>
        <v>1927.6856748576931</v>
      </c>
      <c r="N25" s="89">
        <f>JSA!O$6</f>
        <v>2456.5848224810002</v>
      </c>
      <c r="O25" s="89">
        <f>JSA!P$6</f>
        <v>4036.8830452297743</v>
      </c>
      <c r="P25" s="89">
        <f>JSA!Q$6</f>
        <v>3821.0001763987771</v>
      </c>
      <c r="Q25" s="89">
        <f>JSA!R$6</f>
        <v>4221.0941452280877</v>
      </c>
      <c r="R25" s="89">
        <f>JSA!S$6</f>
        <v>4420.0315069718436</v>
      </c>
      <c r="S25" s="89">
        <f>JSA!T$6</f>
        <v>3692.1280281639038</v>
      </c>
      <c r="T25" s="89">
        <f>JSA!U$6</f>
        <v>2570.784635292383</v>
      </c>
      <c r="U25" s="89">
        <f>JSA!V$6</f>
        <v>1928.1982951222581</v>
      </c>
      <c r="V25" s="89">
        <f>JSA!W$6</f>
        <v>1568.4625819826788</v>
      </c>
      <c r="W25" s="89">
        <f>JSA!X$6</f>
        <v>1404.2435014579999</v>
      </c>
      <c r="X25" s="64">
        <f>JSA!Y$6</f>
        <v>1099.884636269217</v>
      </c>
    </row>
    <row r="26" spans="1:24" ht="15" customHeight="1" x14ac:dyDescent="0.4">
      <c r="A26" s="161" t="s">
        <v>64</v>
      </c>
      <c r="B26" s="89">
        <f>MA!C$6</f>
        <v>28.576989977569976</v>
      </c>
      <c r="C26" s="89">
        <f>MA!D$6</f>
        <v>31.103222044058228</v>
      </c>
      <c r="D26" s="89">
        <f>MA!E$6</f>
        <v>32.948719703454017</v>
      </c>
      <c r="E26" s="89">
        <f>MA!F$6</f>
        <v>33.650447231085742</v>
      </c>
      <c r="F26" s="89">
        <f>MA!G$6</f>
        <v>38.652744189127453</v>
      </c>
      <c r="G26" s="89">
        <f>MA!H$6</f>
        <v>49.281394307982936</v>
      </c>
      <c r="H26" s="89">
        <f>MA!I$6</f>
        <v>60.632070624812521</v>
      </c>
      <c r="I26" s="89">
        <f>MA!J$6</f>
        <v>112.01957332242188</v>
      </c>
      <c r="J26" s="89">
        <f>MA!K$6</f>
        <v>130.78774157974755</v>
      </c>
      <c r="K26" s="89">
        <f>MA!L$6</f>
        <v>144.58228757261239</v>
      </c>
      <c r="L26" s="89">
        <f>MA!M$6</f>
        <v>154.01050263346011</v>
      </c>
      <c r="M26" s="89">
        <f>MA!N$6</f>
        <v>215.05534095266336</v>
      </c>
      <c r="N26" s="89">
        <f>MA!O$6</f>
        <v>284.24659213075813</v>
      </c>
      <c r="O26" s="89">
        <f>MA!P$6</f>
        <v>301.66483430009072</v>
      </c>
      <c r="P26" s="89">
        <f>MA!Q$6</f>
        <v>302.42019968416741</v>
      </c>
      <c r="Q26" s="89">
        <f>MA!R$6</f>
        <v>323.14859388871884</v>
      </c>
      <c r="R26" s="89">
        <f>MA!S$6</f>
        <v>351.28910382812984</v>
      </c>
      <c r="S26" s="89">
        <f>MA!T$6</f>
        <v>354.28729557729571</v>
      </c>
      <c r="T26" s="89">
        <f>MA!U$6</f>
        <v>368.86303210624885</v>
      </c>
      <c r="U26" s="89">
        <f>MA!V$6</f>
        <v>392.77468877768632</v>
      </c>
      <c r="V26" s="89">
        <f>MA!W$6</f>
        <v>390.91739425485514</v>
      </c>
      <c r="W26" s="89">
        <f>MA!X$6</f>
        <v>381.58480836215762</v>
      </c>
      <c r="X26" s="64">
        <f>MA!Y$6</f>
        <v>380.53351583701925</v>
      </c>
    </row>
    <row r="27" spans="1:24" ht="15" customHeight="1" x14ac:dyDescent="0.4">
      <c r="A27" s="161" t="s">
        <v>178</v>
      </c>
      <c r="B27" s="89"/>
      <c r="C27" s="89"/>
      <c r="D27" s="89"/>
      <c r="E27" s="89"/>
      <c r="F27" s="89"/>
      <c r="G27" s="89"/>
      <c r="H27" s="89"/>
      <c r="I27" s="89"/>
      <c r="J27" s="89">
        <f>O75TVL!K$6</f>
        <v>366.12824337950042</v>
      </c>
      <c r="K27" s="89">
        <f>O75TVL!L$6</f>
        <v>386.96937539827422</v>
      </c>
      <c r="L27" s="89">
        <f>O75TVL!M$6</f>
        <v>409.8744911225607</v>
      </c>
      <c r="M27" s="89">
        <f>O75TVL!N$6</f>
        <v>428.28494812580959</v>
      </c>
      <c r="N27" s="89">
        <f>O75TVL!O$6</f>
        <v>443.2436482032918</v>
      </c>
      <c r="O27" s="89">
        <f>O75TVL!P$6</f>
        <v>461.30363708038686</v>
      </c>
      <c r="P27" s="89">
        <f>O75TVL!Q$6</f>
        <v>486.04627468441788</v>
      </c>
      <c r="Q27" s="89">
        <f>O75TVL!R$6</f>
        <v>493.44965822012233</v>
      </c>
      <c r="R27" s="89">
        <f>O75TVL!S$6</f>
        <v>500.80418004114836</v>
      </c>
      <c r="S27" s="89">
        <f>O75TVL!T$6</f>
        <v>510.88696315357186</v>
      </c>
      <c r="T27" s="89">
        <f>O75TVL!U$6</f>
        <v>515.69761926304056</v>
      </c>
      <c r="U27" s="89">
        <f>O75TVL!V$6</f>
        <v>523.98112960461435</v>
      </c>
      <c r="V27" s="89">
        <f>O75TVL!W$6</f>
        <v>528.87012084306446</v>
      </c>
      <c r="W27" s="89">
        <f>O75TVL!X$6</f>
        <v>551.79458742603993</v>
      </c>
      <c r="X27" s="64">
        <f>O75TVL!Y$6</f>
        <v>394.77699203068238</v>
      </c>
    </row>
    <row r="28" spans="1:24" ht="15" customHeight="1" x14ac:dyDescent="0.4">
      <c r="A28" s="161" t="s">
        <v>89</v>
      </c>
      <c r="B28" s="89"/>
      <c r="C28" s="89"/>
      <c r="D28" s="89"/>
      <c r="E28" s="89"/>
      <c r="F28" s="89"/>
      <c r="G28" s="89"/>
      <c r="H28" s="89"/>
      <c r="I28" s="89">
        <f>PC!J$6</f>
        <v>0</v>
      </c>
      <c r="J28" s="89">
        <f>PC!K$6</f>
        <v>5015.7714208942007</v>
      </c>
      <c r="K28" s="89">
        <f>PC!L$6</f>
        <v>5400.3004782364633</v>
      </c>
      <c r="L28" s="89">
        <f>PC!M$6</f>
        <v>5771.6614791584088</v>
      </c>
      <c r="M28" s="89">
        <f>PC!N$6</f>
        <v>6188.7721525979323</v>
      </c>
      <c r="N28" s="89">
        <f>PC!O$6</f>
        <v>6479.7504063155457</v>
      </c>
      <c r="O28" s="89">
        <f>PC!P$6</f>
        <v>6851.2629202444141</v>
      </c>
      <c r="P28" s="89">
        <f>PC!Q$6</f>
        <v>6963.3275611732606</v>
      </c>
      <c r="Q28" s="89">
        <f>PC!R$6</f>
        <v>6821.183794046311</v>
      </c>
      <c r="R28" s="89">
        <f>PC!S$6</f>
        <v>6376.3129657485269</v>
      </c>
      <c r="S28" s="89">
        <f>PC!T$6</f>
        <v>5987.0997305369747</v>
      </c>
      <c r="T28" s="89">
        <f>PC!U$6</f>
        <v>5601.7379195878584</v>
      </c>
      <c r="U28" s="89">
        <f>PC!V$6</f>
        <v>5191.2724137431906</v>
      </c>
      <c r="V28" s="89">
        <f>PC!W$6</f>
        <v>4850.5746398442416</v>
      </c>
      <c r="W28" s="89">
        <f>PC!X$6</f>
        <v>4601.422748109876</v>
      </c>
      <c r="X28" s="64">
        <f>PC!Y$6</f>
        <v>4410.8178349792906</v>
      </c>
    </row>
    <row r="29" spans="1:24" ht="30" customHeight="1" x14ac:dyDescent="0.4">
      <c r="A29" s="161" t="s">
        <v>103</v>
      </c>
      <c r="B29" s="89"/>
      <c r="C29" s="89"/>
      <c r="D29" s="89"/>
      <c r="E29" s="89"/>
      <c r="F29" s="89"/>
      <c r="G29" s="89"/>
      <c r="H29" s="89"/>
      <c r="I29" s="89">
        <f>PIP!J$6</f>
        <v>0</v>
      </c>
      <c r="J29" s="89">
        <f>PIP!K$6</f>
        <v>0</v>
      </c>
      <c r="K29" s="89">
        <f>PIP!L$6</f>
        <v>0</v>
      </c>
      <c r="L29" s="89">
        <f>PIP!M$6</f>
        <v>0</v>
      </c>
      <c r="M29" s="89">
        <f>PIP!N$6</f>
        <v>0</v>
      </c>
      <c r="N29" s="89">
        <f>PIP!O$6</f>
        <v>0</v>
      </c>
      <c r="O29" s="89">
        <f>PIP!P$6</f>
        <v>0</v>
      </c>
      <c r="P29" s="89">
        <f>PIP!Q$6</f>
        <v>0</v>
      </c>
      <c r="Q29" s="89">
        <f>PIP!R$6</f>
        <v>0</v>
      </c>
      <c r="R29" s="89">
        <f>PIP!S$6</f>
        <v>0</v>
      </c>
      <c r="S29" s="89">
        <f>PIP!T$6</f>
        <v>131.10063944849975</v>
      </c>
      <c r="T29" s="89">
        <f>PIP!U$6</f>
        <v>1247.0823497526283</v>
      </c>
      <c r="U29" s="89">
        <f>PIP!V$6</f>
        <v>2411.7683851001084</v>
      </c>
      <c r="V29" s="89">
        <f>PIP!W$6</f>
        <v>4160.8875831797604</v>
      </c>
      <c r="W29" s="89">
        <f>PIP!X$6</f>
        <v>7024.4919150709975</v>
      </c>
      <c r="X29" s="64">
        <f>PIP!Y$6</f>
        <v>8693.6991806062615</v>
      </c>
    </row>
    <row r="30" spans="1:24" ht="15" customHeight="1" x14ac:dyDescent="0.4">
      <c r="A30" s="161" t="s">
        <v>63</v>
      </c>
      <c r="B30" s="89">
        <f>SDA!C$6</f>
        <v>736.60748315433852</v>
      </c>
      <c r="C30" s="89">
        <f>SDA!D$6</f>
        <v>813.86454005660994</v>
      </c>
      <c r="D30" s="89">
        <f>SDA!E$6</f>
        <v>801.79074384652074</v>
      </c>
      <c r="E30" s="89">
        <f>SDA!F$6</f>
        <v>820.33387942023319</v>
      </c>
      <c r="F30" s="89">
        <f>SDA!G$6</f>
        <v>831.39331037856482</v>
      </c>
      <c r="G30" s="89">
        <f>SDA!H$6</f>
        <v>852.96431070150265</v>
      </c>
      <c r="H30" s="89">
        <f>SDA!I$6</f>
        <v>785.48683497452373</v>
      </c>
      <c r="I30" s="89">
        <f>SDA!J$6</f>
        <v>767.6746425701665</v>
      </c>
      <c r="J30" s="89">
        <f>SDA!K$6</f>
        <v>753.95443897406858</v>
      </c>
      <c r="K30" s="89">
        <f>SDA!L$6</f>
        <v>738.87315924730694</v>
      </c>
      <c r="L30" s="89">
        <f>SDA!M$6</f>
        <v>741.791250751554</v>
      </c>
      <c r="M30" s="89">
        <f>SDA!N$6</f>
        <v>736.73564864699199</v>
      </c>
      <c r="N30" s="89">
        <f>SDA!O$6</f>
        <v>728.1866773314598</v>
      </c>
      <c r="O30" s="89">
        <f>SDA!P$6</f>
        <v>744.20449465681634</v>
      </c>
      <c r="P30" s="89">
        <f>SDA!Q$6</f>
        <v>729.65153099976692</v>
      </c>
      <c r="Q30" s="89">
        <f>SDA!R$6</f>
        <v>723.64995690903334</v>
      </c>
      <c r="R30" s="89">
        <f>SDA!S$6</f>
        <v>729.45107105644854</v>
      </c>
      <c r="S30" s="89">
        <f>SDA!T$6</f>
        <v>710.39004628523537</v>
      </c>
      <c r="T30" s="89">
        <f>SDA!U$6</f>
        <v>607.84484160646298</v>
      </c>
      <c r="U30" s="89">
        <f>SDA!V$6</f>
        <v>384.10365925843337</v>
      </c>
      <c r="V30" s="89">
        <f>SDA!W$6</f>
        <v>191.8424980044222</v>
      </c>
      <c r="W30" s="89">
        <f>SDA!X$6</f>
        <v>96.812685897629905</v>
      </c>
      <c r="X30" s="64">
        <f>SDA!Y$6</f>
        <v>79.369468069165364</v>
      </c>
    </row>
    <row r="31" spans="1:24" ht="15" customHeight="1" x14ac:dyDescent="0.4">
      <c r="A31" s="70" t="s">
        <v>62</v>
      </c>
      <c r="B31" s="89"/>
      <c r="C31" s="89"/>
      <c r="D31" s="89"/>
      <c r="E31" s="89"/>
      <c r="F31" s="89">
        <f>'SDA (working age)'!G$6</f>
        <v>701.200722194832</v>
      </c>
      <c r="G31" s="89">
        <f>'SDA (working age)'!H$6</f>
        <v>720.70572634379005</v>
      </c>
      <c r="H31" s="89">
        <f>'SDA (working age)'!I$6</f>
        <v>655.40992581735566</v>
      </c>
      <c r="I31" s="89">
        <f>'SDA (working age)'!J$6</f>
        <v>631.49644928833823</v>
      </c>
      <c r="J31" s="89">
        <f>'SDA (working age)'!K$6</f>
        <v>654.30454965151614</v>
      </c>
      <c r="K31" s="89">
        <f>'SDA (working age)'!L$6</f>
        <v>635.82988184916519</v>
      </c>
      <c r="L31" s="89">
        <f>'SDA (working age)'!M$6</f>
        <v>632.85807905719776</v>
      </c>
      <c r="M31" s="89">
        <f>'SDA (working age)'!N$6</f>
        <v>574.65294028919141</v>
      </c>
      <c r="N31" s="89">
        <f>'SDA (working age)'!O$6</f>
        <v>586.33801070010816</v>
      </c>
      <c r="O31" s="89">
        <f>'SDA (working age)'!P$6</f>
        <v>595.82311280923068</v>
      </c>
      <c r="P31" s="89">
        <f>'SDA (working age)'!Q$6</f>
        <v>591.78208429896767</v>
      </c>
      <c r="Q31" s="89">
        <f>'SDA (working age)'!R$6</f>
        <v>586.10279265885367</v>
      </c>
      <c r="R31" s="89">
        <f>'SDA (working age)'!S$6</f>
        <v>599.776668573184</v>
      </c>
      <c r="S31" s="89">
        <f>'SDA (working age)'!T$6</f>
        <v>592.80103850103569</v>
      </c>
      <c r="T31" s="89">
        <f>'SDA (working age)'!U$6</f>
        <v>495.26940915831437</v>
      </c>
      <c r="U31" s="89">
        <f>'SDA (working age)'!V$6</f>
        <v>279.67716724523154</v>
      </c>
      <c r="V31" s="89">
        <f>'SDA (working age)'!W$6</f>
        <v>95.955068527640748</v>
      </c>
      <c r="W31" s="89">
        <f>'SDA (working age)'!X$6</f>
        <v>11.202832645100473</v>
      </c>
      <c r="X31" s="64">
        <f>'SDA (working age)'!Y$6</f>
        <v>0.88278227780242891</v>
      </c>
    </row>
    <row r="32" spans="1:24" ht="15" customHeight="1" x14ac:dyDescent="0.4">
      <c r="A32" s="70" t="s">
        <v>61</v>
      </c>
      <c r="B32" s="89"/>
      <c r="C32" s="89"/>
      <c r="D32" s="89"/>
      <c r="E32" s="89"/>
      <c r="F32" s="89">
        <f>'SDA (pensioners)'!G$6</f>
        <v>130.19258818373311</v>
      </c>
      <c r="G32" s="89">
        <f>'SDA (pensioners)'!H$6</f>
        <v>132.25858435771264</v>
      </c>
      <c r="H32" s="89">
        <f>'SDA (pensioners)'!I$6</f>
        <v>130.07690915716825</v>
      </c>
      <c r="I32" s="89">
        <f>'SDA (pensioners)'!J$6</f>
        <v>136.17819328182847</v>
      </c>
      <c r="J32" s="89">
        <f>'SDA (pensioners)'!K$6</f>
        <v>99.649889322552568</v>
      </c>
      <c r="K32" s="89">
        <f>'SDA (pensioners)'!L$6</f>
        <v>103.04327739814171</v>
      </c>
      <c r="L32" s="89">
        <f>'SDA (pensioners)'!M$6</f>
        <v>108.93317169435603</v>
      </c>
      <c r="M32" s="89">
        <f>'SDA (pensioners)'!N$6</f>
        <v>162.0827083578005</v>
      </c>
      <c r="N32" s="89">
        <f>'SDA (pensioners)'!O$6</f>
        <v>141.84866663135185</v>
      </c>
      <c r="O32" s="89">
        <f>'SDA (pensioners)'!P$6</f>
        <v>148.3813818475858</v>
      </c>
      <c r="P32" s="89">
        <f>'SDA (pensioners)'!Q$6</f>
        <v>137.86944670079941</v>
      </c>
      <c r="Q32" s="89">
        <f>'SDA (pensioners)'!R$6</f>
        <v>137.54716425017946</v>
      </c>
      <c r="R32" s="89">
        <f>'SDA (pensioners)'!S$6</f>
        <v>129.67440248326443</v>
      </c>
      <c r="S32" s="89">
        <f>'SDA (pensioners)'!T$6</f>
        <v>117.58900778419958</v>
      </c>
      <c r="T32" s="89">
        <f>'SDA (pensioners)'!U$6</f>
        <v>112.57543244814866</v>
      </c>
      <c r="U32" s="89">
        <f>'SDA (pensioners)'!V$6</f>
        <v>104.42649201320179</v>
      </c>
      <c r="V32" s="89">
        <f>'SDA (pensioners)'!W$6</f>
        <v>95.887429476781449</v>
      </c>
      <c r="W32" s="89">
        <f>'SDA (pensioners)'!X$6</f>
        <v>85.609853252529447</v>
      </c>
      <c r="X32" s="64">
        <f>'SDA (pensioners)'!Y$6</f>
        <v>78.48668579136293</v>
      </c>
    </row>
    <row r="33" spans="1:24" ht="15" x14ac:dyDescent="0.4">
      <c r="A33" s="160" t="s">
        <v>60</v>
      </c>
      <c r="B33" s="89">
        <f>SP!C$6</f>
        <v>26598.510734769348</v>
      </c>
      <c r="C33" s="89">
        <f>SP!D$6</f>
        <v>27852.018933757394</v>
      </c>
      <c r="D33" s="89">
        <f>SP!E$6</f>
        <v>29501.055359285499</v>
      </c>
      <c r="E33" s="89">
        <f>SP!F$6</f>
        <v>31284.785322893087</v>
      </c>
      <c r="F33" s="89">
        <f>SP!G$6</f>
        <v>32026.661891061874</v>
      </c>
      <c r="G33" s="89">
        <f>SP!H$6</f>
        <v>34633.915453400397</v>
      </c>
      <c r="H33" s="89">
        <f>SP!I$6</f>
        <v>36590.959812653455</v>
      </c>
      <c r="I33" s="89">
        <f>SP!J$6</f>
        <v>38305.178544651368</v>
      </c>
      <c r="J33" s="89">
        <f>SP!K$6</f>
        <v>40152.071876140966</v>
      </c>
      <c r="K33" s="89">
        <f>SP!L$6</f>
        <v>42270.834219636425</v>
      </c>
      <c r="L33" s="89">
        <f>SP!M$6</f>
        <v>44064.793884634819</v>
      </c>
      <c r="M33" s="89">
        <f>SP!N$6</f>
        <v>47295.922055852978</v>
      </c>
      <c r="N33" s="89">
        <f>SP!O$6</f>
        <v>50561.536628248497</v>
      </c>
      <c r="O33" s="89">
        <f>SP!P$6</f>
        <v>54913.345212695131</v>
      </c>
      <c r="P33" s="89">
        <f>SP!Q$6</f>
        <v>57222.700066909689</v>
      </c>
      <c r="Q33" s="89">
        <f>SP!R$6</f>
        <v>60802.566050333618</v>
      </c>
      <c r="R33" s="89">
        <f>SP!S$6</f>
        <v>65469.064368336716</v>
      </c>
      <c r="S33" s="89">
        <f>SP!T$6</f>
        <v>68256.478495536066</v>
      </c>
      <c r="T33" s="89">
        <f>SP!U$6</f>
        <v>71017.562834868048</v>
      </c>
      <c r="U33" s="89">
        <f>SP!V$6</f>
        <v>73402.207106247224</v>
      </c>
      <c r="V33" s="89">
        <f>SP!W$6</f>
        <v>75193.187177713844</v>
      </c>
      <c r="W33" s="89">
        <f>SP!X$6</f>
        <v>77048.142335251323</v>
      </c>
      <c r="X33" s="64">
        <f>SP!Y$6</f>
        <v>79450.08675174923</v>
      </c>
    </row>
    <row r="34" spans="1:24" ht="30" customHeight="1" x14ac:dyDescent="0.4">
      <c r="A34" s="160" t="s">
        <v>88</v>
      </c>
      <c r="B34" s="89"/>
      <c r="C34" s="89"/>
      <c r="D34" s="89"/>
      <c r="E34" s="89"/>
      <c r="F34" s="89"/>
      <c r="G34" s="89"/>
      <c r="H34" s="89"/>
      <c r="I34" s="89"/>
      <c r="J34" s="89">
        <f>SMP!K$6</f>
        <v>1111.2513752613359</v>
      </c>
      <c r="K34" s="89">
        <f>SMP!L$6</f>
        <v>1021.8685891701493</v>
      </c>
      <c r="L34" s="89">
        <f>SMP!M$6</f>
        <v>1131.0676515306241</v>
      </c>
      <c r="M34" s="89">
        <f>SMP!N$6</f>
        <v>1402.6462923306167</v>
      </c>
      <c r="N34" s="89">
        <f>SMP!O$6</f>
        <v>1661.6288128965571</v>
      </c>
      <c r="O34" s="89">
        <f>SMP!P$6</f>
        <v>1747.9246304767612</v>
      </c>
      <c r="P34" s="89">
        <f>SMP!Q$6</f>
        <v>1850.1888296891684</v>
      </c>
      <c r="Q34" s="89">
        <f>SMP!R$6</f>
        <v>1893.5073322659887</v>
      </c>
      <c r="R34" s="89">
        <f>SMP!S$6</f>
        <v>1936.3595728298319</v>
      </c>
      <c r="S34" s="89">
        <f>SMP!T$6</f>
        <v>1918.9151917002223</v>
      </c>
      <c r="T34" s="89">
        <f>SMP!U$6</f>
        <v>1960.4781429372797</v>
      </c>
      <c r="U34" s="89">
        <f>SMP!V$6</f>
        <v>2100.2729483000003</v>
      </c>
      <c r="V34" s="89">
        <f>SMP!W$6</f>
        <v>2179.4915747852997</v>
      </c>
      <c r="W34" s="89">
        <f>SMP!X$6</f>
        <v>2078.8652262358528</v>
      </c>
      <c r="X34" s="64">
        <f>SMP!Y$6</f>
        <v>2265.2103534527596</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UC!T$6</f>
        <v>5.6975144354538445</v>
      </c>
      <c r="T35" s="89">
        <f>UC!U$6</f>
        <v>54.125853852979525</v>
      </c>
      <c r="U35" s="89">
        <f>UC!V$6</f>
        <v>424.2812172208989</v>
      </c>
      <c r="V35" s="89">
        <f>UC!W$6</f>
        <v>1344.6564847115899</v>
      </c>
      <c r="W35" s="89">
        <f>UC!X$6</f>
        <v>2863.6415699579111</v>
      </c>
      <c r="X35" s="64">
        <f>UC!Y$6</f>
        <v>6955.9843689272348</v>
      </c>
    </row>
    <row r="36" spans="1:24" ht="15" customHeight="1" x14ac:dyDescent="0.4">
      <c r="A36" s="160" t="s">
        <v>59</v>
      </c>
      <c r="B36" s="89"/>
      <c r="C36" s="89"/>
      <c r="D36" s="89"/>
      <c r="E36" s="89"/>
      <c r="F36" s="89">
        <f>WFP!G$6</f>
        <v>1494.9789585124145</v>
      </c>
      <c r="G36" s="89">
        <f>WFP!H$6</f>
        <v>1435.8876455913016</v>
      </c>
      <c r="H36" s="89">
        <f>WFP!I$6</f>
        <v>1456.2418351156805</v>
      </c>
      <c r="I36" s="89">
        <f>WFP!J$6</f>
        <v>1636.1106094051156</v>
      </c>
      <c r="J36" s="89">
        <f>WFP!K$6</f>
        <v>2114.1132843910395</v>
      </c>
      <c r="K36" s="89">
        <f>WFP!L$6</f>
        <v>2663.7360187377508</v>
      </c>
      <c r="L36" s="89">
        <f>WFP!M$6</f>
        <v>1718.2926293164007</v>
      </c>
      <c r="M36" s="89">
        <f>WFP!N$6</f>
        <v>1764.9502056261074</v>
      </c>
      <c r="N36" s="89">
        <f>WFP!O$6</f>
        <v>2302.2175439940734</v>
      </c>
      <c r="O36" s="89">
        <f>WFP!P$6</f>
        <v>2329.4004636003292</v>
      </c>
      <c r="P36" s="89">
        <f>WFP!Q$6</f>
        <v>2353.0379788468763</v>
      </c>
      <c r="Q36" s="89">
        <f>WFP!R$6</f>
        <v>1830.6224204869359</v>
      </c>
      <c r="R36" s="89">
        <f>WFP!S$6</f>
        <v>1819.1785189294858</v>
      </c>
      <c r="S36" s="89">
        <f>WFP!T$6</f>
        <v>1815.998522881742</v>
      </c>
      <c r="T36" s="89">
        <f>WFP!U$6</f>
        <v>1793.8224109549415</v>
      </c>
      <c r="U36" s="89">
        <f>WFP!V$6</f>
        <v>1771.2433872248512</v>
      </c>
      <c r="V36" s="89">
        <f>WFP!W$6</f>
        <v>1750.342096933935</v>
      </c>
      <c r="W36" s="89">
        <f>WFP!X$6</f>
        <v>1728.3176674191839</v>
      </c>
      <c r="X36" s="64">
        <f>WFP!Y$6</f>
        <v>1705.6373681736511</v>
      </c>
    </row>
    <row r="37" spans="1:24" ht="30" customHeight="1" x14ac:dyDescent="0.4">
      <c r="A37" s="171" t="s">
        <v>177</v>
      </c>
      <c r="B37" s="88">
        <f>SUM(B3:B36)-SUM(B9:B11,B19:B23)</f>
        <v>65668.23685435357</v>
      </c>
      <c r="C37" s="88">
        <f>SUM(C3:C36)-SUM(C9:C11,C19:C23)</f>
        <v>66394.074230756712</v>
      </c>
      <c r="D37" s="88">
        <f>SUM(D3:D36)-SUM(D9:D11,D19:D23)</f>
        <v>67767.558597025156</v>
      </c>
      <c r="E37" s="88">
        <f>SUM(E3:E36)-SUM(E9:E11,E19:E23)</f>
        <v>69865.599765928622</v>
      </c>
      <c r="F37" s="88">
        <f t="shared" ref="F37:M37" si="0">SUM(F3:F36)-SUM(F9:F11,F19:F23,F31:F32)</f>
        <v>73683.664043262805</v>
      </c>
      <c r="G37" s="88">
        <f t="shared" si="0"/>
        <v>78695.275509113009</v>
      </c>
      <c r="H37" s="88">
        <f t="shared" si="0"/>
        <v>82296.45691520859</v>
      </c>
      <c r="I37" s="88">
        <f t="shared" si="0"/>
        <v>83744.855306348269</v>
      </c>
      <c r="J37" s="88">
        <f t="shared" si="0"/>
        <v>91428.492533592478</v>
      </c>
      <c r="K37" s="88">
        <f t="shared" si="0"/>
        <v>95329.555130641049</v>
      </c>
      <c r="L37" s="88">
        <f t="shared" si="0"/>
        <v>98098.896527759382</v>
      </c>
      <c r="M37" s="88">
        <f t="shared" si="0"/>
        <v>103996.93084358526</v>
      </c>
      <c r="N37" s="88">
        <f t="shared" ref="N37:X37" si="1">SUM(N3:N36)-SUM(N9:N11,N19:N23,N31:N32,N15:N16)</f>
        <v>110944.41829908907</v>
      </c>
      <c r="O37" s="88">
        <f t="shared" si="1"/>
        <v>122251.16654118476</v>
      </c>
      <c r="P37" s="88">
        <f t="shared" si="1"/>
        <v>126697.90622094512</v>
      </c>
      <c r="Q37" s="88">
        <f t="shared" si="1"/>
        <v>131787.4389256076</v>
      </c>
      <c r="R37" s="88">
        <f t="shared" si="1"/>
        <v>138246.7817351073</v>
      </c>
      <c r="S37" s="88">
        <f t="shared" si="1"/>
        <v>136188.18378240039</v>
      </c>
      <c r="T37" s="88">
        <f t="shared" si="1"/>
        <v>139641.52604344347</v>
      </c>
      <c r="U37" s="88">
        <f t="shared" si="1"/>
        <v>142888.24259854644</v>
      </c>
      <c r="V37" s="88">
        <f t="shared" si="1"/>
        <v>144604.69878200674</v>
      </c>
      <c r="W37" s="88">
        <f t="shared" si="1"/>
        <v>147931.28147365144</v>
      </c>
      <c r="X37" s="59">
        <f t="shared" si="1"/>
        <v>152736.33581449368</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4"/>
      <c r="W39" s="164"/>
      <c r="X39" s="164"/>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5" t="s">
        <v>13</v>
      </c>
      <c r="W40" s="164" t="s">
        <v>12</v>
      </c>
      <c r="X40" s="163" t="s">
        <v>11</v>
      </c>
    </row>
    <row r="41" spans="1:24" ht="27.75" customHeight="1" x14ac:dyDescent="0.4">
      <c r="A41" s="161" t="s">
        <v>80</v>
      </c>
      <c r="B41" s="89">
        <v>3003.1756038540093</v>
      </c>
      <c r="C41" s="89">
        <v>3124.6772675298744</v>
      </c>
      <c r="D41" s="89">
        <v>3273.2102260437464</v>
      </c>
      <c r="E41" s="89">
        <v>3432.1402140946007</v>
      </c>
      <c r="F41" s="89">
        <v>3515.1426029795575</v>
      </c>
      <c r="G41" s="89">
        <v>3684.8965776247624</v>
      </c>
      <c r="H41" s="89">
        <v>3748.8497531860703</v>
      </c>
      <c r="I41" s="89">
        <v>3908.7789790984339</v>
      </c>
      <c r="J41" s="89">
        <v>4046.424099073075</v>
      </c>
      <c r="K41" s="89">
        <v>4215.7298005194752</v>
      </c>
      <c r="L41" s="89">
        <v>4335.3634787614928</v>
      </c>
      <c r="M41" s="89">
        <v>4538.3431441444191</v>
      </c>
      <c r="N41" s="89">
        <v>4714.9573144743772</v>
      </c>
      <c r="O41" s="89">
        <v>5025.5289042797667</v>
      </c>
      <c r="P41" s="89">
        <v>5066.8149537894033</v>
      </c>
      <c r="Q41" s="89">
        <v>5123.5034425950271</v>
      </c>
      <c r="R41" s="89">
        <v>5158.5274463328542</v>
      </c>
      <c r="S41" s="89">
        <v>4960.7847891667279</v>
      </c>
      <c r="T41" s="89">
        <v>4959.5401034496954</v>
      </c>
      <c r="U41" s="89">
        <v>4989.5001504775364</v>
      </c>
      <c r="V41" s="89">
        <v>4875.3759017492139</v>
      </c>
      <c r="W41" s="89">
        <v>4823.7366547830179</v>
      </c>
      <c r="X41" s="64">
        <v>4866.0009041003532</v>
      </c>
    </row>
    <row r="42" spans="1:24" ht="15" x14ac:dyDescent="0.4">
      <c r="A42" s="161" t="s">
        <v>186</v>
      </c>
      <c r="B42" s="89">
        <v>1201.2136508917224</v>
      </c>
      <c r="C42" s="89">
        <v>1204.6394766668018</v>
      </c>
      <c r="D42" s="89">
        <v>1175.3891915053925</v>
      </c>
      <c r="E42" s="89">
        <v>1203.8709817274071</v>
      </c>
      <c r="F42" s="89">
        <v>1166.004477547953</v>
      </c>
      <c r="G42" s="89">
        <v>1285.7719346852671</v>
      </c>
      <c r="H42" s="89">
        <v>1244.1675469862396</v>
      </c>
      <c r="I42" s="89">
        <v>1127.7888735093759</v>
      </c>
      <c r="J42" s="89">
        <v>1005.010354765618</v>
      </c>
      <c r="K42" s="89">
        <v>927.79953139812858</v>
      </c>
      <c r="L42" s="89">
        <v>819.7991318385574</v>
      </c>
      <c r="M42" s="89">
        <v>739.81045493738452</v>
      </c>
      <c r="N42" s="89">
        <v>659.35797669718704</v>
      </c>
      <c r="O42" s="89">
        <v>626.54975024995395</v>
      </c>
      <c r="P42" s="89">
        <v>580.67479899486113</v>
      </c>
      <c r="Q42" s="89">
        <v>554.78688776360184</v>
      </c>
      <c r="R42" s="89">
        <v>543.2356617475034</v>
      </c>
      <c r="S42" s="89">
        <v>524.03029685207116</v>
      </c>
      <c r="T42" s="89">
        <v>507.70179411346339</v>
      </c>
      <c r="U42" s="89">
        <v>502.94290042568701</v>
      </c>
      <c r="V42" s="89">
        <v>481.50776661741969</v>
      </c>
      <c r="W42" s="89">
        <v>425.48954065222421</v>
      </c>
      <c r="X42" s="64">
        <v>384.43919938207284</v>
      </c>
    </row>
    <row r="43" spans="1:24" ht="15" x14ac:dyDescent="0.4">
      <c r="A43" s="161" t="s">
        <v>78</v>
      </c>
      <c r="B43" s="89" t="s">
        <v>208</v>
      </c>
      <c r="C43" s="89" t="s">
        <v>208</v>
      </c>
      <c r="D43" s="89" t="s">
        <v>208</v>
      </c>
      <c r="E43" s="89" t="s">
        <v>208</v>
      </c>
      <c r="F43" s="89" t="s">
        <v>208</v>
      </c>
      <c r="G43" s="89">
        <v>1111.1928810882259</v>
      </c>
      <c r="H43" s="89">
        <v>1156.9953165324828</v>
      </c>
      <c r="I43" s="89">
        <v>1202.2038766114219</v>
      </c>
      <c r="J43" s="89">
        <v>1219.8775195704739</v>
      </c>
      <c r="K43" s="89">
        <v>1248.4928886011887</v>
      </c>
      <c r="L43" s="89">
        <v>1250.0374793384226</v>
      </c>
      <c r="M43" s="89">
        <v>1325.3322445656165</v>
      </c>
      <c r="N43" s="89">
        <v>1378.5584363795178</v>
      </c>
      <c r="O43" s="89">
        <v>1494.952152270597</v>
      </c>
      <c r="P43" s="89">
        <v>1547.7981784973022</v>
      </c>
      <c r="Q43" s="89">
        <v>1687.5962833242263</v>
      </c>
      <c r="R43" s="89">
        <v>1842.133429728191</v>
      </c>
      <c r="S43" s="89">
        <v>1961.8806002370241</v>
      </c>
      <c r="T43" s="89">
        <v>2150.2390785722596</v>
      </c>
      <c r="U43" s="89">
        <v>2340.5248061645534</v>
      </c>
      <c r="V43" s="89">
        <v>2396.8146837014751</v>
      </c>
      <c r="W43" s="89">
        <v>2493.9623169863853</v>
      </c>
      <c r="X43" s="64">
        <v>2633.8689838710243</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270.56716739100733</v>
      </c>
      <c r="P44" s="89">
        <v>414.83009509011032</v>
      </c>
      <c r="Q44" s="89">
        <v>140.30227569776062</v>
      </c>
      <c r="R44" s="89">
        <v>141.01751619452745</v>
      </c>
      <c r="S44" s="89">
        <v>8.0868846784719182</v>
      </c>
      <c r="T44" s="89">
        <v>3.8532956833335743</v>
      </c>
      <c r="U44" s="89">
        <v>0.48362151152341731</v>
      </c>
      <c r="V44" s="89">
        <v>2.5754115690505479</v>
      </c>
      <c r="W44" s="89">
        <v>87.670796868177405</v>
      </c>
      <c r="X44" s="64">
        <v>15.418594835888559</v>
      </c>
    </row>
    <row r="45" spans="1:24" ht="15" x14ac:dyDescent="0.4">
      <c r="A45" s="161" t="s">
        <v>77</v>
      </c>
      <c r="B45" s="89">
        <v>3000.8931136968949</v>
      </c>
      <c r="C45" s="89">
        <v>3036.0026467557127</v>
      </c>
      <c r="D45" s="89">
        <v>3046.0330715492455</v>
      </c>
      <c r="E45" s="89">
        <v>3118.4453832508325</v>
      </c>
      <c r="F45" s="89">
        <v>3119.1899957116339</v>
      </c>
      <c r="G45" s="89">
        <v>3230.5551904308131</v>
      </c>
      <c r="H45" s="89">
        <v>3340.5544590522454</v>
      </c>
      <c r="I45" s="89">
        <v>3768.9239614164158</v>
      </c>
      <c r="J45" s="89">
        <v>4062.4619802953557</v>
      </c>
      <c r="K45" s="89">
        <v>4206.458638753219</v>
      </c>
      <c r="L45" s="89">
        <v>4280.8592009103559</v>
      </c>
      <c r="M45" s="89">
        <v>4284.301914648725</v>
      </c>
      <c r="N45" s="89">
        <v>4411.8490920622899</v>
      </c>
      <c r="O45" s="89">
        <v>4852.1642297501967</v>
      </c>
      <c r="P45" s="89">
        <v>5000.9808909430667</v>
      </c>
      <c r="Q45" s="89">
        <v>4923.8484822701384</v>
      </c>
      <c r="R45" s="89">
        <v>4818.1812415577069</v>
      </c>
      <c r="S45" s="89"/>
      <c r="T45" s="89"/>
      <c r="U45" s="89"/>
      <c r="V45" s="89"/>
      <c r="W45" s="89"/>
      <c r="X45" s="64"/>
    </row>
    <row r="46" spans="1:24" ht="26.25" customHeight="1" x14ac:dyDescent="0.4">
      <c r="A46" s="161" t="s">
        <v>76</v>
      </c>
      <c r="B46" s="89">
        <v>5466.9723333018983</v>
      </c>
      <c r="C46" s="89">
        <v>5974.8372634384214</v>
      </c>
      <c r="D46" s="89">
        <v>6332.4021523205856</v>
      </c>
      <c r="E46" s="89">
        <v>6732.9963714280975</v>
      </c>
      <c r="F46" s="89">
        <v>7037.3957953044519</v>
      </c>
      <c r="G46" s="89">
        <v>7596.0297455125155</v>
      </c>
      <c r="H46" s="89">
        <v>7935.4483695926701</v>
      </c>
      <c r="I46" s="89">
        <v>8357.8131151963062</v>
      </c>
      <c r="J46" s="89">
        <v>8672.4082242121167</v>
      </c>
      <c r="K46" s="89">
        <v>9019.0775907005027</v>
      </c>
      <c r="L46" s="89">
        <v>9314.3700027217346</v>
      </c>
      <c r="M46" s="89">
        <v>9807.5879176901017</v>
      </c>
      <c r="N46" s="89">
        <v>10207.683131442211</v>
      </c>
      <c r="O46" s="89">
        <v>10982.147153051992</v>
      </c>
      <c r="P46" s="89">
        <v>11202.770366604724</v>
      </c>
      <c r="Q46" s="89">
        <v>11731.008947602832</v>
      </c>
      <c r="R46" s="89">
        <v>12322.820021984749</v>
      </c>
      <c r="S46" s="89">
        <v>12422.967123277353</v>
      </c>
      <c r="T46" s="89">
        <v>12327.534465224258</v>
      </c>
      <c r="U46" s="89">
        <v>11789.258855496939</v>
      </c>
      <c r="V46" s="89">
        <v>10069.932796836003</v>
      </c>
      <c r="W46" s="89">
        <v>8047.9680198291762</v>
      </c>
      <c r="X46" s="64">
        <v>6798.4661557983545</v>
      </c>
    </row>
    <row r="47" spans="1:24" ht="15" x14ac:dyDescent="0.4">
      <c r="A47" s="70" t="s">
        <v>75</v>
      </c>
      <c r="B47" s="89" t="s">
        <v>208</v>
      </c>
      <c r="C47" s="89" t="s">
        <v>208</v>
      </c>
      <c r="D47" s="89" t="s">
        <v>208</v>
      </c>
      <c r="E47" s="89" t="s">
        <v>208</v>
      </c>
      <c r="F47" s="89" t="s">
        <v>208</v>
      </c>
      <c r="G47" s="89" t="s">
        <v>208</v>
      </c>
      <c r="H47" s="89">
        <v>900.07059029865184</v>
      </c>
      <c r="I47" s="89">
        <v>918.97017041403797</v>
      </c>
      <c r="J47" s="89">
        <v>950.95955360064306</v>
      </c>
      <c r="K47" s="89">
        <v>1017.5293916741615</v>
      </c>
      <c r="L47" s="89">
        <v>1041.8886788382927</v>
      </c>
      <c r="M47" s="89">
        <v>1086.4152412840037</v>
      </c>
      <c r="N47" s="89">
        <v>1130.6716455711785</v>
      </c>
      <c r="O47" s="89">
        <v>1205.0287452867697</v>
      </c>
      <c r="P47" s="89">
        <v>1214.6843650836843</v>
      </c>
      <c r="Q47" s="89">
        <v>1295.2295560533976</v>
      </c>
      <c r="R47" s="89">
        <v>1346.2138219120393</v>
      </c>
      <c r="S47" s="89">
        <v>1394.8433433731861</v>
      </c>
      <c r="T47" s="89">
        <v>1618.7148293914938</v>
      </c>
      <c r="U47" s="89">
        <v>1717.9704885338328</v>
      </c>
      <c r="V47" s="89">
        <v>1738.5842773416466</v>
      </c>
      <c r="W47" s="89">
        <v>1768.4144088642781</v>
      </c>
      <c r="X47" s="64">
        <v>1869.2891795637511</v>
      </c>
    </row>
    <row r="48" spans="1:24" ht="15" x14ac:dyDescent="0.4">
      <c r="A48" s="70" t="s">
        <v>62</v>
      </c>
      <c r="B48" s="89" t="s">
        <v>208</v>
      </c>
      <c r="C48" s="89" t="s">
        <v>208</v>
      </c>
      <c r="D48" s="89" t="s">
        <v>208</v>
      </c>
      <c r="E48" s="89" t="s">
        <v>208</v>
      </c>
      <c r="F48" s="89" t="s">
        <v>208</v>
      </c>
      <c r="G48" s="89" t="s">
        <v>208</v>
      </c>
      <c r="H48" s="89">
        <v>4638.1878095763313</v>
      </c>
      <c r="I48" s="89">
        <v>4855.8039389240339</v>
      </c>
      <c r="J48" s="89">
        <v>4986.1985117355298</v>
      </c>
      <c r="K48" s="89">
        <v>5115.3631859952802</v>
      </c>
      <c r="L48" s="89">
        <v>5234.3287152169996</v>
      </c>
      <c r="M48" s="89">
        <v>5462.2430734424988</v>
      </c>
      <c r="N48" s="89">
        <v>5652.6779171373182</v>
      </c>
      <c r="O48" s="89">
        <v>6047.9446810305808</v>
      </c>
      <c r="P48" s="89">
        <v>6124.5551949504434</v>
      </c>
      <c r="Q48" s="89">
        <v>6481.5731833812251</v>
      </c>
      <c r="R48" s="89">
        <v>6853.0292043337531</v>
      </c>
      <c r="S48" s="89">
        <v>6839.1885166208722</v>
      </c>
      <c r="T48" s="89">
        <v>6361.0080141459503</v>
      </c>
      <c r="U48" s="89">
        <v>5966.6940749107434</v>
      </c>
      <c r="V48" s="89">
        <v>4548.9491348881584</v>
      </c>
      <c r="W48" s="89">
        <v>3106.0897595085576</v>
      </c>
      <c r="X48" s="64">
        <v>2081.9886765663678</v>
      </c>
    </row>
    <row r="49" spans="1:24" ht="15" x14ac:dyDescent="0.4">
      <c r="A49" s="70" t="s">
        <v>61</v>
      </c>
      <c r="B49" s="89" t="s">
        <v>208</v>
      </c>
      <c r="C49" s="89" t="s">
        <v>208</v>
      </c>
      <c r="D49" s="89" t="s">
        <v>208</v>
      </c>
      <c r="E49" s="89" t="s">
        <v>208</v>
      </c>
      <c r="F49" s="89" t="s">
        <v>208</v>
      </c>
      <c r="G49" s="89" t="s">
        <v>208</v>
      </c>
      <c r="H49" s="89">
        <v>2396.7540022848307</v>
      </c>
      <c r="I49" s="89">
        <v>2580.6920480569747</v>
      </c>
      <c r="J49" s="89">
        <v>2732.9853763697224</v>
      </c>
      <c r="K49" s="89">
        <v>2885.9050752301728</v>
      </c>
      <c r="L49" s="89">
        <v>3037.993824517047</v>
      </c>
      <c r="M49" s="89">
        <v>3259.0397091948216</v>
      </c>
      <c r="N49" s="89">
        <v>3424.7696345934683</v>
      </c>
      <c r="O49" s="89">
        <v>3729.2120393089499</v>
      </c>
      <c r="P49" s="89">
        <v>3860.5680449865713</v>
      </c>
      <c r="Q49" s="89">
        <v>3953.7871226550878</v>
      </c>
      <c r="R49" s="89">
        <v>4121.2398333375095</v>
      </c>
      <c r="S49" s="89">
        <v>4183.9130738331896</v>
      </c>
      <c r="T49" s="89">
        <v>4342.4936372032407</v>
      </c>
      <c r="U49" s="89">
        <v>4105.3215952938644</v>
      </c>
      <c r="V49" s="89">
        <v>3779.8851087779344</v>
      </c>
      <c r="W49" s="89">
        <v>3174.4689701963312</v>
      </c>
      <c r="X49" s="64">
        <v>2848.265520105565</v>
      </c>
    </row>
    <row r="50" spans="1:24" ht="17.25" customHeight="1" x14ac:dyDescent="0.4">
      <c r="A50" s="161" t="s">
        <v>85</v>
      </c>
      <c r="B50" s="89" t="s">
        <v>208</v>
      </c>
      <c r="C50" s="89" t="s">
        <v>208</v>
      </c>
      <c r="D50" s="89" t="s">
        <v>208</v>
      </c>
      <c r="E50" s="89" t="s">
        <v>208</v>
      </c>
      <c r="F50" s="89" t="s">
        <v>208</v>
      </c>
      <c r="G50" s="89" t="s">
        <v>208</v>
      </c>
      <c r="H50" s="89">
        <v>15.288455038289435</v>
      </c>
      <c r="I50" s="89">
        <v>17.313420986971504</v>
      </c>
      <c r="J50" s="89">
        <v>18.277059294256265</v>
      </c>
      <c r="K50" s="89">
        <v>19.246993233628615</v>
      </c>
      <c r="L50" s="89">
        <v>20.597165918519796</v>
      </c>
      <c r="M50" s="89">
        <v>21.209538020824919</v>
      </c>
      <c r="N50" s="89">
        <v>21.245878602517784</v>
      </c>
      <c r="O50" s="89">
        <v>21.352029476254724</v>
      </c>
      <c r="P50" s="89">
        <v>20.478485441205464</v>
      </c>
      <c r="Q50" s="89">
        <v>21.320249525640563</v>
      </c>
      <c r="R50" s="89">
        <v>56.203257679110919</v>
      </c>
      <c r="S50" s="89">
        <v>154.68531135637426</v>
      </c>
      <c r="T50" s="89">
        <v>154.07515043756575</v>
      </c>
      <c r="U50" s="89">
        <v>116.59305319897796</v>
      </c>
      <c r="V50" s="89">
        <v>131.34830490156881</v>
      </c>
      <c r="W50" s="89">
        <v>160.23015398873252</v>
      </c>
      <c r="X50" s="64">
        <v>146.73428758377824</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125.7002963129033</v>
      </c>
      <c r="O51" s="89">
        <v>1247.0296911122416</v>
      </c>
      <c r="P51" s="89">
        <v>2163.912680879957</v>
      </c>
      <c r="Q51" s="89">
        <v>3390.5759579267551</v>
      </c>
      <c r="R51" s="89">
        <v>6303.9788399743557</v>
      </c>
      <c r="S51" s="89">
        <v>9457.9012570209052</v>
      </c>
      <c r="T51" s="89">
        <v>11528.787780384851</v>
      </c>
      <c r="U51" s="89">
        <v>12732.836738048591</v>
      </c>
      <c r="V51" s="89">
        <v>12900.333804213838</v>
      </c>
      <c r="W51" s="89">
        <v>13055.968865019837</v>
      </c>
      <c r="X51" s="64">
        <v>12569.727001293531</v>
      </c>
    </row>
    <row r="52" spans="1:24" ht="15" x14ac:dyDescent="0.4">
      <c r="A52" s="162" t="s">
        <v>74</v>
      </c>
      <c r="B52" s="89">
        <v>15035.08603336639</v>
      </c>
      <c r="C52" s="89">
        <v>14566.410515961627</v>
      </c>
      <c r="D52" s="89">
        <v>14179.29263732819</v>
      </c>
      <c r="E52" s="89">
        <v>14244.633736476257</v>
      </c>
      <c r="F52" s="89">
        <v>13998.369900951577</v>
      </c>
      <c r="G52" s="89">
        <v>14324.88878372605</v>
      </c>
      <c r="H52" s="89">
        <v>15208.584367427053</v>
      </c>
      <c r="I52" s="89">
        <v>14640.710801644191</v>
      </c>
      <c r="J52" s="89">
        <v>15256.080217451705</v>
      </c>
      <c r="K52" s="89">
        <v>15799.726343153783</v>
      </c>
      <c r="L52" s="89">
        <v>16401.335808161028</v>
      </c>
      <c r="M52" s="89">
        <v>17007.346183827925</v>
      </c>
      <c r="N52" s="89">
        <v>18023.219411361581</v>
      </c>
      <c r="O52" s="89">
        <v>20851.971391599905</v>
      </c>
      <c r="P52" s="89">
        <v>21952.967787091387</v>
      </c>
      <c r="Q52" s="89">
        <v>23118.302880940708</v>
      </c>
      <c r="R52" s="89">
        <v>23767.822896138579</v>
      </c>
      <c r="S52" s="89">
        <v>23645.158702370518</v>
      </c>
      <c r="T52" s="89">
        <v>23490.735156536153</v>
      </c>
      <c r="U52" s="89">
        <v>23216.100672446115</v>
      </c>
      <c r="V52" s="89">
        <v>21906.58439900654</v>
      </c>
      <c r="W52" s="89">
        <v>20386.796180209927</v>
      </c>
      <c r="X52" s="64">
        <v>18560.985151805489</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12305.642518066907</v>
      </c>
      <c r="O53" s="89">
        <v>14935.073448761452</v>
      </c>
      <c r="P53" s="89">
        <v>15954.882590341902</v>
      </c>
      <c r="Q53" s="89">
        <v>16888.913012894871</v>
      </c>
      <c r="R53" s="89">
        <v>17458.269953086285</v>
      </c>
      <c r="S53" s="89">
        <v>17327.767695502029</v>
      </c>
      <c r="T53" s="89">
        <v>17214.358642503117</v>
      </c>
      <c r="U53" s="89">
        <v>17040.090838791049</v>
      </c>
      <c r="V53" s="89">
        <v>16062.775823750797</v>
      </c>
      <c r="W53" s="89">
        <v>14884.885072672516</v>
      </c>
      <c r="X53" s="64">
        <v>13440.562898435641</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5717.5768788756595</v>
      </c>
      <c r="O54" s="89">
        <v>5916.89794283845</v>
      </c>
      <c r="P54" s="89">
        <v>5998.0851967494855</v>
      </c>
      <c r="Q54" s="89">
        <v>6229.3898680458333</v>
      </c>
      <c r="R54" s="89">
        <v>6309.5529430523002</v>
      </c>
      <c r="S54" s="89">
        <v>6317.3910068684918</v>
      </c>
      <c r="T54" s="89">
        <v>6276.3765140330397</v>
      </c>
      <c r="U54" s="89">
        <v>6176.0098336550664</v>
      </c>
      <c r="V54" s="89">
        <v>5843.8085752557399</v>
      </c>
      <c r="W54" s="89">
        <v>5501.9111075374058</v>
      </c>
      <c r="X54" s="64">
        <v>5120.4222533698467</v>
      </c>
    </row>
    <row r="55" spans="1:24" ht="15" x14ac:dyDescent="0.4">
      <c r="A55" s="162" t="s">
        <v>73</v>
      </c>
      <c r="B55" s="89">
        <v>8971.8013476058713</v>
      </c>
      <c r="C55" s="89">
        <v>8643.0209360220688</v>
      </c>
      <c r="D55" s="89">
        <v>8372.217674577927</v>
      </c>
      <c r="E55" s="89">
        <v>7806.0533075598614</v>
      </c>
      <c r="F55" s="89">
        <v>7587.9901215777254</v>
      </c>
      <c r="G55" s="89">
        <v>7513.7259660445989</v>
      </c>
      <c r="H55" s="89">
        <v>7366.9978983539895</v>
      </c>
      <c r="I55" s="89">
        <v>7202.2265827719384</v>
      </c>
      <c r="J55" s="89">
        <v>6968.0979008639997</v>
      </c>
      <c r="K55" s="89">
        <v>6790.8332314988993</v>
      </c>
      <c r="L55" s="89">
        <v>6533.3074737922625</v>
      </c>
      <c r="M55" s="89">
        <v>6482.2217498337859</v>
      </c>
      <c r="N55" s="89">
        <v>6200.951623996224</v>
      </c>
      <c r="O55" s="89">
        <v>5742.2583044346202</v>
      </c>
      <c r="P55" s="89">
        <v>5138.9121152952248</v>
      </c>
      <c r="Q55" s="89">
        <v>4503.6980532130565</v>
      </c>
      <c r="R55" s="89">
        <v>2934.1930453856507</v>
      </c>
      <c r="S55" s="89">
        <v>1071.2136018368685</v>
      </c>
      <c r="T55" s="89">
        <v>224.31295182963476</v>
      </c>
      <c r="U55" s="89">
        <v>55.749962399991048</v>
      </c>
      <c r="V55" s="89">
        <v>11.789716616068104</v>
      </c>
      <c r="W55" s="89">
        <v>5.9382650657960339</v>
      </c>
      <c r="X55" s="64" t="s">
        <v>208</v>
      </c>
    </row>
    <row r="56" spans="1:24" ht="27" customHeight="1" x14ac:dyDescent="0.4">
      <c r="A56" s="161" t="s">
        <v>72</v>
      </c>
      <c r="B56" s="89">
        <v>18638.353147676073</v>
      </c>
      <c r="C56" s="89">
        <v>15292.782696825363</v>
      </c>
      <c r="D56" s="89">
        <v>14855.657685120081</v>
      </c>
      <c r="E56" s="89">
        <v>15320.251810675149</v>
      </c>
      <c r="F56" s="89">
        <v>16204.161167085647</v>
      </c>
      <c r="G56" s="89">
        <v>17165.253319045016</v>
      </c>
      <c r="H56" s="89">
        <v>16858.986076641853</v>
      </c>
      <c r="I56" s="89">
        <v>14899.53426684457</v>
      </c>
      <c r="J56" s="89">
        <v>11299.994061318919</v>
      </c>
      <c r="K56" s="89">
        <v>10032.081528724822</v>
      </c>
      <c r="L56" s="89">
        <v>9411.0553462975458</v>
      </c>
      <c r="M56" s="89">
        <v>9390.8292333162026</v>
      </c>
      <c r="N56" s="89">
        <v>8806.0224504480011</v>
      </c>
      <c r="O56" s="89">
        <v>8378.6748535095539</v>
      </c>
      <c r="P56" s="89">
        <v>7721.1688959510811</v>
      </c>
      <c r="Q56" s="89">
        <v>6787.7043668407532</v>
      </c>
      <c r="R56" s="89">
        <v>5066.0347393180127</v>
      </c>
      <c r="S56" s="89">
        <v>3372.6702992497944</v>
      </c>
      <c r="T56" s="89">
        <v>2692.4260673272515</v>
      </c>
      <c r="U56" s="89">
        <v>2339.354598806678</v>
      </c>
      <c r="V56" s="89">
        <v>2012.117440497487</v>
      </c>
      <c r="W56" s="89">
        <v>1888.2168631314094</v>
      </c>
      <c r="X56" s="64">
        <v>1597.1104998014514</v>
      </c>
    </row>
    <row r="57" spans="1:24" ht="15" x14ac:dyDescent="0.4">
      <c r="A57" s="70" t="s">
        <v>71</v>
      </c>
      <c r="B57" s="89">
        <v>4945.0979661402243</v>
      </c>
      <c r="C57" s="89">
        <v>4849.9312317277099</v>
      </c>
      <c r="D57" s="89">
        <v>4591.1498836031114</v>
      </c>
      <c r="E57" s="89">
        <v>4770.7163916160625</v>
      </c>
      <c r="F57" s="89">
        <v>4828.1054754963461</v>
      </c>
      <c r="G57" s="89">
        <v>5277.300863008747</v>
      </c>
      <c r="H57" s="89">
        <v>5133.6230957294329</v>
      </c>
      <c r="I57" s="89">
        <v>2761.9158696668346</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5043.5358968664159</v>
      </c>
      <c r="G58" s="89">
        <v>5402.4276279359901</v>
      </c>
      <c r="H58" s="89">
        <v>5240.9961128778168</v>
      </c>
      <c r="I58" s="89">
        <v>5495.4134535749854</v>
      </c>
      <c r="J58" s="89">
        <v>5339.8626822402557</v>
      </c>
      <c r="K58" s="89">
        <v>4856.722943372195</v>
      </c>
      <c r="L58" s="89">
        <v>4764.6291059814912</v>
      </c>
      <c r="M58" s="89">
        <v>5151.418500253927</v>
      </c>
      <c r="N58" s="89">
        <v>5070.9014498210145</v>
      </c>
      <c r="O58" s="89">
        <v>4901.4449404045135</v>
      </c>
      <c r="P58" s="89">
        <v>4485.8085881123379</v>
      </c>
      <c r="Q58" s="89">
        <v>3862.0254412443433</v>
      </c>
      <c r="R58" s="89">
        <v>2331.1614708048205</v>
      </c>
      <c r="S58" s="89">
        <v>908.92331208615428</v>
      </c>
      <c r="T58" s="89">
        <v>413.55969677787391</v>
      </c>
      <c r="U58" s="89">
        <v>201.51662448572992</v>
      </c>
      <c r="V58" s="89">
        <v>75.911737420447906</v>
      </c>
      <c r="W58" s="89">
        <v>15.035096767464744</v>
      </c>
      <c r="X58" s="64" t="s">
        <v>208</v>
      </c>
    </row>
    <row r="59" spans="1:24" ht="15" x14ac:dyDescent="0.4">
      <c r="A59" s="70" t="s">
        <v>182</v>
      </c>
      <c r="B59" s="89" t="s">
        <v>208</v>
      </c>
      <c r="C59" s="89" t="s">
        <v>208</v>
      </c>
      <c r="D59" s="89" t="s">
        <v>208</v>
      </c>
      <c r="E59" s="89" t="s">
        <v>208</v>
      </c>
      <c r="F59" s="89">
        <v>5580.7829431718965</v>
      </c>
      <c r="G59" s="89">
        <v>5733.1937962634802</v>
      </c>
      <c r="H59" s="89">
        <v>5774.7753294526456</v>
      </c>
      <c r="I59" s="89">
        <v>5931.15559443846</v>
      </c>
      <c r="J59" s="89">
        <v>5295.2849682733995</v>
      </c>
      <c r="K59" s="89">
        <v>4439.2830653272422</v>
      </c>
      <c r="L59" s="89">
        <v>3946.7980506907056</v>
      </c>
      <c r="M59" s="89">
        <v>3628.8862540400096</v>
      </c>
      <c r="N59" s="89">
        <v>3197.6530596049543</v>
      </c>
      <c r="O59" s="89">
        <v>2926.676498162532</v>
      </c>
      <c r="P59" s="89">
        <v>2613.2295980125414</v>
      </c>
      <c r="Q59" s="89">
        <v>2295.9314350531818</v>
      </c>
      <c r="R59" s="89">
        <v>2060.7429941857195</v>
      </c>
      <c r="S59" s="89">
        <v>1778.3283934492426</v>
      </c>
      <c r="T59" s="89">
        <v>1603.8494255093897</v>
      </c>
      <c r="U59" s="89">
        <v>1458.7246981741869</v>
      </c>
      <c r="V59" s="89">
        <v>1282.2205446711823</v>
      </c>
      <c r="W59" s="89">
        <v>1206.6281579705701</v>
      </c>
      <c r="X59" s="64">
        <v>982.69321649254891</v>
      </c>
    </row>
    <row r="60" spans="1:24" ht="15" x14ac:dyDescent="0.4">
      <c r="A60" s="70" t="s">
        <v>181</v>
      </c>
      <c r="B60" s="89" t="s">
        <v>208</v>
      </c>
      <c r="C60" s="89" t="s">
        <v>208</v>
      </c>
      <c r="D60" s="89" t="s">
        <v>208</v>
      </c>
      <c r="E60" s="89" t="s">
        <v>208</v>
      </c>
      <c r="F60" s="89">
        <v>254.18011429470465</v>
      </c>
      <c r="G60" s="89">
        <v>323.05968935824961</v>
      </c>
      <c r="H60" s="89">
        <v>339.87408865928421</v>
      </c>
      <c r="I60" s="89">
        <v>361.46571863863073</v>
      </c>
      <c r="J60" s="89">
        <v>346.21494702702199</v>
      </c>
      <c r="K60" s="89">
        <v>319.4020629205645</v>
      </c>
      <c r="L60" s="89">
        <v>304.66475492225874</v>
      </c>
      <c r="M60" s="89">
        <v>290.9791442028432</v>
      </c>
      <c r="N60" s="89">
        <v>277.38832033542297</v>
      </c>
      <c r="O60" s="89">
        <v>301.11912564196274</v>
      </c>
      <c r="P60" s="89">
        <v>377.15063604267743</v>
      </c>
      <c r="Q60" s="89">
        <v>413.6538596441946</v>
      </c>
      <c r="R60" s="89">
        <v>478.71402158218064</v>
      </c>
      <c r="S60" s="89">
        <v>515.98355650739813</v>
      </c>
      <c r="T60" s="89">
        <v>533.67132585325544</v>
      </c>
      <c r="U60" s="89">
        <v>561.72207334524501</v>
      </c>
      <c r="V60" s="89">
        <v>555.56881018798902</v>
      </c>
      <c r="W60" s="89">
        <v>586.09047502379315</v>
      </c>
      <c r="X60" s="64">
        <v>551.84531284991567</v>
      </c>
    </row>
    <row r="61" spans="1:24" ht="15" x14ac:dyDescent="0.4">
      <c r="A61" s="70" t="s">
        <v>180</v>
      </c>
      <c r="B61" s="89" t="s">
        <v>208</v>
      </c>
      <c r="C61" s="89" t="s">
        <v>208</v>
      </c>
      <c r="D61" s="89" t="s">
        <v>208</v>
      </c>
      <c r="E61" s="89" t="s">
        <v>208</v>
      </c>
      <c r="F61" s="89">
        <v>497.55673725628515</v>
      </c>
      <c r="G61" s="89">
        <v>429.27134247854968</v>
      </c>
      <c r="H61" s="89">
        <v>369.71744992267435</v>
      </c>
      <c r="I61" s="89">
        <v>349.58363052565596</v>
      </c>
      <c r="J61" s="89">
        <v>318.6314637782433</v>
      </c>
      <c r="K61" s="89">
        <v>423.19021500241206</v>
      </c>
      <c r="L61" s="89">
        <v>401.31620407945297</v>
      </c>
      <c r="M61" s="89">
        <v>317.66810060082304</v>
      </c>
      <c r="N61" s="89">
        <v>253.95584021645837</v>
      </c>
      <c r="O61" s="89">
        <v>246.22029205418971</v>
      </c>
      <c r="P61" s="89">
        <v>243.92304140043734</v>
      </c>
      <c r="Q61" s="89">
        <v>216.94668585917429</v>
      </c>
      <c r="R61" s="89">
        <v>196.0082039103404</v>
      </c>
      <c r="S61" s="89">
        <v>169.59496570513392</v>
      </c>
      <c r="T61" s="89">
        <v>141.32861696010966</v>
      </c>
      <c r="U61" s="89">
        <v>117.50528595265493</v>
      </c>
      <c r="V61" s="89">
        <v>99.370471210788367</v>
      </c>
      <c r="W61" s="89">
        <v>81.441502484307122</v>
      </c>
      <c r="X61" s="64">
        <v>58.956445977589944</v>
      </c>
    </row>
    <row r="62" spans="1:24" ht="26.25" customHeight="1" x14ac:dyDescent="0.4">
      <c r="A62" s="162" t="s">
        <v>179</v>
      </c>
      <c r="B62" s="89" t="s">
        <v>208</v>
      </c>
      <c r="C62" s="89" t="s">
        <v>208</v>
      </c>
      <c r="D62" s="89" t="s">
        <v>208</v>
      </c>
      <c r="E62" s="89" t="s">
        <v>208</v>
      </c>
      <c r="F62" s="89">
        <v>838.95922188322868</v>
      </c>
      <c r="G62" s="89">
        <v>852.28832242075498</v>
      </c>
      <c r="H62" s="89">
        <v>835.74249589334272</v>
      </c>
      <c r="I62" s="89">
        <v>823.03079134623181</v>
      </c>
      <c r="J62" s="89">
        <v>814.89699776611917</v>
      </c>
      <c r="K62" s="89">
        <v>788.44932978711688</v>
      </c>
      <c r="L62" s="89">
        <v>766.45797257516642</v>
      </c>
      <c r="M62" s="89">
        <v>753.55410754986463</v>
      </c>
      <c r="N62" s="89">
        <v>755.81479032229788</v>
      </c>
      <c r="O62" s="89">
        <v>772.0970170097745</v>
      </c>
      <c r="P62" s="89">
        <v>800.75698638073595</v>
      </c>
      <c r="Q62" s="89">
        <v>791.59465830501472</v>
      </c>
      <c r="R62" s="89">
        <v>793.88727300897631</v>
      </c>
      <c r="S62" s="89">
        <v>777.54267399496689</v>
      </c>
      <c r="T62" s="89">
        <v>775.75927230986565</v>
      </c>
      <c r="U62" s="89">
        <v>757.32820191564235</v>
      </c>
      <c r="V62" s="89">
        <v>717.42076278742843</v>
      </c>
      <c r="W62" s="89">
        <v>687.81458482633377</v>
      </c>
      <c r="X62" s="64">
        <v>673.25344681673675</v>
      </c>
    </row>
    <row r="63" spans="1:24" ht="15" x14ac:dyDescent="0.4">
      <c r="A63" s="161" t="s">
        <v>65</v>
      </c>
      <c r="B63" s="89">
        <v>2816.7472218212829</v>
      </c>
      <c r="C63" s="89">
        <v>4993.8523557053422</v>
      </c>
      <c r="D63" s="89">
        <v>4482.9703709702999</v>
      </c>
      <c r="E63" s="89">
        <v>4084.1403789678839</v>
      </c>
      <c r="F63" s="89">
        <v>3511.5699832128744</v>
      </c>
      <c r="G63" s="89">
        <v>3139.9885751418215</v>
      </c>
      <c r="H63" s="89">
        <v>3096.7338793144027</v>
      </c>
      <c r="I63" s="89">
        <v>2965.5730036302507</v>
      </c>
      <c r="J63" s="89">
        <v>2481.9882571517037</v>
      </c>
      <c r="K63" s="89">
        <v>2566.5709442013267</v>
      </c>
      <c r="L63" s="89">
        <v>2653.1513356392657</v>
      </c>
      <c r="M63" s="89">
        <v>2379.1593346305153</v>
      </c>
      <c r="N63" s="89">
        <v>2951.7943941594622</v>
      </c>
      <c r="O63" s="89">
        <v>4782.9173314814552</v>
      </c>
      <c r="P63" s="89">
        <v>4444.4362625216427</v>
      </c>
      <c r="Q63" s="89">
        <v>4846.0978080850018</v>
      </c>
      <c r="R63" s="89">
        <v>4974.3464453947208</v>
      </c>
      <c r="S63" s="89">
        <v>4080.303078633101</v>
      </c>
      <c r="T63" s="89">
        <v>2805.0225789327019</v>
      </c>
      <c r="U63" s="89">
        <v>2087.2032737540417</v>
      </c>
      <c r="V63" s="89">
        <v>1659.9866018551857</v>
      </c>
      <c r="W63" s="89">
        <v>1457.774241734362</v>
      </c>
      <c r="X63" s="64">
        <v>1121.8744734556763</v>
      </c>
    </row>
    <row r="64" spans="1:24" ht="15" x14ac:dyDescent="0.4">
      <c r="A64" s="161" t="s">
        <v>64</v>
      </c>
      <c r="B64" s="89">
        <v>43.37087960075911</v>
      </c>
      <c r="C64" s="89">
        <v>46.894595435801655</v>
      </c>
      <c r="D64" s="89">
        <v>49.04416279261541</v>
      </c>
      <c r="E64" s="89">
        <v>49.897943225808639</v>
      </c>
      <c r="F64" s="89">
        <v>56.051807370250252</v>
      </c>
      <c r="G64" s="89">
        <v>70.756315310130063</v>
      </c>
      <c r="H64" s="89">
        <v>84.946305659778702</v>
      </c>
      <c r="I64" s="89">
        <v>153.74916992286109</v>
      </c>
      <c r="J64" s="89">
        <v>174.79984225971558</v>
      </c>
      <c r="K64" s="89">
        <v>188.30015477475169</v>
      </c>
      <c r="L64" s="89">
        <v>194.79000115273325</v>
      </c>
      <c r="M64" s="89">
        <v>265.4223811293553</v>
      </c>
      <c r="N64" s="89">
        <v>341.54631646837521</v>
      </c>
      <c r="O64" s="89">
        <v>357.41386314803697</v>
      </c>
      <c r="P64" s="89">
        <v>351.76321380391232</v>
      </c>
      <c r="Q64" s="89">
        <v>370.99615375796151</v>
      </c>
      <c r="R64" s="89">
        <v>395.34417394470535</v>
      </c>
      <c r="S64" s="89">
        <v>391.53559460491732</v>
      </c>
      <c r="T64" s="89">
        <v>402.47211663995733</v>
      </c>
      <c r="U64" s="89">
        <v>425.16406032426869</v>
      </c>
      <c r="V64" s="89">
        <v>413.72847803287101</v>
      </c>
      <c r="W64" s="89">
        <v>396.13108701584667</v>
      </c>
      <c r="X64" s="64">
        <v>388.14146832704637</v>
      </c>
    </row>
    <row r="65" spans="1:24" ht="15" x14ac:dyDescent="0.4">
      <c r="A65" s="161" t="s">
        <v>178</v>
      </c>
      <c r="B65" s="89" t="s">
        <v>208</v>
      </c>
      <c r="C65" s="89" t="s">
        <v>208</v>
      </c>
      <c r="D65" s="89" t="s">
        <v>208</v>
      </c>
      <c r="E65" s="89" t="s">
        <v>208</v>
      </c>
      <c r="F65" s="89" t="s">
        <v>208</v>
      </c>
      <c r="G65" s="89" t="s">
        <v>208</v>
      </c>
      <c r="H65" s="89" t="s">
        <v>208</v>
      </c>
      <c r="I65" s="89" t="s">
        <v>208</v>
      </c>
      <c r="J65" s="89">
        <v>489.33606786489298</v>
      </c>
      <c r="K65" s="89">
        <v>503.9786996314395</v>
      </c>
      <c r="L65" s="89">
        <v>518.4026493845995</v>
      </c>
      <c r="M65" s="89">
        <v>528.59143246498843</v>
      </c>
      <c r="N65" s="89">
        <v>532.59472420410782</v>
      </c>
      <c r="O65" s="89">
        <v>546.5546403367822</v>
      </c>
      <c r="P65" s="89">
        <v>565.34980077047067</v>
      </c>
      <c r="Q65" s="89">
        <v>566.51314204971698</v>
      </c>
      <c r="R65" s="89">
        <v>563.60989483832952</v>
      </c>
      <c r="S65" s="89">
        <v>564.5995026953857</v>
      </c>
      <c r="T65" s="89">
        <v>562.6855887016568</v>
      </c>
      <c r="U65" s="89">
        <v>567.19017533761917</v>
      </c>
      <c r="V65" s="89">
        <v>559.73111810627506</v>
      </c>
      <c r="W65" s="89">
        <v>572.82938140211104</v>
      </c>
      <c r="X65" s="64">
        <v>402.66971231556687</v>
      </c>
    </row>
    <row r="66" spans="1:24" ht="15" x14ac:dyDescent="0.4">
      <c r="A66" s="161" t="s">
        <v>89</v>
      </c>
      <c r="B66" s="89" t="s">
        <v>208</v>
      </c>
      <c r="C66" s="89" t="s">
        <v>208</v>
      </c>
      <c r="D66" s="89" t="s">
        <v>208</v>
      </c>
      <c r="E66" s="89" t="s">
        <v>208</v>
      </c>
      <c r="F66" s="89" t="s">
        <v>208</v>
      </c>
      <c r="G66" s="89" t="s">
        <v>208</v>
      </c>
      <c r="H66" s="89" t="s">
        <v>208</v>
      </c>
      <c r="I66" s="89" t="s">
        <v>208</v>
      </c>
      <c r="J66" s="89">
        <v>6703.6561882100823</v>
      </c>
      <c r="K66" s="89">
        <v>7033.2087903325883</v>
      </c>
      <c r="L66" s="89">
        <v>7299.9044023261113</v>
      </c>
      <c r="M66" s="89">
        <v>7638.2136511139079</v>
      </c>
      <c r="N66" s="89">
        <v>7785.9680438787937</v>
      </c>
      <c r="O66" s="89">
        <v>8117.4073651935787</v>
      </c>
      <c r="P66" s="89">
        <v>8099.4671792616391</v>
      </c>
      <c r="Q66" s="89">
        <v>7831.1742632517307</v>
      </c>
      <c r="R66" s="89">
        <v>7175.9646251086115</v>
      </c>
      <c r="S66" s="89">
        <v>6616.5586015017107</v>
      </c>
      <c r="T66" s="89">
        <v>6112.1422347074031</v>
      </c>
      <c r="U66" s="89">
        <v>5619.3602101628358</v>
      </c>
      <c r="V66" s="89">
        <v>5133.6187461110276</v>
      </c>
      <c r="W66" s="89">
        <v>4776.8321879791492</v>
      </c>
      <c r="X66" s="64">
        <v>4499.0026889648179</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144.88401774585878</v>
      </c>
      <c r="T67" s="89">
        <v>1360.7106954125397</v>
      </c>
      <c r="U67" s="89">
        <v>2610.6499946875388</v>
      </c>
      <c r="V67" s="89">
        <v>4403.6865904527422</v>
      </c>
      <c r="W67" s="89">
        <v>7292.2704391579173</v>
      </c>
      <c r="X67" s="64">
        <v>8867.511072531619</v>
      </c>
    </row>
    <row r="68" spans="1:24" ht="15" x14ac:dyDescent="0.4">
      <c r="A68" s="161" t="s">
        <v>63</v>
      </c>
      <c r="B68" s="89">
        <v>1117.9384004396684</v>
      </c>
      <c r="C68" s="89">
        <v>1227.070568169335</v>
      </c>
      <c r="D68" s="89">
        <v>1193.4653643825413</v>
      </c>
      <c r="E68" s="89">
        <v>1216.4169189319102</v>
      </c>
      <c r="F68" s="89">
        <v>1205.6349079443191</v>
      </c>
      <c r="G68" s="89">
        <v>1224.6530879201796</v>
      </c>
      <c r="H68" s="89">
        <v>1100.4770922036173</v>
      </c>
      <c r="I68" s="89">
        <v>1053.6492468711035</v>
      </c>
      <c r="J68" s="89">
        <v>1007.6717849227498</v>
      </c>
      <c r="K68" s="89">
        <v>962.28889846070217</v>
      </c>
      <c r="L68" s="89">
        <v>938.2056166187084</v>
      </c>
      <c r="M68" s="89">
        <v>909.2828351089737</v>
      </c>
      <c r="N68" s="89">
        <v>874.97786861590555</v>
      </c>
      <c r="O68" s="89">
        <v>881.73685880411335</v>
      </c>
      <c r="P68" s="89">
        <v>848.70179891908901</v>
      </c>
      <c r="Q68" s="89">
        <v>830.79844925092937</v>
      </c>
      <c r="R68" s="89">
        <v>820.93132971464388</v>
      </c>
      <c r="S68" s="89">
        <v>785.07751377447084</v>
      </c>
      <c r="T68" s="89">
        <v>663.22883752570101</v>
      </c>
      <c r="U68" s="89">
        <v>415.77799186586088</v>
      </c>
      <c r="V68" s="89">
        <v>203.03702492616296</v>
      </c>
      <c r="W68" s="89">
        <v>100.50325291030414</v>
      </c>
      <c r="X68" s="64">
        <v>80.956290562055997</v>
      </c>
    </row>
    <row r="69" spans="1:24" ht="15" x14ac:dyDescent="0.4">
      <c r="A69" s="70" t="s">
        <v>62</v>
      </c>
      <c r="B69" s="89" t="s">
        <v>208</v>
      </c>
      <c r="C69" s="89" t="s">
        <v>208</v>
      </c>
      <c r="D69" s="89" t="s">
        <v>208</v>
      </c>
      <c r="E69" s="89" t="s">
        <v>208</v>
      </c>
      <c r="F69" s="89">
        <v>1016.8377079783303</v>
      </c>
      <c r="G69" s="89">
        <v>1034.7613401582894</v>
      </c>
      <c r="H69" s="89">
        <v>918.23768044217491</v>
      </c>
      <c r="I69" s="89">
        <v>866.74187383181334</v>
      </c>
      <c r="J69" s="89">
        <v>874.48816446731723</v>
      </c>
      <c r="K69" s="89">
        <v>828.08805402584619</v>
      </c>
      <c r="L69" s="89">
        <v>800.42869701202881</v>
      </c>
      <c r="M69" s="89">
        <v>709.2395429886833</v>
      </c>
      <c r="N69" s="89">
        <v>704.5347008694938</v>
      </c>
      <c r="O69" s="89">
        <v>705.93392496717581</v>
      </c>
      <c r="P69" s="89">
        <v>688.33751205105364</v>
      </c>
      <c r="Q69" s="89">
        <v>672.88512435277426</v>
      </c>
      <c r="R69" s="89">
        <v>674.99449599889715</v>
      </c>
      <c r="S69" s="89">
        <v>655.12568468963661</v>
      </c>
      <c r="T69" s="89">
        <v>540.3960550688945</v>
      </c>
      <c r="U69" s="89">
        <v>302.74018006612306</v>
      </c>
      <c r="V69" s="89">
        <v>101.5543054489896</v>
      </c>
      <c r="W69" s="89">
        <v>11.629892427867331</v>
      </c>
      <c r="X69" s="64">
        <v>0.90043161839674146</v>
      </c>
    </row>
    <row r="70" spans="1:24" ht="15" x14ac:dyDescent="0.4">
      <c r="A70" s="70" t="s">
        <v>61</v>
      </c>
      <c r="B70" s="89" t="s">
        <v>208</v>
      </c>
      <c r="C70" s="89" t="s">
        <v>208</v>
      </c>
      <c r="D70" s="89" t="s">
        <v>208</v>
      </c>
      <c r="E70" s="89" t="s">
        <v>208</v>
      </c>
      <c r="F70" s="89">
        <v>188.79719996598931</v>
      </c>
      <c r="G70" s="89">
        <v>189.89174776189029</v>
      </c>
      <c r="H70" s="89">
        <v>182.23941176144268</v>
      </c>
      <c r="I70" s="89">
        <v>186.90737303929055</v>
      </c>
      <c r="J70" s="89">
        <v>133.18362045543265</v>
      </c>
      <c r="K70" s="89">
        <v>134.20084443485592</v>
      </c>
      <c r="L70" s="89">
        <v>137.77691960667929</v>
      </c>
      <c r="M70" s="89">
        <v>200.04329212029032</v>
      </c>
      <c r="N70" s="89">
        <v>170.44316774641197</v>
      </c>
      <c r="O70" s="89">
        <v>175.80293383693777</v>
      </c>
      <c r="P70" s="89">
        <v>160.36428686803549</v>
      </c>
      <c r="Q70" s="89">
        <v>157.91332489815488</v>
      </c>
      <c r="R70" s="89">
        <v>145.93683371574659</v>
      </c>
      <c r="S70" s="89">
        <v>129.95182908483412</v>
      </c>
      <c r="T70" s="89">
        <v>122.83278245680657</v>
      </c>
      <c r="U70" s="89">
        <v>113.03781179973778</v>
      </c>
      <c r="V70" s="89">
        <v>101.48271947717335</v>
      </c>
      <c r="W70" s="89">
        <v>88.873360482436823</v>
      </c>
      <c r="X70" s="64">
        <v>80.055858943659246</v>
      </c>
    </row>
    <row r="71" spans="1:24" ht="15" x14ac:dyDescent="0.4">
      <c r="A71" s="160" t="s">
        <v>60</v>
      </c>
      <c r="B71" s="89">
        <v>40368.170599585166</v>
      </c>
      <c r="C71" s="89">
        <v>41992.728538500465</v>
      </c>
      <c r="D71" s="89">
        <v>43912.315094995436</v>
      </c>
      <c r="E71" s="89">
        <v>46390.065224192949</v>
      </c>
      <c r="F71" s="89">
        <v>46443.074629999734</v>
      </c>
      <c r="G71" s="89">
        <v>49726.03305276663</v>
      </c>
      <c r="H71" s="89">
        <v>51264.402231355438</v>
      </c>
      <c r="I71" s="89">
        <v>52574.645932956017</v>
      </c>
      <c r="J71" s="89">
        <v>53663.865937088922</v>
      </c>
      <c r="K71" s="89">
        <v>55052.418658253147</v>
      </c>
      <c r="L71" s="89">
        <v>55732.441001190244</v>
      </c>
      <c r="M71" s="89">
        <v>58372.864371390184</v>
      </c>
      <c r="N71" s="89">
        <v>60753.96176575806</v>
      </c>
      <c r="O71" s="89">
        <v>65061.580334308215</v>
      </c>
      <c r="P71" s="89">
        <v>66559.181228949194</v>
      </c>
      <c r="Q71" s="89">
        <v>69805.403984076154</v>
      </c>
      <c r="R71" s="89">
        <v>73679.521765913159</v>
      </c>
      <c r="S71" s="89">
        <v>75432.681970265126</v>
      </c>
      <c r="T71" s="89">
        <v>77488.352979019764</v>
      </c>
      <c r="U71" s="89">
        <v>79455.171887919001</v>
      </c>
      <c r="V71" s="89">
        <v>79580.912353044943</v>
      </c>
      <c r="W71" s="89">
        <v>79985.271182094613</v>
      </c>
      <c r="X71" s="64">
        <v>81038.521042500972</v>
      </c>
    </row>
    <row r="72" spans="1:24" ht="27" customHeight="1" x14ac:dyDescent="0.4">
      <c r="A72" s="160" t="s">
        <v>88</v>
      </c>
      <c r="B72" s="89" t="s">
        <v>208</v>
      </c>
      <c r="C72" s="89" t="s">
        <v>208</v>
      </c>
      <c r="D72" s="89" t="s">
        <v>208</v>
      </c>
      <c r="E72" s="89" t="s">
        <v>208</v>
      </c>
      <c r="F72" s="89" t="s">
        <v>208</v>
      </c>
      <c r="G72" s="89" t="s">
        <v>208</v>
      </c>
      <c r="H72" s="89" t="s">
        <v>208</v>
      </c>
      <c r="I72" s="89" t="s">
        <v>208</v>
      </c>
      <c r="J72" s="89">
        <v>1485.2046740797346</v>
      </c>
      <c r="K72" s="89">
        <v>1330.8546761204045</v>
      </c>
      <c r="L72" s="89">
        <v>1430.55613336855</v>
      </c>
      <c r="M72" s="89">
        <v>1731.1530936337035</v>
      </c>
      <c r="N72" s="89">
        <v>1996.5875267959871</v>
      </c>
      <c r="O72" s="89">
        <v>2070.9490256621411</v>
      </c>
      <c r="P72" s="89">
        <v>2152.0664610209701</v>
      </c>
      <c r="Q72" s="89">
        <v>2173.8727961944696</v>
      </c>
      <c r="R72" s="89">
        <v>2179.1978955170539</v>
      </c>
      <c r="S72" s="89">
        <v>2120.6619880470353</v>
      </c>
      <c r="T72" s="89">
        <v>2139.1077964870765</v>
      </c>
      <c r="U72" s="89">
        <v>2273.4677157210449</v>
      </c>
      <c r="V72" s="89">
        <v>2306.6707835812504</v>
      </c>
      <c r="W72" s="89">
        <v>2158.1130165084437</v>
      </c>
      <c r="X72" s="64">
        <v>2310.4983820540751</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6.2965275077689782</v>
      </c>
      <c r="T73" s="89">
        <v>59.057550009182982</v>
      </c>
      <c r="U73" s="89">
        <v>459.26871101172742</v>
      </c>
      <c r="V73" s="89">
        <v>1423.1208154786455</v>
      </c>
      <c r="W73" s="89">
        <v>2972.8055810192759</v>
      </c>
      <c r="X73" s="64">
        <v>7095.0543756354882</v>
      </c>
    </row>
    <row r="74" spans="1:24" ht="15" x14ac:dyDescent="0.4">
      <c r="A74" s="160" t="s">
        <v>59</v>
      </c>
      <c r="B74" s="89" t="s">
        <v>208</v>
      </c>
      <c r="C74" s="89" t="s">
        <v>208</v>
      </c>
      <c r="D74" s="89" t="s">
        <v>208</v>
      </c>
      <c r="E74" s="89" t="s">
        <v>208</v>
      </c>
      <c r="F74" s="89">
        <v>2167.9255732814454</v>
      </c>
      <c r="G74" s="89">
        <v>2061.5918122454759</v>
      </c>
      <c r="H74" s="89">
        <v>2040.2134178421218</v>
      </c>
      <c r="I74" s="89">
        <v>2245.5954851211031</v>
      </c>
      <c r="J74" s="89">
        <v>2825.5451479402805</v>
      </c>
      <c r="K74" s="89">
        <v>3469.1794757742641</v>
      </c>
      <c r="L74" s="89">
        <v>2173.2688194769707</v>
      </c>
      <c r="M74" s="89">
        <v>2178.3104017637052</v>
      </c>
      <c r="N74" s="89">
        <v>2766.3090556889697</v>
      </c>
      <c r="O74" s="89">
        <v>2759.8842286204504</v>
      </c>
      <c r="P74" s="89">
        <v>2736.9607007278646</v>
      </c>
      <c r="Q74" s="89">
        <v>2101.6767203313902</v>
      </c>
      <c r="R74" s="89">
        <v>2047.3211978018069</v>
      </c>
      <c r="S74" s="89">
        <v>2006.9250868834154</v>
      </c>
      <c r="T74" s="89">
        <v>1957.2671690376098</v>
      </c>
      <c r="U74" s="89">
        <v>1917.3053963293235</v>
      </c>
      <c r="V74" s="89">
        <v>1852.4792768091231</v>
      </c>
      <c r="W74" s="89">
        <v>1794.2023406069925</v>
      </c>
      <c r="X74" s="64">
        <v>1739.7379336224978</v>
      </c>
    </row>
    <row r="75" spans="1:24" s="156" customFormat="1" ht="40.5" customHeight="1" x14ac:dyDescent="0.4">
      <c r="A75" s="159" t="s">
        <v>177</v>
      </c>
      <c r="B75" s="158">
        <v>99663.72233183973</v>
      </c>
      <c r="C75" s="158">
        <v>100102.91686101083</v>
      </c>
      <c r="D75" s="158">
        <v>100871.99763158603</v>
      </c>
      <c r="E75" s="158">
        <v>103598.91227053074</v>
      </c>
      <c r="F75" s="158">
        <v>106851.4701848504</v>
      </c>
      <c r="G75" s="158">
        <v>112987.62556396224</v>
      </c>
      <c r="H75" s="158">
        <v>115298.38766507959</v>
      </c>
      <c r="I75" s="158">
        <v>114941.53750792721</v>
      </c>
      <c r="J75" s="158">
        <v>122195.59631412971</v>
      </c>
      <c r="K75" s="158">
        <v>124154.69617391939</v>
      </c>
      <c r="L75" s="158">
        <v>124073.90301947229</v>
      </c>
      <c r="M75" s="158">
        <v>128353.53398977019</v>
      </c>
      <c r="N75" s="158">
        <v>133309.10009766879</v>
      </c>
      <c r="O75" s="158">
        <v>144843.73629169061</v>
      </c>
      <c r="P75" s="158">
        <v>147369.99288093389</v>
      </c>
      <c r="Q75" s="158">
        <v>151300.77580300288</v>
      </c>
      <c r="R75" s="158">
        <v>155584.27269728319</v>
      </c>
      <c r="S75" s="158">
        <v>150506.44542169984</v>
      </c>
      <c r="T75" s="158">
        <v>152365.01266234188</v>
      </c>
      <c r="U75" s="158">
        <v>154671.23297800552</v>
      </c>
      <c r="V75" s="158">
        <v>153042.77277689433</v>
      </c>
      <c r="W75" s="158">
        <v>153570.52495178999</v>
      </c>
      <c r="X75" s="157">
        <v>155789.97166525849</v>
      </c>
    </row>
    <row r="81" s="154" customFormat="1" x14ac:dyDescent="0.35"/>
  </sheetData>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8.88671875" style="155"/>
    <col min="23" max="16384" width="8.88671875" style="154"/>
  </cols>
  <sheetData>
    <row r="1" spans="1:24" ht="60" customHeight="1" x14ac:dyDescent="0.4">
      <c r="A1" s="166" t="s">
        <v>190</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4" t="s">
        <v>13</v>
      </c>
      <c r="W2" s="164" t="s">
        <v>12</v>
      </c>
      <c r="X2" s="163" t="s">
        <v>11</v>
      </c>
    </row>
    <row r="3" spans="1:24" ht="30" customHeight="1" x14ac:dyDescent="0.4">
      <c r="A3" s="161" t="s">
        <v>80</v>
      </c>
      <c r="B3" s="89">
        <f>AA!C$7</f>
        <v>107.22819158700669</v>
      </c>
      <c r="C3" s="89">
        <f>AA!D$7</f>
        <v>118.4240192902938</v>
      </c>
      <c r="D3" s="89">
        <f>AA!E$7</f>
        <v>129.34247892981415</v>
      </c>
      <c r="E3" s="89">
        <f>AA!F$7</f>
        <v>138.21423720669114</v>
      </c>
      <c r="F3" s="89">
        <f>AA!G$7</f>
        <v>146.34589530249838</v>
      </c>
      <c r="G3" s="89">
        <f>AA!H$7</f>
        <v>155.15891428104132</v>
      </c>
      <c r="H3" s="89">
        <f>AA!I$7</f>
        <v>158.49535348679075</v>
      </c>
      <c r="I3" s="89">
        <f>AA!J$7</f>
        <v>166.60679306216838</v>
      </c>
      <c r="J3" s="89">
        <f>AA!K$7</f>
        <v>174.96794551296017</v>
      </c>
      <c r="K3" s="89">
        <f>AA!L$7</f>
        <v>184.63816721133418</v>
      </c>
      <c r="L3" s="89">
        <f>AA!M$7</f>
        <v>194.19556756747215</v>
      </c>
      <c r="M3" s="89">
        <f>AA!N$7</f>
        <v>205.93155508611011</v>
      </c>
      <c r="N3" s="89">
        <f>AA!O$7</f>
        <v>217.80607171099794</v>
      </c>
      <c r="O3" s="89">
        <f>AA!P$7</f>
        <v>235.80387198206608</v>
      </c>
      <c r="P3" s="89">
        <f>AA!Q$7</f>
        <v>241.54244981960824</v>
      </c>
      <c r="Q3" s="89">
        <f>AA!R$7</f>
        <v>244.45953402213939</v>
      </c>
      <c r="R3" s="89">
        <f>AA!S$7</f>
        <v>252.65701918061558</v>
      </c>
      <c r="S3" s="89">
        <f>AA!T$7</f>
        <v>249.88629494372145</v>
      </c>
      <c r="T3" s="89">
        <f>AA!U$7</f>
        <v>255.45023636210371</v>
      </c>
      <c r="U3" s="89">
        <f>AA!V$7</f>
        <v>261.10755426694175</v>
      </c>
      <c r="V3" s="89">
        <f>AA!W$7</f>
        <v>263.93643225617927</v>
      </c>
      <c r="W3" s="89">
        <f>AA!X$7</f>
        <v>268.41950441303288</v>
      </c>
      <c r="X3" s="64">
        <f>AA!Y$7</f>
        <v>278.64864578760887</v>
      </c>
    </row>
    <row r="4" spans="1:24" ht="15" customHeight="1" x14ac:dyDescent="0.4">
      <c r="A4" s="161" t="s">
        <v>186</v>
      </c>
      <c r="B4" s="89">
        <f>BBWB!C$7</f>
        <v>0</v>
      </c>
      <c r="C4" s="89">
        <f>BBWB!D$7</f>
        <v>0</v>
      </c>
      <c r="D4" s="89">
        <f>BBWB!E$7</f>
        <v>0</v>
      </c>
      <c r="E4" s="89">
        <f>BBWB!F$7</f>
        <v>54.86669350245576</v>
      </c>
      <c r="F4" s="89">
        <f>BBWB!G$7</f>
        <v>53.756395985375811</v>
      </c>
      <c r="G4" s="89">
        <f>BBWB!H$7</f>
        <v>58.774624217775148</v>
      </c>
      <c r="H4" s="89">
        <f>BBWB!I$7</f>
        <v>50.357496838144471</v>
      </c>
      <c r="I4" s="89">
        <f>BBWB!J$7</f>
        <v>46.647303073373692</v>
      </c>
      <c r="J4" s="89">
        <f>BBWB!K$7</f>
        <v>42.758604907048472</v>
      </c>
      <c r="K4" s="89">
        <f>BBWB!L$7</f>
        <v>40.129372583060771</v>
      </c>
      <c r="L4" s="89">
        <f>BBWB!M$7</f>
        <v>36.675548567565123</v>
      </c>
      <c r="M4" s="89">
        <f>BBWB!N$7</f>
        <v>33.68788401081418</v>
      </c>
      <c r="N4" s="89">
        <f>BBWB!O$7</f>
        <v>30.546245735390549</v>
      </c>
      <c r="O4" s="89">
        <f>BBWB!P$7</f>
        <v>28.813762926900431</v>
      </c>
      <c r="P4" s="89">
        <f>BBWB!Q$7</f>
        <v>26.828072460843202</v>
      </c>
      <c r="Q4" s="89">
        <f>BBWB!R$7</f>
        <v>26.065841266164725</v>
      </c>
      <c r="R4" s="89">
        <f>BBWB!S$7</f>
        <v>26.147670965893674</v>
      </c>
      <c r="S4" s="89">
        <f>BBWB!T$7</f>
        <v>26.044906490439665</v>
      </c>
      <c r="T4" s="89">
        <f>BBWB!U$7</f>
        <v>25.793875016269904</v>
      </c>
      <c r="U4" s="89">
        <f>BBWB!V$7</f>
        <v>26.04716660635178</v>
      </c>
      <c r="V4" s="89">
        <f>BBWB!W$7</f>
        <v>25.65436775149967</v>
      </c>
      <c r="W4" s="89">
        <f>BBWB!X$7</f>
        <v>22.595005966545827</v>
      </c>
      <c r="X4" s="64">
        <f>BBWB!Y$7</f>
        <v>19.901707275898055</v>
      </c>
    </row>
    <row r="5" spans="1:24" ht="15" customHeight="1" x14ac:dyDescent="0.4">
      <c r="A5" s="161" t="s">
        <v>78</v>
      </c>
      <c r="B5" s="89"/>
      <c r="C5" s="89"/>
      <c r="D5" s="89"/>
      <c r="E5" s="89"/>
      <c r="F5" s="89"/>
      <c r="G5" s="89">
        <f>CA!H$7</f>
        <v>59.916191700010557</v>
      </c>
      <c r="H5" s="89">
        <f>CA!I$7</f>
        <v>62.966104223315938</v>
      </c>
      <c r="I5" s="89">
        <f>CA!J$7</f>
        <v>65.307519208303873</v>
      </c>
      <c r="J5" s="89">
        <f>CA!K$7</f>
        <v>66.112202139640175</v>
      </c>
      <c r="K5" s="89">
        <f>CA!L$7</f>
        <v>67.858332873506441</v>
      </c>
      <c r="L5" s="89">
        <f>CA!M$7</f>
        <v>69.02923563975051</v>
      </c>
      <c r="M5" s="89">
        <f>CA!N$7</f>
        <v>74.117722255395535</v>
      </c>
      <c r="N5" s="89">
        <f>CA!O$7</f>
        <v>78.538897309821067</v>
      </c>
      <c r="O5" s="89">
        <f>CA!P$7</f>
        <v>85.590729776278323</v>
      </c>
      <c r="P5" s="89">
        <f>CA!Q$7</f>
        <v>89.446067580510274</v>
      </c>
      <c r="Q5" s="89">
        <f>CA!R$7</f>
        <v>97.808190017891178</v>
      </c>
      <c r="R5" s="89">
        <f>CA!S$7</f>
        <v>109.36911610232599</v>
      </c>
      <c r="S5" s="89">
        <f>CA!T$7</f>
        <v>119.94049752001787</v>
      </c>
      <c r="T5" s="89">
        <f>CA!U$7</f>
        <v>136.61488611074762</v>
      </c>
      <c r="U5" s="89">
        <f>CA!V$7</f>
        <v>152.08392305127202</v>
      </c>
      <c r="V5" s="89">
        <f>CA!W$7</f>
        <v>161.10220302349961</v>
      </c>
      <c r="W5" s="89">
        <f>CA!X$7</f>
        <v>172.35934391581736</v>
      </c>
      <c r="X5" s="64">
        <f>CA!Y$7</f>
        <v>186.21700352551508</v>
      </c>
    </row>
    <row r="6" spans="1:24" ht="15" customHeight="1" x14ac:dyDescent="0.4">
      <c r="A6" s="161" t="s">
        <v>97</v>
      </c>
      <c r="B6" s="89"/>
      <c r="C6" s="89"/>
      <c r="D6" s="89"/>
      <c r="E6" s="89"/>
      <c r="F6" s="89"/>
      <c r="G6" s="89">
        <f>CWP!H$7</f>
        <v>0</v>
      </c>
      <c r="H6" s="89">
        <f>CWP!I$7</f>
        <v>0</v>
      </c>
      <c r="I6" s="89">
        <f>CWP!J$7</f>
        <v>0</v>
      </c>
      <c r="J6" s="89">
        <f>CWP!K$7</f>
        <v>0</v>
      </c>
      <c r="K6" s="89">
        <f>CWP!L$7</f>
        <v>0</v>
      </c>
      <c r="L6" s="89">
        <f>CWP!M$7</f>
        <v>0</v>
      </c>
      <c r="M6" s="89">
        <f>CWP!N$7</f>
        <v>0</v>
      </c>
      <c r="N6" s="89">
        <f>CWP!O$7</f>
        <v>0</v>
      </c>
      <c r="O6" s="89">
        <f>CWP!P$7</f>
        <v>23.241706415036909</v>
      </c>
      <c r="P6" s="89">
        <f>CWP!Q$7</f>
        <v>26.685976810860979</v>
      </c>
      <c r="Q6" s="89">
        <f>CWP!R$7</f>
        <v>3.8966057016779883</v>
      </c>
      <c r="R6" s="89">
        <f>CWP!S$7</f>
        <v>9.9155276817792988</v>
      </c>
      <c r="S6" s="89">
        <f>CWP!T$7</f>
        <v>0</v>
      </c>
      <c r="T6" s="89">
        <f>CWP!U$7</f>
        <v>0.22072000000000003</v>
      </c>
      <c r="U6" s="89">
        <f>CWP!V$7</f>
        <v>0.2108262000000001</v>
      </c>
      <c r="V6" s="89">
        <f>CWP!W$7</f>
        <v>0</v>
      </c>
      <c r="W6" s="89">
        <f>CWP!X$7</f>
        <v>8.8803105390624921</v>
      </c>
      <c r="X6" s="64">
        <f>CWP!Y$7</f>
        <v>6.891439028761007</v>
      </c>
    </row>
    <row r="7" spans="1:24" ht="15" customHeight="1" x14ac:dyDescent="0.4">
      <c r="A7" s="161" t="s">
        <v>77</v>
      </c>
      <c r="B7" s="89">
        <f>CTB!C$7</f>
        <v>132.13964999999999</v>
      </c>
      <c r="C7" s="89">
        <f>CTB!D$7</f>
        <v>139.120879</v>
      </c>
      <c r="D7" s="89">
        <f>CTB!E$7</f>
        <v>144.08094199999999</v>
      </c>
      <c r="E7" s="89">
        <f>CTB!F$7</f>
        <v>151.70232799999999</v>
      </c>
      <c r="F7" s="89">
        <f>CTB!G$7</f>
        <v>155.47344799999999</v>
      </c>
      <c r="G7" s="89">
        <f>CTB!H$7</f>
        <v>160.67746199999999</v>
      </c>
      <c r="H7" s="89">
        <f>CTB!I$7</f>
        <v>170.87311800000001</v>
      </c>
      <c r="I7" s="89">
        <f>CTB!J$7</f>
        <v>187.60443099999998</v>
      </c>
      <c r="J7" s="89">
        <f>CTB!K$7</f>
        <v>201.48369000000002</v>
      </c>
      <c r="K7" s="89">
        <f>CTB!L$7</f>
        <v>210.33748900000001</v>
      </c>
      <c r="L7" s="89">
        <f>CTB!M$7</f>
        <v>216.43165699999997</v>
      </c>
      <c r="M7" s="89">
        <f>CTB!N$7</f>
        <v>220.60486599999999</v>
      </c>
      <c r="N7" s="89">
        <f>CTB!O$7</f>
        <v>231.49587300000002</v>
      </c>
      <c r="O7" s="89">
        <f>CTB!P$7</f>
        <v>255.32509100000004</v>
      </c>
      <c r="P7" s="89">
        <f>CTB!Q$7</f>
        <v>268.31342000000006</v>
      </c>
      <c r="Q7" s="89">
        <f>CTB!R$7</f>
        <v>267.48330899999996</v>
      </c>
      <c r="R7" s="89">
        <f>CTB!S$7</f>
        <v>269.65601700000002</v>
      </c>
      <c r="S7" s="89"/>
      <c r="T7" s="89"/>
      <c r="U7" s="89"/>
      <c r="V7" s="89"/>
      <c r="W7" s="89"/>
      <c r="X7" s="64"/>
    </row>
    <row r="8" spans="1:24" ht="30" customHeight="1" x14ac:dyDescent="0.4">
      <c r="A8" s="161" t="s">
        <v>76</v>
      </c>
      <c r="B8" s="89">
        <f>DLA!C$7</f>
        <v>294.06787178153434</v>
      </c>
      <c r="C8" s="89">
        <f>DLA!D$7</f>
        <v>325.57325718466188</v>
      </c>
      <c r="D8" s="89">
        <f>DLA!E$7</f>
        <v>345.90040450191805</v>
      </c>
      <c r="E8" s="89">
        <f>DLA!F$7</f>
        <v>361.44739142718612</v>
      </c>
      <c r="F8" s="89">
        <f>DLA!G$7</f>
        <v>382.39556957692656</v>
      </c>
      <c r="G8" s="89">
        <f>DLA!H$7</f>
        <v>412.28163159224158</v>
      </c>
      <c r="H8" s="89">
        <f>DLA!I$7</f>
        <v>428.23889072478642</v>
      </c>
      <c r="I8" s="89">
        <f>DLA!J$7</f>
        <v>448.82199834255732</v>
      </c>
      <c r="J8" s="89">
        <f>DLA!K$7</f>
        <v>466.67405867145783</v>
      </c>
      <c r="K8" s="89">
        <f>DLA!L$7</f>
        <v>488.75329563881087</v>
      </c>
      <c r="L8" s="89">
        <f>DLA!M$7</f>
        <v>514.99236076635464</v>
      </c>
      <c r="M8" s="89">
        <f>DLA!N$7</f>
        <v>554.07155751102141</v>
      </c>
      <c r="N8" s="89">
        <f>DLA!O$7</f>
        <v>591.06168483425427</v>
      </c>
      <c r="O8" s="89">
        <f>DLA!P$7</f>
        <v>640.78576726005838</v>
      </c>
      <c r="P8" s="89">
        <f>DLA!Q$7</f>
        <v>661.70961483955625</v>
      </c>
      <c r="Q8" s="89">
        <f>DLA!R$7</f>
        <v>699.35783045299695</v>
      </c>
      <c r="R8" s="89">
        <f>DLA!S$7</f>
        <v>749.33391130868927</v>
      </c>
      <c r="S8" s="89">
        <f>DLA!T$7</f>
        <v>762.46017763641544</v>
      </c>
      <c r="T8" s="89">
        <f>DLA!U$7</f>
        <v>767.07989290988257</v>
      </c>
      <c r="U8" s="89">
        <f>DLA!V$7</f>
        <v>744.55750492483139</v>
      </c>
      <c r="V8" s="89">
        <f>DLA!W$7</f>
        <v>644.31532372873266</v>
      </c>
      <c r="W8" s="89">
        <f>DLA!X$7</f>
        <v>495.36011755442235</v>
      </c>
      <c r="X8" s="64">
        <f>DLA!Y$7</f>
        <v>382.90556424489137</v>
      </c>
    </row>
    <row r="9" spans="1:24" ht="15" customHeight="1" x14ac:dyDescent="0.4">
      <c r="A9" s="70" t="s">
        <v>75</v>
      </c>
      <c r="B9" s="89"/>
      <c r="C9" s="89"/>
      <c r="D9" s="89"/>
      <c r="E9" s="89"/>
      <c r="F9" s="89"/>
      <c r="G9" s="89"/>
      <c r="H9" s="89">
        <f>'DLA (children)'!I$7</f>
        <v>40.353537957677034</v>
      </c>
      <c r="I9" s="89">
        <f>'DLA (children)'!J$7</f>
        <v>40.627463886026447</v>
      </c>
      <c r="J9" s="89">
        <f>'DLA (children)'!K$7</f>
        <v>41.839491432233501</v>
      </c>
      <c r="K9" s="89">
        <f>'DLA (children)'!L$7</f>
        <v>45.455068592589541</v>
      </c>
      <c r="L9" s="89">
        <f>'DLA (children)'!M$7</f>
        <v>47.882742327971684</v>
      </c>
      <c r="M9" s="89">
        <f>'DLA (children)'!N$7</f>
        <v>50.843635498984845</v>
      </c>
      <c r="N9" s="89">
        <f>'DLA (children)'!O$7</f>
        <v>54.066968871813629</v>
      </c>
      <c r="O9" s="89">
        <f>'DLA (children)'!P$7</f>
        <v>57.787627933717317</v>
      </c>
      <c r="P9" s="89">
        <f>'DLA (children)'!Q$7</f>
        <v>58.38532693357736</v>
      </c>
      <c r="Q9" s="89">
        <f>'DLA (children)'!R$7</f>
        <v>62.232339373160087</v>
      </c>
      <c r="R9" s="89">
        <f>'DLA (children)'!S$7</f>
        <v>66.22878545642601</v>
      </c>
      <c r="S9" s="89">
        <f>'DLA (children)'!T$7</f>
        <v>69.532273125489354</v>
      </c>
      <c r="T9" s="89">
        <f>'DLA (children)'!U$7</f>
        <v>81.869030466973186</v>
      </c>
      <c r="U9" s="89">
        <f>'DLA (children)'!V$7</f>
        <v>88.255341839398909</v>
      </c>
      <c r="V9" s="89">
        <f>'DLA (children)'!W$7</f>
        <v>91.301422860343109</v>
      </c>
      <c r="W9" s="89">
        <f>'DLA (children)'!X$7</f>
        <v>94.926343627545805</v>
      </c>
      <c r="X9" s="64">
        <f>'DLA (children)'!Y$7</f>
        <v>102.43257554807627</v>
      </c>
    </row>
    <row r="10" spans="1:24" ht="15" customHeight="1" x14ac:dyDescent="0.4">
      <c r="A10" s="70" t="s">
        <v>62</v>
      </c>
      <c r="B10" s="89"/>
      <c r="C10" s="89"/>
      <c r="D10" s="89"/>
      <c r="E10" s="89"/>
      <c r="F10" s="89"/>
      <c r="G10" s="89"/>
      <c r="H10" s="89">
        <f>'DLA (working age)'!I$7</f>
        <v>242.51614920040532</v>
      </c>
      <c r="I10" s="89">
        <f>'DLA (working age)'!J$7</f>
        <v>250.47921926304105</v>
      </c>
      <c r="J10" s="89">
        <f>'DLA (working age)'!K$7</f>
        <v>255.25548701158544</v>
      </c>
      <c r="K10" s="89">
        <f>'DLA (working age)'!L$7</f>
        <v>261.50189860448432</v>
      </c>
      <c r="L10" s="89">
        <f>'DLA (working age)'!M$7</f>
        <v>272.87918508832541</v>
      </c>
      <c r="M10" s="89">
        <f>'DLA (working age)'!N$7</f>
        <v>291.71440224947264</v>
      </c>
      <c r="N10" s="89">
        <f>'DLA (working age)'!O$7</f>
        <v>310.26876774134428</v>
      </c>
      <c r="O10" s="89">
        <f>'DLA (working age)'!P$7</f>
        <v>334.31986458559589</v>
      </c>
      <c r="P10" s="89">
        <f>'DLA (working age)'!Q$7</f>
        <v>342.58980115383895</v>
      </c>
      <c r="Q10" s="89">
        <f>'DLA (working age)'!R$7</f>
        <v>366.90906694111811</v>
      </c>
      <c r="R10" s="89">
        <f>'DLA (working age)'!S$7</f>
        <v>396.78044637521299</v>
      </c>
      <c r="S10" s="89">
        <f>'DLA (working age)'!T$7</f>
        <v>398.31477949715872</v>
      </c>
      <c r="T10" s="89">
        <f>'DLA (working age)'!U$7</f>
        <v>375.99388800577287</v>
      </c>
      <c r="U10" s="89">
        <f>'DLA (working age)'!V$7</f>
        <v>359.46696344171733</v>
      </c>
      <c r="V10" s="89">
        <f>'DLA (working age)'!W$7</f>
        <v>275.14469639082381</v>
      </c>
      <c r="W10" s="89">
        <f>'DLA (working age)'!X$7</f>
        <v>167.57237318891549</v>
      </c>
      <c r="X10" s="64">
        <f>'DLA (working age)'!Y$7</f>
        <v>73.845778156849732</v>
      </c>
    </row>
    <row r="11" spans="1:24" ht="15" customHeight="1" x14ac:dyDescent="0.4">
      <c r="A11" s="70" t="s">
        <v>61</v>
      </c>
      <c r="B11" s="89"/>
      <c r="C11" s="89"/>
      <c r="D11" s="89"/>
      <c r="E11" s="89"/>
      <c r="F11" s="89"/>
      <c r="G11" s="89"/>
      <c r="H11" s="89">
        <f>'DLA (pensioners)'!I$7</f>
        <v>145.42762612307592</v>
      </c>
      <c r="I11" s="89">
        <f>'DLA (pensioners)'!J$7</f>
        <v>158.05962151561906</v>
      </c>
      <c r="J11" s="89">
        <f>'DLA (pensioners)'!K$7</f>
        <v>169.97148046297963</v>
      </c>
      <c r="K11" s="89">
        <f>'DLA (pensioners)'!L$7</f>
        <v>181.90501052475975</v>
      </c>
      <c r="L11" s="89">
        <f>'DLA (pensioners)'!M$7</f>
        <v>194.3619455263522</v>
      </c>
      <c r="M11" s="89">
        <f>'DLA (pensioners)'!N$7</f>
        <v>211.46292346872394</v>
      </c>
      <c r="N11" s="89">
        <f>'DLA (pensioners)'!O$7</f>
        <v>226.55959176597358</v>
      </c>
      <c r="O11" s="89">
        <f>'DLA (pensioners)'!P$7</f>
        <v>248.64073158436634</v>
      </c>
      <c r="P11" s="89">
        <f>'DLA (pensioners)'!Q$7</f>
        <v>261.32737951328988</v>
      </c>
      <c r="Q11" s="89">
        <f>'DLA (pensioners)'!R$7</f>
        <v>270.16590392654933</v>
      </c>
      <c r="R11" s="89">
        <f>'DLA (pensioners)'!S$7</f>
        <v>286.55010323101374</v>
      </c>
      <c r="S11" s="89">
        <f>'DLA (pensioners)'!T$7</f>
        <v>295.39406308408144</v>
      </c>
      <c r="T11" s="89">
        <f>'DLA (pensioners)'!U$7</f>
        <v>310.76457566529018</v>
      </c>
      <c r="U11" s="89">
        <f>'DLA (pensioners)'!V$7</f>
        <v>296.70044880551768</v>
      </c>
      <c r="V11" s="89">
        <f>'DLA (pensioners)'!W$7</f>
        <v>278.41297326132116</v>
      </c>
      <c r="W11" s="89">
        <f>'DLA (pensioners)'!X$7</f>
        <v>232.59404949399749</v>
      </c>
      <c r="X11" s="64">
        <f>'DLA (pensioners)'!Y$7</f>
        <v>206.65715107649069</v>
      </c>
    </row>
    <row r="12" spans="1:24" ht="15" customHeight="1" x14ac:dyDescent="0.4">
      <c r="A12" s="161" t="s">
        <v>85</v>
      </c>
      <c r="B12" s="89"/>
      <c r="C12" s="89"/>
      <c r="D12" s="89"/>
      <c r="E12" s="89"/>
      <c r="F12" s="89"/>
      <c r="G12" s="89"/>
      <c r="H12" s="89">
        <f>DHP!I$7</f>
        <v>0.276642</v>
      </c>
      <c r="I12" s="89">
        <f>DHP!J$7</f>
        <v>0.30296100000000004</v>
      </c>
      <c r="J12" s="89">
        <f>DHP!K$7</f>
        <v>0.34965999999999997</v>
      </c>
      <c r="K12" s="89">
        <f>DHP!L$7</f>
        <v>0.418682</v>
      </c>
      <c r="L12" s="89">
        <f>DHP!M$7</f>
        <v>0.52835100000000002</v>
      </c>
      <c r="M12" s="89">
        <f>DHP!N$7</f>
        <v>0.49707800000000002</v>
      </c>
      <c r="N12" s="89">
        <f>DHP!O$7</f>
        <v>0.56566399999999994</v>
      </c>
      <c r="O12" s="89">
        <f>DHP!P$7</f>
        <v>0.56585700000000005</v>
      </c>
      <c r="P12" s="89">
        <f>DHP!Q$7</f>
        <v>0.58711000000000002</v>
      </c>
      <c r="Q12" s="89">
        <f>DHP!R$7</f>
        <v>0.74952400000000008</v>
      </c>
      <c r="R12" s="89">
        <f>DHP!S$7</f>
        <v>1.8988019999999999</v>
      </c>
      <c r="S12" s="89">
        <f>DHP!T$7</f>
        <v>7.2977379999999989</v>
      </c>
      <c r="T12" s="89">
        <f>DHP!U$7</f>
        <v>7.019101</v>
      </c>
      <c r="U12" s="89">
        <f>DHP!V$7</f>
        <v>6.2408149999999996</v>
      </c>
      <c r="V12" s="89">
        <f>DHP!W$7</f>
        <v>7.0107300000000006</v>
      </c>
      <c r="W12" s="89">
        <f>DHP!X$7</f>
        <v>8.1663150000000009</v>
      </c>
      <c r="X12" s="64">
        <f>DHP!Y$7</f>
        <v>7.9450839999999996</v>
      </c>
    </row>
    <row r="13" spans="1:24" ht="30" customHeight="1" x14ac:dyDescent="0.4">
      <c r="A13" s="161" t="s">
        <v>95</v>
      </c>
      <c r="B13" s="89"/>
      <c r="C13" s="89"/>
      <c r="D13" s="89"/>
      <c r="E13" s="89"/>
      <c r="F13" s="89"/>
      <c r="G13" s="89"/>
      <c r="H13" s="89">
        <f>ESA!I$7</f>
        <v>0</v>
      </c>
      <c r="I13" s="89">
        <f>ESA!J$7</f>
        <v>0</v>
      </c>
      <c r="J13" s="89">
        <f>ESA!K$7</f>
        <v>0</v>
      </c>
      <c r="K13" s="89">
        <f>ESA!L$7</f>
        <v>0</v>
      </c>
      <c r="L13" s="89">
        <f>ESA!M$7</f>
        <v>0</v>
      </c>
      <c r="M13" s="89">
        <f>ESA!N$7</f>
        <v>0</v>
      </c>
      <c r="N13" s="89">
        <f>ESA!O$7</f>
        <v>7.7660637224793359</v>
      </c>
      <c r="O13" s="89">
        <f>ESA!P$7</f>
        <v>72.147762771048207</v>
      </c>
      <c r="P13" s="89">
        <f>ESA!Q$7</f>
        <v>122.74016607421265</v>
      </c>
      <c r="Q13" s="89">
        <f>ESA!R$7</f>
        <v>188.00846281852861</v>
      </c>
      <c r="R13" s="89">
        <f>ESA!S$7</f>
        <v>371.46091248976325</v>
      </c>
      <c r="S13" s="89">
        <f>ESA!T$7</f>
        <v>576.01960487457472</v>
      </c>
      <c r="T13" s="89">
        <f>ESA!U$7</f>
        <v>699.86948874104951</v>
      </c>
      <c r="U13" s="89">
        <f>ESA!V$7</f>
        <v>783.29051238691864</v>
      </c>
      <c r="V13" s="89">
        <f>ESA!W$7</f>
        <v>792.9030285476374</v>
      </c>
      <c r="W13" s="89">
        <f>ESA!X$7</f>
        <v>813.99046776997238</v>
      </c>
      <c r="X13" s="64">
        <f>ESA!Y$7</f>
        <v>790.90394158085121</v>
      </c>
    </row>
    <row r="14" spans="1:24" ht="15" customHeight="1" x14ac:dyDescent="0.4">
      <c r="A14" s="162" t="s">
        <v>74</v>
      </c>
      <c r="B14" s="89">
        <f>HB!C$7</f>
        <v>543.238471</v>
      </c>
      <c r="C14" s="89">
        <f>HB!D$7</f>
        <v>536.59457099999997</v>
      </c>
      <c r="D14" s="89">
        <f>HB!E$7</f>
        <v>538.55091800000002</v>
      </c>
      <c r="E14" s="89">
        <f>HB!F$7</f>
        <v>552.63529600000004</v>
      </c>
      <c r="F14" s="89">
        <f>HB!G$7</f>
        <v>566.13478199999997</v>
      </c>
      <c r="G14" s="89">
        <f>HB!H$7</f>
        <v>581.73320200000001</v>
      </c>
      <c r="H14" s="89">
        <f>HB!I$7</f>
        <v>620.62848799999995</v>
      </c>
      <c r="I14" s="89">
        <f>HB!J$7</f>
        <v>593.11178099999995</v>
      </c>
      <c r="J14" s="89">
        <f>HB!K$7</f>
        <v>601.46406999999999</v>
      </c>
      <c r="K14" s="89">
        <f>HB!L$7</f>
        <v>621.21585800000003</v>
      </c>
      <c r="L14" s="89">
        <f>HB!M$7</f>
        <v>648.6762369999999</v>
      </c>
      <c r="M14" s="89">
        <f>HB!N$7</f>
        <v>687.31745300000011</v>
      </c>
      <c r="N14" s="89">
        <f>HB!O$7</f>
        <v>748.17012399999999</v>
      </c>
      <c r="O14" s="89">
        <f>HB!P$7</f>
        <v>862.83927000000006</v>
      </c>
      <c r="P14" s="89">
        <f>HB!Q$7</f>
        <v>923.887337</v>
      </c>
      <c r="Q14" s="89">
        <f>HB!R$7</f>
        <v>991.58310999999981</v>
      </c>
      <c r="R14" s="89">
        <f>HB!S$7</f>
        <v>1050.6659639999998</v>
      </c>
      <c r="S14" s="89">
        <f>HB!T$7</f>
        <v>1055.5343049999999</v>
      </c>
      <c r="T14" s="89">
        <f>HB!U$7</f>
        <v>1079.8065670000001</v>
      </c>
      <c r="U14" s="89">
        <f>HB!V$7</f>
        <v>1071.826082</v>
      </c>
      <c r="V14" s="89">
        <f>HB!W$7</f>
        <v>1046.3817549999999</v>
      </c>
      <c r="W14" s="89">
        <f>HB!X$7</f>
        <v>988.46288600000003</v>
      </c>
      <c r="X14" s="64">
        <f>HB!Y$7</f>
        <v>890.94542100000001</v>
      </c>
    </row>
    <row r="15" spans="1:24" ht="15" customHeight="1" x14ac:dyDescent="0.4">
      <c r="A15" s="70" t="s">
        <v>185</v>
      </c>
      <c r="B15" s="89"/>
      <c r="C15" s="89"/>
      <c r="D15" s="89"/>
      <c r="E15" s="89"/>
      <c r="F15" s="89"/>
      <c r="G15" s="89"/>
      <c r="H15" s="89"/>
      <c r="I15" s="89"/>
      <c r="J15" s="89"/>
      <c r="K15" s="89"/>
      <c r="L15" s="89"/>
      <c r="M15" s="89"/>
      <c r="N15" s="89">
        <v>451.47464800000012</v>
      </c>
      <c r="O15" s="89">
        <v>553.47076400000003</v>
      </c>
      <c r="P15" s="89">
        <v>607.82852500000001</v>
      </c>
      <c r="Q15" s="89">
        <v>658.20460600000001</v>
      </c>
      <c r="R15" s="89">
        <v>705.905618</v>
      </c>
      <c r="S15" s="89">
        <v>705.67960800000003</v>
      </c>
      <c r="T15" s="89">
        <v>726.37580199999991</v>
      </c>
      <c r="U15" s="89">
        <v>726.37418400000001</v>
      </c>
      <c r="V15" s="89">
        <v>709.07421700000009</v>
      </c>
      <c r="W15" s="89">
        <v>665.48253699999998</v>
      </c>
      <c r="X15" s="64">
        <v>589.50127699999996</v>
      </c>
    </row>
    <row r="16" spans="1:24" ht="15" customHeight="1" x14ac:dyDescent="0.4">
      <c r="A16" s="70" t="s">
        <v>184</v>
      </c>
      <c r="B16" s="89"/>
      <c r="C16" s="89"/>
      <c r="D16" s="89"/>
      <c r="E16" s="89"/>
      <c r="F16" s="89"/>
      <c r="G16" s="89"/>
      <c r="H16" s="89"/>
      <c r="I16" s="89"/>
      <c r="J16" s="89"/>
      <c r="K16" s="89"/>
      <c r="L16" s="89"/>
      <c r="M16" s="89"/>
      <c r="N16" s="89">
        <v>296.69547699999998</v>
      </c>
      <c r="O16" s="89">
        <v>309.36850600000002</v>
      </c>
      <c r="P16" s="89">
        <v>316.05881199999999</v>
      </c>
      <c r="Q16" s="89">
        <v>333.37850400000002</v>
      </c>
      <c r="R16" s="89">
        <v>344.76034600000003</v>
      </c>
      <c r="S16" s="89">
        <v>349.85469699999999</v>
      </c>
      <c r="T16" s="89">
        <v>353.43076500000001</v>
      </c>
      <c r="U16" s="89">
        <v>345.45189900000003</v>
      </c>
      <c r="V16" s="89">
        <v>337.30753800000002</v>
      </c>
      <c r="W16" s="89">
        <v>322.98034899999999</v>
      </c>
      <c r="X16" s="64">
        <v>301.44414399999999</v>
      </c>
    </row>
    <row r="17" spans="1:24" ht="15" customHeight="1" x14ac:dyDescent="0.4">
      <c r="A17" s="162" t="s">
        <v>73</v>
      </c>
      <c r="B17" s="89">
        <f>IB!C$7</f>
        <v>615.79092438369025</v>
      </c>
      <c r="C17" s="89">
        <f>IB!D$7</f>
        <v>588.59202503371921</v>
      </c>
      <c r="D17" s="89">
        <f>IB!E$7</f>
        <v>567.98355446943731</v>
      </c>
      <c r="E17" s="89">
        <f>IB!F$7</f>
        <v>525.49928755096118</v>
      </c>
      <c r="F17" s="89">
        <f>IB!G$7</f>
        <v>522.67291439115672</v>
      </c>
      <c r="G17" s="89">
        <f>IB!H$7</f>
        <v>518.1516025615299</v>
      </c>
      <c r="H17" s="89">
        <f>IB!I$7</f>
        <v>510.41450566826279</v>
      </c>
      <c r="I17" s="89">
        <f>IB!J$7</f>
        <v>499.05518577982082</v>
      </c>
      <c r="J17" s="89">
        <f>IB!K$7</f>
        <v>482.92332308747348</v>
      </c>
      <c r="K17" s="89">
        <f>IB!L$7</f>
        <v>472.58411055262843</v>
      </c>
      <c r="L17" s="89">
        <f>IB!M$7</f>
        <v>455.56339041377885</v>
      </c>
      <c r="M17" s="89">
        <f>IB!N$7</f>
        <v>452.18034383028947</v>
      </c>
      <c r="N17" s="89">
        <f>IB!O$7</f>
        <v>430.92760623399687</v>
      </c>
      <c r="O17" s="89">
        <f>IB!P$7</f>
        <v>395.47174723321382</v>
      </c>
      <c r="P17" s="89">
        <f>IB!Q$7</f>
        <v>352.23718540966127</v>
      </c>
      <c r="Q17" s="89">
        <f>IB!R$7</f>
        <v>310.54721490838773</v>
      </c>
      <c r="R17" s="89">
        <f>IB!S$7</f>
        <v>195.31850174543561</v>
      </c>
      <c r="S17" s="89">
        <f>IB!T$7</f>
        <v>56.342746936234093</v>
      </c>
      <c r="T17" s="89">
        <f>IB!U$7</f>
        <v>9.1369506823273241</v>
      </c>
      <c r="U17" s="89">
        <f>IB!V$7</f>
        <v>2.7322738291557593</v>
      </c>
      <c r="V17" s="89">
        <f>IB!W$7</f>
        <v>0.80715093936972804</v>
      </c>
      <c r="W17" s="89">
        <f>IB!X$7</f>
        <v>0.50887286554431166</v>
      </c>
      <c r="X17" s="64">
        <f>IB!Y$7</f>
        <v>0</v>
      </c>
    </row>
    <row r="18" spans="1:24" ht="30" customHeight="1" x14ac:dyDescent="0.4">
      <c r="A18" s="161" t="s">
        <v>72</v>
      </c>
      <c r="B18" s="89">
        <f>IS!C$7</f>
        <v>728.95497062028949</v>
      </c>
      <c r="C18" s="89">
        <f>IS!D$7</f>
        <v>604.56130066549395</v>
      </c>
      <c r="D18" s="89">
        <f>IS!E$7</f>
        <v>596.666270680764</v>
      </c>
      <c r="E18" s="89">
        <f>IS!F$7</f>
        <v>633.44261980806073</v>
      </c>
      <c r="F18" s="89">
        <f>IS!G$7</f>
        <v>701.1652352846811</v>
      </c>
      <c r="G18" s="89">
        <f>IS!H$7</f>
        <v>757.79364314084307</v>
      </c>
      <c r="H18" s="89">
        <f>IS!I$7</f>
        <v>775.49074718975453</v>
      </c>
      <c r="I18" s="89">
        <f>IS!J$7</f>
        <v>704.467710844267</v>
      </c>
      <c r="J18" s="89">
        <f>IS!K$7</f>
        <v>544.40653433713669</v>
      </c>
      <c r="K18" s="89">
        <f>IS!L$7</f>
        <v>487.48071542843581</v>
      </c>
      <c r="L18" s="89">
        <f>IS!M$7</f>
        <v>467.08402860594919</v>
      </c>
      <c r="M18" s="89">
        <f>IS!N$7</f>
        <v>472.9288146822139</v>
      </c>
      <c r="N18" s="89">
        <f>IS!O$7</f>
        <v>453.53642062225623</v>
      </c>
      <c r="O18" s="89">
        <f>IS!P$7</f>
        <v>433.05465739078647</v>
      </c>
      <c r="P18" s="89">
        <f>IS!Q$7</f>
        <v>402.69349293193716</v>
      </c>
      <c r="Q18" s="89">
        <f>IS!R$7</f>
        <v>360.26259072486164</v>
      </c>
      <c r="R18" s="89">
        <f>IS!S$7</f>
        <v>271.40517925467873</v>
      </c>
      <c r="S18" s="89">
        <f>IS!T$7</f>
        <v>191.50052672044791</v>
      </c>
      <c r="T18" s="89">
        <f>IS!U$7</f>
        <v>165.65123460797508</v>
      </c>
      <c r="U18" s="89">
        <f>IS!V$7</f>
        <v>151.3725610863911</v>
      </c>
      <c r="V18" s="89">
        <f>IS!W$7</f>
        <v>140.007659305993</v>
      </c>
      <c r="W18" s="89">
        <f>IS!X$7</f>
        <v>136.30749303507815</v>
      </c>
      <c r="X18" s="64">
        <f>IS!Y$7</f>
        <v>118.29478506948533</v>
      </c>
    </row>
    <row r="19" spans="1:24" ht="15" customHeight="1" x14ac:dyDescent="0.4">
      <c r="A19" s="70" t="s">
        <v>71</v>
      </c>
      <c r="B19" s="89">
        <f>'IS MIG'!C$7</f>
        <v>182.39599012070261</v>
      </c>
      <c r="C19" s="89">
        <f>'IS MIG'!D$7</f>
        <v>182.54201837139141</v>
      </c>
      <c r="D19" s="89">
        <f>'IS MIG'!E$7</f>
        <v>174.43961332810903</v>
      </c>
      <c r="E19" s="89">
        <f>'IS MIG'!F$7</f>
        <v>184.60692790727325</v>
      </c>
      <c r="F19" s="89">
        <f>'IS MIG'!G$7</f>
        <v>199.79309952780255</v>
      </c>
      <c r="G19" s="89">
        <f>'IS MIG'!H$7</f>
        <v>222.18886544045276</v>
      </c>
      <c r="H19" s="89">
        <f>'IS MIG'!I$7</f>
        <v>225.31265128278312</v>
      </c>
      <c r="I19" s="89">
        <f>'IS MIG'!J$7</f>
        <v>123.70363333651068</v>
      </c>
      <c r="J19" s="89">
        <f>'IS MIG'!K$7</f>
        <v>0</v>
      </c>
      <c r="K19" s="89">
        <f>'IS MIG'!L$7</f>
        <v>0</v>
      </c>
      <c r="L19" s="89">
        <f>'IS MIG'!M$7</f>
        <v>0</v>
      </c>
      <c r="M19" s="89">
        <f>'IS MIG'!N$7</f>
        <v>0</v>
      </c>
      <c r="N19" s="89">
        <f>'IS MIG'!O$7</f>
        <v>0</v>
      </c>
      <c r="O19" s="89">
        <f>'IS MIG'!P$7</f>
        <v>0</v>
      </c>
      <c r="P19" s="89">
        <f>'IS MIG'!Q$7</f>
        <v>0</v>
      </c>
      <c r="Q19" s="89">
        <f>'IS MIG'!R$7</f>
        <v>0</v>
      </c>
      <c r="R19" s="89">
        <f>'IS MIG'!S$7</f>
        <v>0</v>
      </c>
      <c r="S19" s="89">
        <f>'IS MIG'!T$7</f>
        <v>0</v>
      </c>
      <c r="T19" s="89">
        <f>'IS MIG'!U$7</f>
        <v>0</v>
      </c>
      <c r="U19" s="89">
        <f>'IS MIG'!V$7</f>
        <v>0</v>
      </c>
      <c r="V19" s="89">
        <f>'IS MIG'!W$7</f>
        <v>0</v>
      </c>
      <c r="W19" s="89">
        <f>'IS MIG'!X$7</f>
        <v>0</v>
      </c>
      <c r="X19" s="64">
        <f>'IS MIG'!Y$7</f>
        <v>0</v>
      </c>
    </row>
    <row r="20" spans="1:24" ht="15" customHeight="1" x14ac:dyDescent="0.4">
      <c r="A20" s="70" t="s">
        <v>183</v>
      </c>
      <c r="B20" s="89"/>
      <c r="C20" s="89"/>
      <c r="D20" s="89"/>
      <c r="E20" s="89"/>
      <c r="F20" s="89">
        <f>'IS (incapacity)'!G$7</f>
        <v>238.67912653511775</v>
      </c>
      <c r="G20" s="89">
        <f>'IS (incapacity)'!H$7</f>
        <v>263.62870124568548</v>
      </c>
      <c r="H20" s="89">
        <f>'IS (incapacity)'!I$7</f>
        <v>272.6702952137897</v>
      </c>
      <c r="I20" s="89">
        <f>'IS (incapacity)'!J$7</f>
        <v>291.16843951228526</v>
      </c>
      <c r="J20" s="89">
        <f>'IS (incapacity)'!K$7</f>
        <v>283.77993895443672</v>
      </c>
      <c r="K20" s="89">
        <f>'IS (incapacity)'!L$7</f>
        <v>258.93026212594413</v>
      </c>
      <c r="L20" s="89">
        <f>'IS (incapacity)'!M$7</f>
        <v>255.52033041540307</v>
      </c>
      <c r="M20" s="89">
        <f>'IS (incapacity)'!N$7</f>
        <v>275.60905961918593</v>
      </c>
      <c r="N20" s="89">
        <f>'IS (incapacity)'!O$7</f>
        <v>269.99679836864357</v>
      </c>
      <c r="O20" s="89">
        <f>'IS (incapacity)'!P$7</f>
        <v>256.17440352241022</v>
      </c>
      <c r="P20" s="89">
        <f>'IS (incapacity)'!Q$7</f>
        <v>231.03003245856786</v>
      </c>
      <c r="Q20" s="89">
        <f>'IS (incapacity)'!R$7</f>
        <v>200.63780272512321</v>
      </c>
      <c r="R20" s="89">
        <f>'IS (incapacity)'!S$7</f>
        <v>117.51050827003542</v>
      </c>
      <c r="S20" s="89">
        <f>'IS (incapacity)'!T$7</f>
        <v>46.552360500823696</v>
      </c>
      <c r="T20" s="89">
        <f>'IS (incapacity)'!U$7</f>
        <v>23.552721303215161</v>
      </c>
      <c r="U20" s="89">
        <f>'IS (incapacity)'!V$7</f>
        <v>12.079019909582328</v>
      </c>
      <c r="V20" s="89">
        <f>'IS (incapacity)'!W$7</f>
        <v>5.2268921811178934</v>
      </c>
      <c r="W20" s="89">
        <f>'IS (incapacity)'!X$7</f>
        <v>1.21597458791104</v>
      </c>
      <c r="X20" s="64">
        <f>'IS (incapacity)'!Y$7</f>
        <v>0</v>
      </c>
    </row>
    <row r="21" spans="1:24" ht="15" customHeight="1" x14ac:dyDescent="0.4">
      <c r="A21" s="70" t="s">
        <v>182</v>
      </c>
      <c r="B21" s="89"/>
      <c r="C21" s="89"/>
      <c r="D21" s="89"/>
      <c r="E21" s="89"/>
      <c r="F21" s="89">
        <f>'IS (lone parent)'!G$7</f>
        <v>232.18067385467828</v>
      </c>
      <c r="G21" s="89">
        <f>'IS (lone parent)'!H$7</f>
        <v>237.94959612814171</v>
      </c>
      <c r="H21" s="89">
        <f>'IS (lone parent)'!I$7</f>
        <v>242.34513123890414</v>
      </c>
      <c r="I21" s="89">
        <f>'IS (lone parent)'!J$7</f>
        <v>252.24759257089357</v>
      </c>
      <c r="J21" s="89">
        <f>'IS (lone parent)'!K$7</f>
        <v>225.68290420614269</v>
      </c>
      <c r="K21" s="89">
        <f>'IS (lone parent)'!L$7</f>
        <v>190.4568792959835</v>
      </c>
      <c r="L21" s="89">
        <f>'IS (lone parent)'!M$7</f>
        <v>173.57576681506538</v>
      </c>
      <c r="M21" s="89">
        <f>'IS (lone parent)'!N$7</f>
        <v>164.47379692546355</v>
      </c>
      <c r="N21" s="89">
        <f>'IS (lone parent)'!O$7</f>
        <v>151.04003496927066</v>
      </c>
      <c r="O21" s="89">
        <f>'IS (lone parent)'!P$7</f>
        <v>141.63318122870189</v>
      </c>
      <c r="P21" s="89">
        <f>'IS (lone parent)'!Q$7</f>
        <v>129.81969807968142</v>
      </c>
      <c r="Q21" s="89">
        <f>'IS (lone parent)'!R$7</f>
        <v>117.69431515223268</v>
      </c>
      <c r="R21" s="89">
        <f>'IS (lone parent)'!S$7</f>
        <v>109.18383804784034</v>
      </c>
      <c r="S21" s="89">
        <f>'IS (lone parent)'!T$7</f>
        <v>97.88586859613126</v>
      </c>
      <c r="T21" s="89">
        <f>'IS (lone parent)'!U$7</f>
        <v>92.671456450684985</v>
      </c>
      <c r="U21" s="89">
        <f>'IS (lone parent)'!V$7</f>
        <v>87.022812999922635</v>
      </c>
      <c r="V21" s="89">
        <f>'IS (lone parent)'!W$7</f>
        <v>80.831674175717453</v>
      </c>
      <c r="W21" s="89">
        <f>'IS (lone parent)'!X$7</f>
        <v>78.571730321991609</v>
      </c>
      <c r="X21" s="64">
        <f>'IS (lone parent)'!Y$7</f>
        <v>65.290165603003288</v>
      </c>
    </row>
    <row r="22" spans="1:24" ht="15" customHeight="1" x14ac:dyDescent="0.4">
      <c r="A22" s="70" t="s">
        <v>181</v>
      </c>
      <c r="B22" s="89"/>
      <c r="C22" s="89"/>
      <c r="D22" s="89"/>
      <c r="E22" s="89"/>
      <c r="F22" s="89">
        <f>'IS (carer)'!G$7</f>
        <v>14.576418972122482</v>
      </c>
      <c r="G22" s="89">
        <f>'IS (carer)'!H$7</f>
        <v>19.079773056309993</v>
      </c>
      <c r="H22" s="89">
        <f>'IS (carer)'!I$7</f>
        <v>20.607515023043149</v>
      </c>
      <c r="I22" s="89">
        <f>'IS (carer)'!J$7</f>
        <v>22.336886012049245</v>
      </c>
      <c r="J22" s="89">
        <f>'IS (carer)'!K$7</f>
        <v>21.198530211722638</v>
      </c>
      <c r="K22" s="89">
        <f>'IS (carer)'!L$7</f>
        <v>19.731018697009347</v>
      </c>
      <c r="L22" s="89">
        <f>'IS (carer)'!M$7</f>
        <v>19.20354447340933</v>
      </c>
      <c r="M22" s="89">
        <f>'IS (carer)'!N$7</f>
        <v>18.463418137613147</v>
      </c>
      <c r="N22" s="89">
        <f>'IS (carer)'!O$7</f>
        <v>18.076191887599233</v>
      </c>
      <c r="O22" s="89">
        <f>'IS (carer)'!P$7</f>
        <v>19.730555937457567</v>
      </c>
      <c r="P22" s="89">
        <f>'IS (carer)'!Q$7</f>
        <v>25.338921749687302</v>
      </c>
      <c r="Q22" s="89">
        <f>'IS (carer)'!R$7</f>
        <v>28.164401101586968</v>
      </c>
      <c r="R22" s="89">
        <f>'IS (carer)'!S$7</f>
        <v>33.758031111893658</v>
      </c>
      <c r="S22" s="89">
        <f>'IS (carer)'!T$7</f>
        <v>37.313748964577329</v>
      </c>
      <c r="T22" s="89">
        <f>'IS (carer)'!U$7</f>
        <v>40.733161592551113</v>
      </c>
      <c r="U22" s="89">
        <f>'IS (carer)'!V$7</f>
        <v>45.018799530142665</v>
      </c>
      <c r="V22" s="89">
        <f>'IS (carer)'!W$7</f>
        <v>47.515106002413042</v>
      </c>
      <c r="W22" s="89">
        <f>'IS (carer)'!X$7</f>
        <v>51.559165423806405</v>
      </c>
      <c r="X22" s="64">
        <f>'IS (carer)'!Y$7</f>
        <v>49.247211443414727</v>
      </c>
    </row>
    <row r="23" spans="1:24" ht="15" customHeight="1" x14ac:dyDescent="0.4">
      <c r="A23" s="70" t="s">
        <v>180</v>
      </c>
      <c r="B23" s="89"/>
      <c r="C23" s="89"/>
      <c r="D23" s="89"/>
      <c r="E23" s="89"/>
      <c r="F23" s="89">
        <f>'IS (others)'!G$7</f>
        <v>15.935916394960071</v>
      </c>
      <c r="G23" s="89">
        <f>'IS (others)'!H$7</f>
        <v>14.946707270253103</v>
      </c>
      <c r="H23" s="89">
        <f>'IS (others)'!I$7</f>
        <v>14.555154431234399</v>
      </c>
      <c r="I23" s="89">
        <f>'IS (others)'!J$7</f>
        <v>15.011159412528254</v>
      </c>
      <c r="J23" s="89">
        <f>'IS (others)'!K$7</f>
        <v>13.745160964834591</v>
      </c>
      <c r="K23" s="89">
        <f>'IS (others)'!L$7</f>
        <v>16.434058947275361</v>
      </c>
      <c r="L23" s="89">
        <f>'IS (others)'!M$7</f>
        <v>17.717329496842304</v>
      </c>
      <c r="M23" s="89">
        <f>'IS (others)'!N$7</f>
        <v>14.25382750111047</v>
      </c>
      <c r="N23" s="89">
        <f>'IS (others)'!O$7</f>
        <v>14.221572241104322</v>
      </c>
      <c r="O23" s="89">
        <f>'IS (others)'!P$7</f>
        <v>14.736231918350155</v>
      </c>
      <c r="P23" s="89">
        <f>'IS (others)'!Q$7</f>
        <v>16.319145409350039</v>
      </c>
      <c r="Q23" s="89">
        <f>'IS (others)'!R$7</f>
        <v>13.751856045005781</v>
      </c>
      <c r="R23" s="89">
        <f>'IS (others)'!S$7</f>
        <v>11.067995338812626</v>
      </c>
      <c r="S23" s="89">
        <f>'IS (others)'!T$7</f>
        <v>9.7740501344563988</v>
      </c>
      <c r="T23" s="89">
        <f>'IS (others)'!U$7</f>
        <v>8.6627450962946071</v>
      </c>
      <c r="U23" s="89">
        <f>'IS (others)'!V$7</f>
        <v>7.2758747981252592</v>
      </c>
      <c r="V23" s="89">
        <f>'IS (others)'!W$7</f>
        <v>6.5636405170681966</v>
      </c>
      <c r="W23" s="89">
        <f>'IS (others)'!X$7</f>
        <v>5.0813765049365891</v>
      </c>
      <c r="X23" s="64">
        <f>'IS (others)'!Y$7</f>
        <v>3.6227356707273826</v>
      </c>
    </row>
    <row r="24" spans="1:24" ht="30" customHeight="1" x14ac:dyDescent="0.4">
      <c r="A24" s="162" t="s">
        <v>66</v>
      </c>
      <c r="B24" s="89"/>
      <c r="C24" s="89"/>
      <c r="D24" s="89"/>
      <c r="E24" s="89"/>
      <c r="F24" s="89">
        <f>IIDB!G$7</f>
        <v>84.51317097300597</v>
      </c>
      <c r="G24" s="89">
        <f>IIDB!H$7</f>
        <v>86.715583189706408</v>
      </c>
      <c r="H24" s="89">
        <f>IIDB!I$7</f>
        <v>87.141137102449633</v>
      </c>
      <c r="I24" s="89">
        <f>IIDB!J$7</f>
        <v>87.597164997849447</v>
      </c>
      <c r="J24" s="89">
        <f>IIDB!K$7</f>
        <v>89.515294317161931</v>
      </c>
      <c r="K24" s="89">
        <f>IIDB!L$7</f>
        <v>88.255703647343964</v>
      </c>
      <c r="L24" s="89">
        <f>IIDB!M$7</f>
        <v>87.563332995735109</v>
      </c>
      <c r="M24" s="89">
        <f>IIDB!N$7</f>
        <v>87.464003073727255</v>
      </c>
      <c r="N24" s="89">
        <f>IIDB!O$7</f>
        <v>89.157106752953325</v>
      </c>
      <c r="O24" s="89">
        <f>IIDB!P$7</f>
        <v>91.300310472465284</v>
      </c>
      <c r="P24" s="89">
        <f>IIDB!Q$7</f>
        <v>95.723853170616366</v>
      </c>
      <c r="Q24" s="89">
        <f>IIDB!R$7</f>
        <v>95.219441675433018</v>
      </c>
      <c r="R24" s="89">
        <f>IIDB!S$7</f>
        <v>96.283167494296507</v>
      </c>
      <c r="S24" s="89">
        <f>IIDB!T$7</f>
        <v>94.809891179407856</v>
      </c>
      <c r="T24" s="89">
        <f>IIDB!U$7</f>
        <v>94.935781913524508</v>
      </c>
      <c r="U24" s="89">
        <f>IIDB!V$7</f>
        <v>93.178719965961434</v>
      </c>
      <c r="V24" s="89">
        <f>IIDB!W$7</f>
        <v>88.698668916263642</v>
      </c>
      <c r="W24" s="89">
        <f>IIDB!X$7</f>
        <v>86.018622366535041</v>
      </c>
      <c r="X24" s="64">
        <f>IIDB!Y$7</f>
        <v>85.133689387936826</v>
      </c>
    </row>
    <row r="25" spans="1:24" ht="15" customHeight="1" x14ac:dyDescent="0.4">
      <c r="A25" s="161" t="s">
        <v>65</v>
      </c>
      <c r="B25" s="89">
        <f>JSA!C$7</f>
        <v>126.46449093858502</v>
      </c>
      <c r="C25" s="89">
        <f>JSA!D$7</f>
        <v>249.89350712304423</v>
      </c>
      <c r="D25" s="89">
        <f>JSA!E$7</f>
        <v>227.48073324615933</v>
      </c>
      <c r="E25" s="89">
        <f>JSA!F$7</f>
        <v>216.67992454119366</v>
      </c>
      <c r="F25" s="89">
        <f>JSA!G$7</f>
        <v>195.49963064400748</v>
      </c>
      <c r="G25" s="89">
        <f>JSA!H$7</f>
        <v>172.37845105435133</v>
      </c>
      <c r="H25" s="89">
        <f>JSA!I$7</f>
        <v>162.87660716110116</v>
      </c>
      <c r="I25" s="89">
        <f>JSA!J$7</f>
        <v>147.15095103568729</v>
      </c>
      <c r="J25" s="89">
        <f>JSA!K$7</f>
        <v>123.14797576565689</v>
      </c>
      <c r="K25" s="89">
        <f>JSA!L$7</f>
        <v>128.10883183043259</v>
      </c>
      <c r="L25" s="89">
        <f>JSA!M$7</f>
        <v>136.97037132038895</v>
      </c>
      <c r="M25" s="89">
        <f>JSA!N$7</f>
        <v>135.24177664284343</v>
      </c>
      <c r="N25" s="89">
        <f>JSA!O$7</f>
        <v>170.24719346708341</v>
      </c>
      <c r="O25" s="89">
        <f>JSA!P$7</f>
        <v>259.79544137389814</v>
      </c>
      <c r="P25" s="89">
        <f>JSA!Q$7</f>
        <v>252.57725330384528</v>
      </c>
      <c r="Q25" s="89">
        <f>JSA!R$7</f>
        <v>286.91121289811315</v>
      </c>
      <c r="R25" s="89">
        <f>JSA!S$7</f>
        <v>320.30743874288817</v>
      </c>
      <c r="S25" s="89">
        <f>JSA!T$7</f>
        <v>270.93955996209354</v>
      </c>
      <c r="T25" s="89">
        <f>JSA!U$7</f>
        <v>196.49042233393823</v>
      </c>
      <c r="U25" s="89">
        <f>JSA!V$7</f>
        <v>161.8005438908894</v>
      </c>
      <c r="V25" s="89">
        <f>JSA!W$7</f>
        <v>137.58966178140284</v>
      </c>
      <c r="W25" s="89">
        <f>JSA!X$7</f>
        <v>119.20205440326592</v>
      </c>
      <c r="X25" s="64">
        <f>JSA!Y$7</f>
        <v>95.009451829858193</v>
      </c>
    </row>
    <row r="26" spans="1:24" ht="15" customHeight="1" x14ac:dyDescent="0.4">
      <c r="A26" s="161" t="s">
        <v>64</v>
      </c>
      <c r="B26" s="89">
        <f>MA!C$7</f>
        <v>0</v>
      </c>
      <c r="C26" s="89">
        <f>MA!D$7</f>
        <v>0</v>
      </c>
      <c r="D26" s="89">
        <f>MA!E$7</f>
        <v>0</v>
      </c>
      <c r="E26" s="89">
        <f>MA!F$7</f>
        <v>0</v>
      </c>
      <c r="F26" s="89">
        <f>MA!G$7</f>
        <v>1.9543809227957973</v>
      </c>
      <c r="G26" s="89">
        <f>MA!H$7</f>
        <v>2.2700104833696866</v>
      </c>
      <c r="H26" s="89">
        <f>MA!I$7</f>
        <v>3.0135591252500533</v>
      </c>
      <c r="I26" s="89">
        <f>MA!J$7</f>
        <v>4.567482231223317</v>
      </c>
      <c r="J26" s="89">
        <f>MA!K$7</f>
        <v>4.2380906019523552</v>
      </c>
      <c r="K26" s="89">
        <f>MA!L$7</f>
        <v>5.53675727107297</v>
      </c>
      <c r="L26" s="89">
        <f>MA!M$7</f>
        <v>6.0925466107614188</v>
      </c>
      <c r="M26" s="89">
        <f>MA!N$7</f>
        <v>9.0676081903656272</v>
      </c>
      <c r="N26" s="89">
        <f>MA!O$7</f>
        <v>12.645737537585328</v>
      </c>
      <c r="O26" s="89">
        <f>MA!P$7</f>
        <v>11.41499588217922</v>
      </c>
      <c r="P26" s="89">
        <f>MA!Q$7</f>
        <v>12.60729695458631</v>
      </c>
      <c r="Q26" s="89">
        <f>MA!R$7</f>
        <v>13.634024685976469</v>
      </c>
      <c r="R26" s="89">
        <f>MA!S$7</f>
        <v>12.880950336832358</v>
      </c>
      <c r="S26" s="89">
        <f>MA!T$7</f>
        <v>12.64427375095222</v>
      </c>
      <c r="T26" s="89">
        <f>MA!U$7</f>
        <v>13.168449801476045</v>
      </c>
      <c r="U26" s="89">
        <f>MA!V$7</f>
        <v>14.745035187483904</v>
      </c>
      <c r="V26" s="89">
        <f>MA!W$7</f>
        <v>14.373404886597047</v>
      </c>
      <c r="W26" s="89">
        <f>MA!X$7</f>
        <v>12.624380347350051</v>
      </c>
      <c r="X26" s="64">
        <f>MA!Y$7</f>
        <v>10.574406885237341</v>
      </c>
    </row>
    <row r="27" spans="1:24" ht="15" customHeight="1" x14ac:dyDescent="0.4">
      <c r="A27" s="161" t="s">
        <v>178</v>
      </c>
      <c r="B27" s="89"/>
      <c r="C27" s="89"/>
      <c r="D27" s="89"/>
      <c r="E27" s="89"/>
      <c r="F27" s="89"/>
      <c r="G27" s="89"/>
      <c r="H27" s="89"/>
      <c r="I27" s="89"/>
      <c r="J27" s="89">
        <f>O75TVL!K$7</f>
        <v>18.676874343267677</v>
      </c>
      <c r="K27" s="89">
        <f>O75TVL!L$7</f>
        <v>19.800944333637112</v>
      </c>
      <c r="L27" s="89">
        <f>O75TVL!M$7</f>
        <v>21.053082168637857</v>
      </c>
      <c r="M27" s="89">
        <f>O75TVL!N$7</f>
        <v>22.043292347848933</v>
      </c>
      <c r="N27" s="89">
        <f>O75TVL!O$7</f>
        <v>22.845853981217836</v>
      </c>
      <c r="O27" s="89">
        <f>O75TVL!P$7</f>
        <v>23.784241676239635</v>
      </c>
      <c r="P27" s="89">
        <f>O75TVL!Q$7</f>
        <v>25.091563884798724</v>
      </c>
      <c r="Q27" s="89">
        <f>O75TVL!R$7</f>
        <v>25.467129652833453</v>
      </c>
      <c r="R27" s="89">
        <f>O75TVL!S$7</f>
        <v>25.847436906706182</v>
      </c>
      <c r="S27" s="89">
        <f>O75TVL!T$7</f>
        <v>26.277478889256145</v>
      </c>
      <c r="T27" s="89">
        <f>O75TVL!U$7</f>
        <v>26.545119912469332</v>
      </c>
      <c r="U27" s="89">
        <f>O75TVL!V$7</f>
        <v>26.850619016671303</v>
      </c>
      <c r="V27" s="89">
        <f>O75TVL!W$7</f>
        <v>27.101147964571627</v>
      </c>
      <c r="W27" s="89">
        <f>O75TVL!X$7</f>
        <v>28.275877517989617</v>
      </c>
      <c r="X27" s="64">
        <f>O75TVL!Y$7</f>
        <v>20.229748765116575</v>
      </c>
    </row>
    <row r="28" spans="1:24" ht="15" customHeight="1" x14ac:dyDescent="0.4">
      <c r="A28" s="161" t="s">
        <v>89</v>
      </c>
      <c r="B28" s="89"/>
      <c r="C28" s="89"/>
      <c r="D28" s="89"/>
      <c r="E28" s="89"/>
      <c r="F28" s="89"/>
      <c r="G28" s="89"/>
      <c r="H28" s="89"/>
      <c r="I28" s="89">
        <f>PC!J$7</f>
        <v>0</v>
      </c>
      <c r="J28" s="89">
        <f>PC!K$7</f>
        <v>312.86278086904633</v>
      </c>
      <c r="K28" s="89">
        <f>PC!L$7</f>
        <v>332.7875166305231</v>
      </c>
      <c r="L28" s="89">
        <f>PC!M$7</f>
        <v>355.6210336577235</v>
      </c>
      <c r="M28" s="89">
        <f>PC!N$7</f>
        <v>380.15695568711158</v>
      </c>
      <c r="N28" s="89">
        <f>PC!O$7</f>
        <v>397.21234341773049</v>
      </c>
      <c r="O28" s="89">
        <f>PC!P$7</f>
        <v>418.35203326844464</v>
      </c>
      <c r="P28" s="89">
        <f>PC!Q$7</f>
        <v>424.70668707336017</v>
      </c>
      <c r="Q28" s="89">
        <f>PC!R$7</f>
        <v>410.7802780866898</v>
      </c>
      <c r="R28" s="89">
        <f>PC!S$7</f>
        <v>378.23707064035244</v>
      </c>
      <c r="S28" s="89">
        <f>PC!T$7</f>
        <v>352.70640250396275</v>
      </c>
      <c r="T28" s="89">
        <f>PC!U$7</f>
        <v>326.25495039845316</v>
      </c>
      <c r="U28" s="89">
        <f>PC!V$7</f>
        <v>298.04827289218059</v>
      </c>
      <c r="V28" s="89">
        <f>PC!W$7</f>
        <v>274.29332771810346</v>
      </c>
      <c r="W28" s="89">
        <f>PC!X$7</f>
        <v>257.46945273622384</v>
      </c>
      <c r="X28" s="64">
        <f>PC!Y$7</f>
        <v>243.16881805642913</v>
      </c>
    </row>
    <row r="29" spans="1:24" ht="30" customHeight="1" x14ac:dyDescent="0.4">
      <c r="A29" s="161" t="s">
        <v>103</v>
      </c>
      <c r="B29" s="89"/>
      <c r="C29" s="89"/>
      <c r="D29" s="89"/>
      <c r="E29" s="89"/>
      <c r="F29" s="89"/>
      <c r="G29" s="89"/>
      <c r="H29" s="89"/>
      <c r="I29" s="89">
        <f>PIP!J$7</f>
        <v>0</v>
      </c>
      <c r="J29" s="89">
        <f>PIP!K$7</f>
        <v>0</v>
      </c>
      <c r="K29" s="89">
        <f>PIP!L$7</f>
        <v>0</v>
      </c>
      <c r="L29" s="89">
        <f>PIP!M$7</f>
        <v>0</v>
      </c>
      <c r="M29" s="89">
        <f>PIP!N$7</f>
        <v>0</v>
      </c>
      <c r="N29" s="89">
        <f>PIP!O$7</f>
        <v>0</v>
      </c>
      <c r="O29" s="89">
        <f>PIP!P$7</f>
        <v>0</v>
      </c>
      <c r="P29" s="89">
        <f>PIP!Q$7</f>
        <v>0</v>
      </c>
      <c r="Q29" s="89">
        <f>PIP!R$7</f>
        <v>0</v>
      </c>
      <c r="R29" s="89">
        <f>PIP!S$7</f>
        <v>0</v>
      </c>
      <c r="S29" s="89">
        <f>PIP!T$7</f>
        <v>15.116590378505617</v>
      </c>
      <c r="T29" s="89">
        <f>PIP!U$7</f>
        <v>96.836789787605369</v>
      </c>
      <c r="U29" s="89">
        <f>PIP!V$7</f>
        <v>164.28124044875693</v>
      </c>
      <c r="V29" s="89">
        <f>PIP!W$7</f>
        <v>292.98719049184871</v>
      </c>
      <c r="W29" s="89">
        <f>PIP!X$7</f>
        <v>522.78695733276777</v>
      </c>
      <c r="X29" s="64">
        <f>PIP!Y$7</f>
        <v>663.82338412638478</v>
      </c>
    </row>
    <row r="30" spans="1:24" ht="15" customHeight="1" x14ac:dyDescent="0.4">
      <c r="A30" s="161" t="s">
        <v>63</v>
      </c>
      <c r="B30" s="89">
        <f>SDA!C$7</f>
        <v>50.241355529544343</v>
      </c>
      <c r="C30" s="89">
        <f>SDA!D$7</f>
        <v>55.613465097761178</v>
      </c>
      <c r="D30" s="89">
        <f>SDA!E$7</f>
        <v>54.400319211578527</v>
      </c>
      <c r="E30" s="89">
        <f>SDA!F$7</f>
        <v>55.375873750833023</v>
      </c>
      <c r="F30" s="89">
        <f>SDA!G$7</f>
        <v>56.158807197773129</v>
      </c>
      <c r="G30" s="89">
        <f>SDA!H$7</f>
        <v>57.709428499101044</v>
      </c>
      <c r="H30" s="89">
        <f>SDA!I$7</f>
        <v>53.423171494069209</v>
      </c>
      <c r="I30" s="89">
        <f>SDA!J$7</f>
        <v>52.273451415927276</v>
      </c>
      <c r="J30" s="89">
        <f>SDA!K$7</f>
        <v>50.776349962218092</v>
      </c>
      <c r="K30" s="89">
        <f>SDA!L$7</f>
        <v>49.783753407401306</v>
      </c>
      <c r="L30" s="89">
        <f>SDA!M$7</f>
        <v>50.028092813000853</v>
      </c>
      <c r="M30" s="89">
        <f>SDA!N$7</f>
        <v>49.769387760873514</v>
      </c>
      <c r="N30" s="89">
        <f>SDA!O$7</f>
        <v>49.165293851622074</v>
      </c>
      <c r="O30" s="89">
        <f>SDA!P$7</f>
        <v>50.230783401117392</v>
      </c>
      <c r="P30" s="89">
        <f>SDA!Q$7</f>
        <v>49.126499058420684</v>
      </c>
      <c r="Q30" s="89">
        <f>SDA!R$7</f>
        <v>48.716344903702577</v>
      </c>
      <c r="R30" s="89">
        <f>SDA!S$7</f>
        <v>48.905472441660393</v>
      </c>
      <c r="S30" s="89">
        <f>SDA!T$7</f>
        <v>47.789555593041044</v>
      </c>
      <c r="T30" s="89">
        <f>SDA!U$7</f>
        <v>39.984829377138887</v>
      </c>
      <c r="U30" s="89">
        <f>SDA!V$7</f>
        <v>23.226592983052516</v>
      </c>
      <c r="V30" s="89">
        <f>SDA!W$7</f>
        <v>11.364968225658643</v>
      </c>
      <c r="W30" s="89">
        <f>SDA!X$7</f>
        <v>6.2371009410147646</v>
      </c>
      <c r="X30" s="64">
        <f>SDA!Y$7</f>
        <v>5.3833611719948182</v>
      </c>
    </row>
    <row r="31" spans="1:24" ht="15" customHeight="1" x14ac:dyDescent="0.4">
      <c r="A31" s="70" t="s">
        <v>62</v>
      </c>
      <c r="B31" s="89"/>
      <c r="C31" s="89"/>
      <c r="D31" s="89"/>
      <c r="E31" s="89"/>
      <c r="F31" s="89">
        <f>'SDA (working age)'!G$7</f>
        <v>45.589468790996293</v>
      </c>
      <c r="G31" s="89">
        <f>'SDA (working age)'!H$7</f>
        <v>47.11262415963381</v>
      </c>
      <c r="H31" s="89">
        <f>'SDA (working age)'!I$7</f>
        <v>43.207332423142155</v>
      </c>
      <c r="I31" s="89">
        <f>'SDA (working age)'!J$7</f>
        <v>41.659035717943325</v>
      </c>
      <c r="J31" s="89">
        <f>'SDA (working age)'!K$7</f>
        <v>43.162143861516753</v>
      </c>
      <c r="K31" s="89">
        <f>'SDA (working age)'!L$7</f>
        <v>41.975690969184257</v>
      </c>
      <c r="L31" s="89">
        <f>'SDA (working age)'!M$7</f>
        <v>41.906746972661068</v>
      </c>
      <c r="M31" s="89">
        <f>'SDA (working age)'!N$7</f>
        <v>37.942276650354209</v>
      </c>
      <c r="N31" s="89">
        <f>'SDA (working age)'!O$7</f>
        <v>38.774055567763945</v>
      </c>
      <c r="O31" s="89">
        <f>'SDA (working age)'!P$7</f>
        <v>39.523511854983752</v>
      </c>
      <c r="P31" s="89">
        <f>'SDA (working age)'!Q$7</f>
        <v>39.303610749624575</v>
      </c>
      <c r="Q31" s="89">
        <f>'SDA (working age)'!R$7</f>
        <v>39.000053976618879</v>
      </c>
      <c r="R31" s="89">
        <f>'SDA (working age)'!S$7</f>
        <v>39.801852893383753</v>
      </c>
      <c r="S31" s="89">
        <f>'SDA (working age)'!T$7</f>
        <v>39.576253292908952</v>
      </c>
      <c r="T31" s="89">
        <f>'SDA (working age)'!U$7</f>
        <v>32.207749467781547</v>
      </c>
      <c r="U31" s="89">
        <f>'SDA (working age)'!V$7</f>
        <v>16.090992207513327</v>
      </c>
      <c r="V31" s="89">
        <f>'SDA (working age)'!W$7</f>
        <v>4.8917863807648345</v>
      </c>
      <c r="W31" s="89">
        <f>'SDA (working age)'!X$7</f>
        <v>0.49479982496781749</v>
      </c>
      <c r="X31" s="64">
        <f>'SDA (working age)'!Y$7</f>
        <v>5.7575261158961596E-2</v>
      </c>
    </row>
    <row r="32" spans="1:24" ht="15" customHeight="1" x14ac:dyDescent="0.4">
      <c r="A32" s="70" t="s">
        <v>61</v>
      </c>
      <c r="B32" s="89"/>
      <c r="C32" s="89"/>
      <c r="D32" s="89"/>
      <c r="E32" s="89"/>
      <c r="F32" s="89">
        <f>'SDA (pensioners)'!G$7</f>
        <v>10.569338406776836</v>
      </c>
      <c r="G32" s="89">
        <f>'SDA (pensioners)'!H$7</f>
        <v>10.596804339467242</v>
      </c>
      <c r="H32" s="89">
        <f>'SDA (pensioners)'!I$7</f>
        <v>10.215839070927061</v>
      </c>
      <c r="I32" s="89">
        <f>'SDA (pensioners)'!J$7</f>
        <v>10.614415697983947</v>
      </c>
      <c r="J32" s="89">
        <f>'SDA (pensioners)'!K$7</f>
        <v>7.61420610070134</v>
      </c>
      <c r="K32" s="89">
        <f>'SDA (pensioners)'!L$7</f>
        <v>7.8080624382170489</v>
      </c>
      <c r="L32" s="89">
        <f>'SDA (pensioners)'!M$7</f>
        <v>8.1213458403397887</v>
      </c>
      <c r="M32" s="89">
        <f>'SDA (pensioners)'!N$7</f>
        <v>11.827111110519301</v>
      </c>
      <c r="N32" s="89">
        <f>'SDA (pensioners)'!O$7</f>
        <v>10.391238283858133</v>
      </c>
      <c r="O32" s="89">
        <f>'SDA (pensioners)'!P$7</f>
        <v>10.707271546133642</v>
      </c>
      <c r="P32" s="89">
        <f>'SDA (pensioners)'!Q$7</f>
        <v>9.8228883087961059</v>
      </c>
      <c r="Q32" s="89">
        <f>'SDA (pensioners)'!R$7</f>
        <v>9.7162909270836977</v>
      </c>
      <c r="R32" s="89">
        <f>'SDA (pensioners)'!S$7</f>
        <v>9.1036195482766402</v>
      </c>
      <c r="S32" s="89">
        <f>'SDA (pensioners)'!T$7</f>
        <v>8.2133023001320851</v>
      </c>
      <c r="T32" s="89">
        <f>'SDA (pensioners)'!U$7</f>
        <v>7.7770799093573419</v>
      </c>
      <c r="U32" s="89">
        <f>'SDA (pensioners)'!V$7</f>
        <v>7.1356007755391877</v>
      </c>
      <c r="V32" s="89">
        <f>'SDA (pensioners)'!W$7</f>
        <v>6.4731818448938085</v>
      </c>
      <c r="W32" s="89">
        <f>'SDA (pensioners)'!X$7</f>
        <v>5.7423011160469475</v>
      </c>
      <c r="X32" s="64">
        <f>'SDA (pensioners)'!Y$7</f>
        <v>5.3257859108358572</v>
      </c>
    </row>
    <row r="33" spans="1:24" ht="15" x14ac:dyDescent="0.4">
      <c r="A33" s="160" t="s">
        <v>60</v>
      </c>
      <c r="B33" s="89">
        <f>SP!C$7</f>
        <v>0</v>
      </c>
      <c r="C33" s="89">
        <f>SP!D$7</f>
        <v>0</v>
      </c>
      <c r="D33" s="89">
        <f>SP!E$7</f>
        <v>0</v>
      </c>
      <c r="E33" s="89">
        <f>SP!F$7</f>
        <v>1681.7232238778199</v>
      </c>
      <c r="F33" s="89">
        <f>SP!G$7</f>
        <v>1733.3118387431405</v>
      </c>
      <c r="G33" s="89">
        <f>SP!H$7</f>
        <v>1865.7933292161806</v>
      </c>
      <c r="H33" s="89">
        <f>SP!I$7</f>
        <v>1936.2461539278418</v>
      </c>
      <c r="I33" s="89">
        <f>SP!J$7</f>
        <v>2023.4068837851482</v>
      </c>
      <c r="J33" s="89">
        <f>SP!K$7</f>
        <v>2114.97708848823</v>
      </c>
      <c r="K33" s="89">
        <f>SP!L$7</f>
        <v>2221.648455335072</v>
      </c>
      <c r="L33" s="89">
        <f>SP!M$7</f>
        <v>2311.8501370370732</v>
      </c>
      <c r="M33" s="89">
        <f>SP!N$7</f>
        <v>2475.5467760123256</v>
      </c>
      <c r="N33" s="89">
        <f>SP!O$7</f>
        <v>2636.3537299000859</v>
      </c>
      <c r="O33" s="89">
        <f>SP!P$7</f>
        <v>2857.1499661849798</v>
      </c>
      <c r="P33" s="89">
        <f>SP!Q$7</f>
        <v>2975.5944477452349</v>
      </c>
      <c r="Q33" s="89">
        <f>SP!R$7</f>
        <v>3158.4180262659042</v>
      </c>
      <c r="R33" s="89">
        <f>SP!S$7</f>
        <v>3397.5150774639051</v>
      </c>
      <c r="S33" s="89">
        <f>SP!T$7</f>
        <v>3538.5372517953228</v>
      </c>
      <c r="T33" s="89">
        <f>SP!U$7</f>
        <v>3681.3641209683919</v>
      </c>
      <c r="U33" s="89">
        <f>SP!V$7</f>
        <v>3804.1301252867024</v>
      </c>
      <c r="V33" s="89">
        <f>SP!W$7</f>
        <v>3903.7227701323513</v>
      </c>
      <c r="W33" s="89">
        <f>SP!X$7</f>
        <v>4000.7634205032605</v>
      </c>
      <c r="X33" s="64">
        <f>SP!Y$7</f>
        <v>4124.7000215108928</v>
      </c>
    </row>
    <row r="34" spans="1:24" ht="30" customHeight="1" x14ac:dyDescent="0.4">
      <c r="A34" s="160" t="s">
        <v>88</v>
      </c>
      <c r="B34" s="89"/>
      <c r="C34" s="89"/>
      <c r="D34" s="89"/>
      <c r="E34" s="89"/>
      <c r="F34" s="89"/>
      <c r="G34" s="89"/>
      <c r="H34" s="89"/>
      <c r="I34" s="89"/>
      <c r="J34" s="89">
        <f>SMP!K$7</f>
        <v>45.685714521549691</v>
      </c>
      <c r="K34" s="89">
        <f>SMP!L$7</f>
        <v>38.984342799458886</v>
      </c>
      <c r="L34" s="89">
        <f>SMP!M$7</f>
        <v>48.097665607664062</v>
      </c>
      <c r="M34" s="89">
        <f>SMP!N$7</f>
        <v>67.325157566440495</v>
      </c>
      <c r="N34" s="89">
        <f>SMP!O$7</f>
        <v>72.553624231490303</v>
      </c>
      <c r="O34" s="89">
        <f>SMP!P$7</f>
        <v>79.670083483728249</v>
      </c>
      <c r="P34" s="89">
        <f>SMP!Q$7</f>
        <v>91.563465303377939</v>
      </c>
      <c r="Q34" s="89">
        <f>SMP!R$7</f>
        <v>89.368993566704546</v>
      </c>
      <c r="R34" s="89">
        <f>SMP!S$7</f>
        <v>91.391516292658778</v>
      </c>
      <c r="S34" s="89">
        <f>SMP!T$7</f>
        <v>90.568183444466683</v>
      </c>
      <c r="T34" s="89">
        <f>SMP!U$7</f>
        <v>92.52985481400539</v>
      </c>
      <c r="U34" s="89">
        <f>SMP!V$7</f>
        <v>79.316969</v>
      </c>
      <c r="V34" s="89">
        <f>SMP!W$7</f>
        <v>79.916122013299997</v>
      </c>
      <c r="W34" s="89">
        <f>SMP!X$7</f>
        <v>76.226423167264002</v>
      </c>
      <c r="X34" s="64">
        <f>SMP!Y$7</f>
        <v>83.059200176148408</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UC!T$7</f>
        <v>0</v>
      </c>
      <c r="T35" s="89">
        <f>UC!U$7</f>
        <v>2.0118088325194409E-2</v>
      </c>
      <c r="U35" s="89">
        <f>UC!V$7</f>
        <v>12.300037726547243</v>
      </c>
      <c r="V35" s="89">
        <f>UC!W$7</f>
        <v>84.28076960315407</v>
      </c>
      <c r="W35" s="89">
        <f>UC!X$7</f>
        <v>206.36503360427793</v>
      </c>
      <c r="X35" s="64">
        <f>UC!Y$7</f>
        <v>491.59068372396558</v>
      </c>
    </row>
    <row r="36" spans="1:24" ht="15" customHeight="1" x14ac:dyDescent="0.4">
      <c r="A36" s="160" t="s">
        <v>59</v>
      </c>
      <c r="B36" s="89"/>
      <c r="C36" s="89"/>
      <c r="D36" s="89"/>
      <c r="E36" s="89"/>
      <c r="F36" s="89">
        <f>WFP!G$7</f>
        <v>81.335897216736981</v>
      </c>
      <c r="G36" s="89">
        <f>WFP!H$7</f>
        <v>77.764453727141614</v>
      </c>
      <c r="H36" s="89">
        <f>WFP!I$7</f>
        <v>78.395800071444569</v>
      </c>
      <c r="I36" s="89">
        <f>WFP!J$7</f>
        <v>86.710026559989672</v>
      </c>
      <c r="J36" s="89">
        <f>WFP!K$7</f>
        <v>111.08801694490683</v>
      </c>
      <c r="K36" s="89">
        <f>WFP!L$7</f>
        <v>137.84740135625376</v>
      </c>
      <c r="L36" s="89">
        <f>WFP!M$7</f>
        <v>90.094187101741568</v>
      </c>
      <c r="M36" s="89">
        <f>WFP!N$7</f>
        <v>92.4304274268043</v>
      </c>
      <c r="N36" s="89">
        <f>WFP!O$7</f>
        <v>119.87080481504768</v>
      </c>
      <c r="O36" s="89">
        <f>WFP!P$7</f>
        <v>121.27342831773399</v>
      </c>
      <c r="P36" s="89">
        <f>WFP!Q$7</f>
        <v>121.3669612440091</v>
      </c>
      <c r="Q36" s="89">
        <f>WFP!R$7</f>
        <v>95.16574281481131</v>
      </c>
      <c r="R36" s="89">
        <f>WFP!S$7</f>
        <v>94.532763359751769</v>
      </c>
      <c r="S36" s="89">
        <f>WFP!T$7</f>
        <v>94.151608674593462</v>
      </c>
      <c r="T36" s="89">
        <f>WFP!U$7</f>
        <v>93.012888214094943</v>
      </c>
      <c r="U36" s="89">
        <f>WFP!V$7</f>
        <v>91.776162029529502</v>
      </c>
      <c r="V36" s="89">
        <f>WFP!W$7</f>
        <v>90.621241894647937</v>
      </c>
      <c r="W36" s="89">
        <f>WFP!X$7</f>
        <v>89.29445715085609</v>
      </c>
      <c r="X36" s="64">
        <f>WFP!Y$7</f>
        <v>87.987717469102563</v>
      </c>
    </row>
    <row r="37" spans="1:24" ht="30" customHeight="1" x14ac:dyDescent="0.4">
      <c r="A37" s="171" t="s">
        <v>177</v>
      </c>
      <c r="B37" s="88">
        <f>SUM(B3:B36)</f>
        <v>2780.5219159613525</v>
      </c>
      <c r="C37" s="88">
        <f>SUM(C3:C36)-SUM(C9:C11,C19:C23)</f>
        <v>2618.373024394974</v>
      </c>
      <c r="D37" s="88">
        <f>SUM(D3:D36)-SUM(D9:D11,D19:D23)</f>
        <v>2604.4056210396711</v>
      </c>
      <c r="E37" s="88">
        <f>SUM(E3:E36)-SUM(E9:E11,E19:E23)</f>
        <v>4371.5868756652008</v>
      </c>
      <c r="F37" s="88">
        <f t="shared" ref="F37:M37" si="0">SUM(F3:F36)-SUM(F9:F11,F19:F23,F31:F32)</f>
        <v>4680.7179662380977</v>
      </c>
      <c r="G37" s="88">
        <f t="shared" si="0"/>
        <v>4967.1185276632932</v>
      </c>
      <c r="H37" s="88">
        <f t="shared" si="0"/>
        <v>5098.8377750132113</v>
      </c>
      <c r="I37" s="88">
        <f t="shared" si="0"/>
        <v>5113.6316433363154</v>
      </c>
      <c r="J37" s="88">
        <f t="shared" si="0"/>
        <v>5452.1082744697069</v>
      </c>
      <c r="K37" s="88">
        <f t="shared" si="0"/>
        <v>5596.1697298989729</v>
      </c>
      <c r="L37" s="88">
        <f t="shared" si="0"/>
        <v>5710.5468258735964</v>
      </c>
      <c r="M37" s="88">
        <f t="shared" si="0"/>
        <v>6020.3826590841863</v>
      </c>
      <c r="N37" s="88">
        <f t="shared" ref="N37:X37" si="1">SUM(N3:N36)-SUM(N9:N11,N19:N23,N31:N32,N15:N16)</f>
        <v>6360.4663391240138</v>
      </c>
      <c r="O37" s="88">
        <f t="shared" si="1"/>
        <v>6946.6115078161756</v>
      </c>
      <c r="P37" s="88">
        <f t="shared" si="1"/>
        <v>7165.0289206654379</v>
      </c>
      <c r="Q37" s="88">
        <f t="shared" si="1"/>
        <v>7413.9034074628171</v>
      </c>
      <c r="R37" s="88">
        <f t="shared" si="1"/>
        <v>7773.7295154082312</v>
      </c>
      <c r="S37" s="88">
        <f t="shared" si="1"/>
        <v>7588.5675942934549</v>
      </c>
      <c r="T37" s="88">
        <f t="shared" si="1"/>
        <v>7807.7862780397791</v>
      </c>
      <c r="U37" s="88">
        <f t="shared" si="1"/>
        <v>7969.1235377796365</v>
      </c>
      <c r="V37" s="88">
        <f t="shared" si="1"/>
        <v>8087.0679241808102</v>
      </c>
      <c r="W37" s="88">
        <f t="shared" si="1"/>
        <v>8320.3140971302801</v>
      </c>
      <c r="X37" s="59">
        <f t="shared" si="1"/>
        <v>8593.3140746160771</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162.73865759750871</v>
      </c>
      <c r="C41" s="89">
        <v>178.54891260568922</v>
      </c>
      <c r="D41" s="89">
        <v>192.52625442588121</v>
      </c>
      <c r="E41" s="89">
        <v>204.94842501727433</v>
      </c>
      <c r="F41" s="89">
        <v>212.2217220279496</v>
      </c>
      <c r="G41" s="89">
        <v>222.77115362112298</v>
      </c>
      <c r="H41" s="89">
        <v>222.05401537835456</v>
      </c>
      <c r="I41" s="89">
        <v>228.67125250593185</v>
      </c>
      <c r="J41" s="89">
        <v>233.8473690787236</v>
      </c>
      <c r="K41" s="89">
        <v>240.46787505530204</v>
      </c>
      <c r="L41" s="89">
        <v>245.615423516612</v>
      </c>
      <c r="M41" s="89">
        <v>254.16175882215131</v>
      </c>
      <c r="N41" s="89">
        <v>261.71241294290382</v>
      </c>
      <c r="O41" s="89">
        <v>279.38149644096598</v>
      </c>
      <c r="P41" s="89">
        <v>280.95262322870502</v>
      </c>
      <c r="Q41" s="89">
        <v>280.65586107086375</v>
      </c>
      <c r="R41" s="89">
        <v>284.34266662640943</v>
      </c>
      <c r="S41" s="89">
        <v>276.15830512630924</v>
      </c>
      <c r="T41" s="89">
        <v>278.72567423676924</v>
      </c>
      <c r="U41" s="89">
        <v>282.63926145278378</v>
      </c>
      <c r="V41" s="89">
        <v>279.33783459014955</v>
      </c>
      <c r="W41" s="89">
        <v>278.65184286496458</v>
      </c>
      <c r="X41" s="64">
        <v>284.2196285534751</v>
      </c>
    </row>
    <row r="42" spans="1:24" ht="15" x14ac:dyDescent="0.4">
      <c r="A42" s="161" t="s">
        <v>186</v>
      </c>
      <c r="B42" s="89" t="s">
        <v>208</v>
      </c>
      <c r="C42" s="89" t="s">
        <v>208</v>
      </c>
      <c r="D42" s="89" t="s">
        <v>208</v>
      </c>
      <c r="E42" s="89">
        <v>81.358061560748169</v>
      </c>
      <c r="F42" s="89">
        <v>77.954184519161245</v>
      </c>
      <c r="G42" s="89">
        <v>84.386326762545636</v>
      </c>
      <c r="H42" s="89">
        <v>70.55149650330101</v>
      </c>
      <c r="I42" s="89">
        <v>64.024383542583848</v>
      </c>
      <c r="J42" s="89">
        <v>57.147537702837369</v>
      </c>
      <c r="K42" s="89">
        <v>52.263435551253451</v>
      </c>
      <c r="L42" s="89">
        <v>46.386642635377214</v>
      </c>
      <c r="M42" s="89">
        <v>41.577755519812861</v>
      </c>
      <c r="N42" s="89">
        <v>36.703897255736045</v>
      </c>
      <c r="O42" s="89">
        <v>34.138676930737212</v>
      </c>
      <c r="P42" s="89">
        <v>31.205352680958836</v>
      </c>
      <c r="Q42" s="89">
        <v>29.925325491413993</v>
      </c>
      <c r="R42" s="89">
        <v>29.426843206747417</v>
      </c>
      <c r="S42" s="89">
        <v>28.783160097647222</v>
      </c>
      <c r="T42" s="89">
        <v>28.144092984504841</v>
      </c>
      <c r="U42" s="89">
        <v>28.195093601276785</v>
      </c>
      <c r="V42" s="89">
        <v>27.151369268065519</v>
      </c>
      <c r="W42" s="89">
        <v>23.456343330530199</v>
      </c>
      <c r="X42" s="64">
        <v>20.299599280475935</v>
      </c>
    </row>
    <row r="43" spans="1:24" ht="15" x14ac:dyDescent="0.4">
      <c r="A43" s="161" t="s">
        <v>78</v>
      </c>
      <c r="B43" s="89" t="s">
        <v>208</v>
      </c>
      <c r="C43" s="89" t="s">
        <v>208</v>
      </c>
      <c r="D43" s="89" t="s">
        <v>208</v>
      </c>
      <c r="E43" s="89" t="s">
        <v>208</v>
      </c>
      <c r="F43" s="89" t="s">
        <v>208</v>
      </c>
      <c r="G43" s="89">
        <v>86.025345095023212</v>
      </c>
      <c r="H43" s="89">
        <v>88.216316553939521</v>
      </c>
      <c r="I43" s="89">
        <v>89.635914244178082</v>
      </c>
      <c r="J43" s="89">
        <v>88.359982104324672</v>
      </c>
      <c r="K43" s="89">
        <v>88.376901468104279</v>
      </c>
      <c r="L43" s="89">
        <v>87.307064517806424</v>
      </c>
      <c r="M43" s="89">
        <v>91.476464791643949</v>
      </c>
      <c r="N43" s="89">
        <v>94.371126403223769</v>
      </c>
      <c r="O43" s="89">
        <v>101.40828462812364</v>
      </c>
      <c r="P43" s="89">
        <v>104.04012770013871</v>
      </c>
      <c r="Q43" s="89">
        <v>112.2903301728779</v>
      </c>
      <c r="R43" s="89">
        <v>123.08506694159034</v>
      </c>
      <c r="S43" s="89">
        <v>132.55054471312314</v>
      </c>
      <c r="T43" s="89">
        <v>149.0625993707105</v>
      </c>
      <c r="U43" s="89">
        <v>164.62521664964234</v>
      </c>
      <c r="V43" s="89">
        <v>170.50295086434943</v>
      </c>
      <c r="W43" s="89">
        <v>178.92980214744321</v>
      </c>
      <c r="X43" s="64">
        <v>189.94001360661426</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27.536879116931782</v>
      </c>
      <c r="P44" s="89">
        <v>31.040072641604642</v>
      </c>
      <c r="Q44" s="89">
        <v>4.4735634174899115</v>
      </c>
      <c r="R44" s="89">
        <v>11.159031287508425</v>
      </c>
      <c r="S44" s="89" t="s">
        <v>208</v>
      </c>
      <c r="T44" s="89">
        <v>0.24083098020834839</v>
      </c>
      <c r="U44" s="89">
        <v>0.22821155684365121</v>
      </c>
      <c r="V44" s="89" t="s">
        <v>208</v>
      </c>
      <c r="W44" s="89">
        <v>9.2188341616011957</v>
      </c>
      <c r="X44" s="64">
        <v>7.0292185896583126</v>
      </c>
    </row>
    <row r="45" spans="1:24" ht="15" x14ac:dyDescent="0.4">
      <c r="A45" s="161" t="s">
        <v>77</v>
      </c>
      <c r="B45" s="89">
        <v>200.54641357031338</v>
      </c>
      <c r="C45" s="89">
        <v>209.75374603109401</v>
      </c>
      <c r="D45" s="89">
        <v>214.46445380457726</v>
      </c>
      <c r="E45" s="89">
        <v>224.94899095350786</v>
      </c>
      <c r="F45" s="89">
        <v>225.45793167606249</v>
      </c>
      <c r="G45" s="89">
        <v>230.69447048217589</v>
      </c>
      <c r="H45" s="89">
        <v>239.3954216158244</v>
      </c>
      <c r="I45" s="89">
        <v>257.49094273980097</v>
      </c>
      <c r="J45" s="89">
        <v>269.28607226106533</v>
      </c>
      <c r="K45" s="89">
        <v>273.93799336409961</v>
      </c>
      <c r="L45" s="89">
        <v>273.73927099539651</v>
      </c>
      <c r="M45" s="89">
        <v>272.27163279488502</v>
      </c>
      <c r="N45" s="89">
        <v>278.16186680756709</v>
      </c>
      <c r="O45" s="89">
        <v>302.51032522456217</v>
      </c>
      <c r="P45" s="89">
        <v>312.09155679576838</v>
      </c>
      <c r="Q45" s="89">
        <v>307.08869142604254</v>
      </c>
      <c r="R45" s="89">
        <v>303.4735040977601</v>
      </c>
      <c r="S45" s="89" t="s">
        <v>208</v>
      </c>
      <c r="T45" s="89" t="s">
        <v>208</v>
      </c>
      <c r="U45" s="89" t="s">
        <v>208</v>
      </c>
      <c r="V45" s="89" t="s">
        <v>208</v>
      </c>
      <c r="W45" s="89" t="s">
        <v>208</v>
      </c>
      <c r="X45" s="64" t="s">
        <v>208</v>
      </c>
    </row>
    <row r="46" spans="1:24" ht="26.25" customHeight="1" x14ac:dyDescent="0.4">
      <c r="A46" s="161" t="s">
        <v>76</v>
      </c>
      <c r="B46" s="89">
        <v>446.30250671953098</v>
      </c>
      <c r="C46" s="89">
        <v>490.86960054376613</v>
      </c>
      <c r="D46" s="89">
        <v>514.87268401039603</v>
      </c>
      <c r="E46" s="89">
        <v>535.96557848685825</v>
      </c>
      <c r="F46" s="89">
        <v>554.52628926647151</v>
      </c>
      <c r="G46" s="89">
        <v>591.9379825012403</v>
      </c>
      <c r="H46" s="89">
        <v>599.96815764404323</v>
      </c>
      <c r="I46" s="89">
        <v>616.01743018312015</v>
      </c>
      <c r="J46" s="89">
        <v>623.71710725452181</v>
      </c>
      <c r="K46" s="89">
        <v>636.5393905476659</v>
      </c>
      <c r="L46" s="89">
        <v>651.35403645863221</v>
      </c>
      <c r="M46" s="89">
        <v>683.83789706946379</v>
      </c>
      <c r="N46" s="89">
        <v>710.2105947777394</v>
      </c>
      <c r="O46" s="89">
        <v>759.20588177959689</v>
      </c>
      <c r="P46" s="89">
        <v>769.67444953743029</v>
      </c>
      <c r="Q46" s="89">
        <v>802.90946674495865</v>
      </c>
      <c r="R46" s="89">
        <v>843.30767150702252</v>
      </c>
      <c r="S46" s="89">
        <v>842.62208309502807</v>
      </c>
      <c r="T46" s="89">
        <v>836.97264637369472</v>
      </c>
      <c r="U46" s="89">
        <v>805.95593601990731</v>
      </c>
      <c r="V46" s="89">
        <v>681.91285979399561</v>
      </c>
      <c r="W46" s="89">
        <v>514.24359023458214</v>
      </c>
      <c r="X46" s="64">
        <v>390.560940761555</v>
      </c>
    </row>
    <row r="47" spans="1:24" ht="15" x14ac:dyDescent="0.4">
      <c r="A47" s="70" t="s">
        <v>75</v>
      </c>
      <c r="B47" s="89" t="s">
        <v>208</v>
      </c>
      <c r="C47" s="89" t="s">
        <v>208</v>
      </c>
      <c r="D47" s="89" t="s">
        <v>208</v>
      </c>
      <c r="E47" s="89" t="s">
        <v>208</v>
      </c>
      <c r="F47" s="89" t="s">
        <v>208</v>
      </c>
      <c r="G47" s="89" t="s">
        <v>208</v>
      </c>
      <c r="H47" s="89">
        <v>56.535822288139364</v>
      </c>
      <c r="I47" s="89">
        <v>55.762030360253952</v>
      </c>
      <c r="J47" s="89">
        <v>55.919128308532834</v>
      </c>
      <c r="K47" s="89">
        <v>59.199481450886225</v>
      </c>
      <c r="L47" s="89">
        <v>60.56132064875974</v>
      </c>
      <c r="M47" s="89">
        <v>62.751470108263987</v>
      </c>
      <c r="N47" s="89">
        <v>64.966035027373024</v>
      </c>
      <c r="O47" s="89">
        <v>68.467043531514165</v>
      </c>
      <c r="P47" s="89">
        <v>67.911502811637448</v>
      </c>
      <c r="Q47" s="89">
        <v>71.446879186338762</v>
      </c>
      <c r="R47" s="89">
        <v>74.534519267190589</v>
      </c>
      <c r="S47" s="89">
        <v>76.84260836409355</v>
      </c>
      <c r="T47" s="89">
        <v>89.328555890124534</v>
      </c>
      <c r="U47" s="89">
        <v>95.533140382636702</v>
      </c>
      <c r="V47" s="89">
        <v>96.629107011848404</v>
      </c>
      <c r="W47" s="89">
        <v>98.545001959120682</v>
      </c>
      <c r="X47" s="64">
        <v>104.4804954704167</v>
      </c>
    </row>
    <row r="48" spans="1:24" ht="15" x14ac:dyDescent="0.4">
      <c r="A48" s="70" t="s">
        <v>62</v>
      </c>
      <c r="B48" s="89" t="s">
        <v>208</v>
      </c>
      <c r="C48" s="89" t="s">
        <v>208</v>
      </c>
      <c r="D48" s="89" t="s">
        <v>208</v>
      </c>
      <c r="E48" s="89" t="s">
        <v>208</v>
      </c>
      <c r="F48" s="89" t="s">
        <v>208</v>
      </c>
      <c r="G48" s="89" t="s">
        <v>208</v>
      </c>
      <c r="H48" s="89">
        <v>339.76822373240248</v>
      </c>
      <c r="I48" s="89">
        <v>343.78788369220212</v>
      </c>
      <c r="J48" s="89">
        <v>341.15291178375389</v>
      </c>
      <c r="K48" s="89">
        <v>340.57316983856674</v>
      </c>
      <c r="L48" s="89">
        <v>345.13319461346674</v>
      </c>
      <c r="M48" s="89">
        <v>360.03537932045344</v>
      </c>
      <c r="N48" s="89">
        <v>372.814160911697</v>
      </c>
      <c r="O48" s="89">
        <v>396.10369105800174</v>
      </c>
      <c r="P48" s="89">
        <v>398.48690529327342</v>
      </c>
      <c r="Q48" s="89">
        <v>421.23609753645684</v>
      </c>
      <c r="R48" s="89">
        <v>446.54057327769277</v>
      </c>
      <c r="S48" s="89">
        <v>440.19194585068499</v>
      </c>
      <c r="T48" s="89">
        <v>410.25270297561724</v>
      </c>
      <c r="U48" s="89">
        <v>389.109680679603</v>
      </c>
      <c r="V48" s="89">
        <v>291.20013115194882</v>
      </c>
      <c r="W48" s="89">
        <v>173.9603487624936</v>
      </c>
      <c r="X48" s="64">
        <v>75.322166302505266</v>
      </c>
    </row>
    <row r="49" spans="1:24" ht="15" x14ac:dyDescent="0.4">
      <c r="A49" s="70" t="s">
        <v>61</v>
      </c>
      <c r="B49" s="89" t="s">
        <v>208</v>
      </c>
      <c r="C49" s="89" t="s">
        <v>208</v>
      </c>
      <c r="D49" s="89" t="s">
        <v>208</v>
      </c>
      <c r="E49" s="89" t="s">
        <v>208</v>
      </c>
      <c r="F49" s="89" t="s">
        <v>208</v>
      </c>
      <c r="G49" s="89" t="s">
        <v>208</v>
      </c>
      <c r="H49" s="89">
        <v>203.74596237146113</v>
      </c>
      <c r="I49" s="89">
        <v>216.94008364414847</v>
      </c>
      <c r="J49" s="89">
        <v>227.16951615425637</v>
      </c>
      <c r="K49" s="89">
        <v>236.90828393424482</v>
      </c>
      <c r="L49" s="89">
        <v>245.82585567706775</v>
      </c>
      <c r="M49" s="89">
        <v>260.98860144095499</v>
      </c>
      <c r="N49" s="89">
        <v>272.23050749066061</v>
      </c>
      <c r="O49" s="89">
        <v>294.59066588821742</v>
      </c>
      <c r="P49" s="89">
        <v>303.96567083994984</v>
      </c>
      <c r="Q49" s="89">
        <v>310.16848944671153</v>
      </c>
      <c r="R49" s="89">
        <v>322.48627304723044</v>
      </c>
      <c r="S49" s="89">
        <v>326.45057154513478</v>
      </c>
      <c r="T49" s="89">
        <v>339.07999896476656</v>
      </c>
      <c r="U49" s="89">
        <v>321.16725216371208</v>
      </c>
      <c r="V49" s="89">
        <v>294.65912078836129</v>
      </c>
      <c r="W49" s="89">
        <v>241.4606966533847</v>
      </c>
      <c r="X49" s="64">
        <v>210.78881812204912</v>
      </c>
    </row>
    <row r="50" spans="1:24" ht="17.25" customHeight="1" x14ac:dyDescent="0.4">
      <c r="A50" s="161" t="s">
        <v>85</v>
      </c>
      <c r="B50" s="89" t="s">
        <v>208</v>
      </c>
      <c r="C50" s="89" t="s">
        <v>208</v>
      </c>
      <c r="D50" s="89" t="s">
        <v>208</v>
      </c>
      <c r="E50" s="89" t="s">
        <v>208</v>
      </c>
      <c r="F50" s="89" t="s">
        <v>208</v>
      </c>
      <c r="G50" s="89" t="s">
        <v>208</v>
      </c>
      <c r="H50" s="89">
        <v>0.38757897673901459</v>
      </c>
      <c r="I50" s="89">
        <v>0.41582020791072283</v>
      </c>
      <c r="J50" s="89">
        <v>0.46732600552830894</v>
      </c>
      <c r="K50" s="89">
        <v>0.54528038478993124</v>
      </c>
      <c r="L50" s="89">
        <v>0.66824982802626132</v>
      </c>
      <c r="M50" s="89">
        <v>0.61349616234854887</v>
      </c>
      <c r="N50" s="89">
        <v>0.67969312880940913</v>
      </c>
      <c r="O50" s="89">
        <v>0.67042993867216538</v>
      </c>
      <c r="P50" s="89">
        <v>0.68290312840246137</v>
      </c>
      <c r="Q50" s="89">
        <v>0.86050357763599061</v>
      </c>
      <c r="R50" s="89">
        <v>2.1369302377845143</v>
      </c>
      <c r="S50" s="89">
        <v>8.064991950798051</v>
      </c>
      <c r="T50" s="89">
        <v>7.6586488492723728</v>
      </c>
      <c r="U50" s="89">
        <v>6.7554512063643433</v>
      </c>
      <c r="V50" s="89">
        <v>7.4198249948131227</v>
      </c>
      <c r="W50" s="89">
        <v>8.477620615319621</v>
      </c>
      <c r="X50" s="64">
        <v>8.1039289350336947</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9.3315822644984081</v>
      </c>
      <c r="O51" s="89">
        <v>85.480996382350639</v>
      </c>
      <c r="P51" s="89">
        <v>142.76650609377711</v>
      </c>
      <c r="Q51" s="89">
        <v>215.84626360354969</v>
      </c>
      <c r="R51" s="89">
        <v>418.04572359540509</v>
      </c>
      <c r="S51" s="89">
        <v>636.57992062955941</v>
      </c>
      <c r="T51" s="89">
        <v>763.63834265776813</v>
      </c>
      <c r="U51" s="89">
        <v>847.88298272548604</v>
      </c>
      <c r="V51" s="89">
        <v>839.17105774730771</v>
      </c>
      <c r="W51" s="89">
        <v>845.02035131394996</v>
      </c>
      <c r="X51" s="64">
        <v>806.71637165941343</v>
      </c>
    </row>
    <row r="52" spans="1:24" ht="15" x14ac:dyDescent="0.4">
      <c r="A52" s="162" t="s">
        <v>74</v>
      </c>
      <c r="B52" s="89">
        <v>824.46507972792949</v>
      </c>
      <c r="C52" s="89">
        <v>809.02825065673892</v>
      </c>
      <c r="D52" s="89">
        <v>801.63293542891802</v>
      </c>
      <c r="E52" s="89">
        <v>819.46502627496363</v>
      </c>
      <c r="F52" s="89">
        <v>820.97347580275277</v>
      </c>
      <c r="G52" s="89">
        <v>835.2299776635175</v>
      </c>
      <c r="H52" s="89">
        <v>869.50844164704483</v>
      </c>
      <c r="I52" s="89">
        <v>814.05812658962395</v>
      </c>
      <c r="J52" s="89">
        <v>803.86604502058924</v>
      </c>
      <c r="K52" s="89">
        <v>809.05513513322126</v>
      </c>
      <c r="L52" s="89">
        <v>820.4352481966954</v>
      </c>
      <c r="M52" s="89">
        <v>848.29065002007565</v>
      </c>
      <c r="N52" s="89">
        <v>898.98966959764743</v>
      </c>
      <c r="O52" s="89">
        <v>1022.2958784110402</v>
      </c>
      <c r="P52" s="89">
        <v>1074.6292053085776</v>
      </c>
      <c r="Q52" s="89">
        <v>1138.403591717439</v>
      </c>
      <c r="R52" s="89">
        <v>1182.4296942401659</v>
      </c>
      <c r="S52" s="89">
        <v>1166.5088104856895</v>
      </c>
      <c r="T52" s="89">
        <v>1178.1935210493912</v>
      </c>
      <c r="U52" s="89">
        <v>1160.2120554221954</v>
      </c>
      <c r="V52" s="89">
        <v>1107.4409512084219</v>
      </c>
      <c r="W52" s="89">
        <v>1026.1437796401349</v>
      </c>
      <c r="X52" s="64">
        <v>908.75796615588661</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542.48496647700188</v>
      </c>
      <c r="O53" s="89">
        <v>655.75467011162982</v>
      </c>
      <c r="P53" s="89">
        <v>707.0020971449195</v>
      </c>
      <c r="Q53" s="89">
        <v>755.66281837471195</v>
      </c>
      <c r="R53" s="89">
        <v>794.43304785131068</v>
      </c>
      <c r="S53" s="89">
        <v>779.87183951552186</v>
      </c>
      <c r="T53" s="89">
        <v>792.55978794529335</v>
      </c>
      <c r="U53" s="89">
        <v>786.27316425414244</v>
      </c>
      <c r="V53" s="89">
        <v>750.45060906270021</v>
      </c>
      <c r="W53" s="89">
        <v>690.85119479304944</v>
      </c>
      <c r="X53" s="64">
        <v>601.287092234596</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356.50470432223034</v>
      </c>
      <c r="O54" s="89">
        <v>366.54120829941036</v>
      </c>
      <c r="P54" s="89">
        <v>367.62710816365825</v>
      </c>
      <c r="Q54" s="89">
        <v>382.74077334272738</v>
      </c>
      <c r="R54" s="89">
        <v>387.99664638885542</v>
      </c>
      <c r="S54" s="89">
        <v>386.63697097016797</v>
      </c>
      <c r="T54" s="89">
        <v>385.63373310409759</v>
      </c>
      <c r="U54" s="89">
        <v>373.93889225051595</v>
      </c>
      <c r="V54" s="89">
        <v>356.99034214572197</v>
      </c>
      <c r="W54" s="89">
        <v>335.29258484708532</v>
      </c>
      <c r="X54" s="64">
        <v>307.47087392129066</v>
      </c>
    </row>
    <row r="55" spans="1:24" ht="15" x14ac:dyDescent="0.4">
      <c r="A55" s="162" t="s">
        <v>73</v>
      </c>
      <c r="B55" s="89">
        <v>934.57687676860894</v>
      </c>
      <c r="C55" s="89">
        <v>887.42525940229336</v>
      </c>
      <c r="D55" s="89">
        <v>845.44340901984265</v>
      </c>
      <c r="E55" s="89">
        <v>779.22689809596068</v>
      </c>
      <c r="F55" s="89">
        <v>757.94777653435642</v>
      </c>
      <c r="G55" s="89">
        <v>743.94198224529464</v>
      </c>
      <c r="H55" s="89">
        <v>715.09724416269137</v>
      </c>
      <c r="I55" s="89">
        <v>684.96351381824547</v>
      </c>
      <c r="J55" s="89">
        <v>645.43450081486583</v>
      </c>
      <c r="K55" s="89">
        <v>615.48107071176855</v>
      </c>
      <c r="L55" s="89">
        <v>576.18923272420841</v>
      </c>
      <c r="M55" s="89">
        <v>558.08324977031759</v>
      </c>
      <c r="N55" s="89">
        <v>517.79595832779603</v>
      </c>
      <c r="O55" s="89">
        <v>468.55671882496392</v>
      </c>
      <c r="P55" s="89">
        <v>409.70836104977855</v>
      </c>
      <c r="Q55" s="89">
        <v>356.52892963208711</v>
      </c>
      <c r="R55" s="89">
        <v>219.81334145350004</v>
      </c>
      <c r="S55" s="89">
        <v>62.266390013806962</v>
      </c>
      <c r="T55" s="89">
        <v>9.9694671481525319</v>
      </c>
      <c r="U55" s="89">
        <v>2.9575852729632266</v>
      </c>
      <c r="V55" s="89">
        <v>0.85425037257495284</v>
      </c>
      <c r="W55" s="89">
        <v>0.52827145358894745</v>
      </c>
      <c r="X55" s="64" t="s">
        <v>208</v>
      </c>
    </row>
    <row r="56" spans="1:24" ht="27" customHeight="1" x14ac:dyDescent="0.4">
      <c r="A56" s="161" t="s">
        <v>72</v>
      </c>
      <c r="B56" s="89">
        <v>1106.3242941248309</v>
      </c>
      <c r="C56" s="89">
        <v>911.50227364519378</v>
      </c>
      <c r="D56" s="89">
        <v>888.13762645419206</v>
      </c>
      <c r="E56" s="89">
        <v>939.28867164628991</v>
      </c>
      <c r="F56" s="89">
        <v>1016.7862470667269</v>
      </c>
      <c r="G56" s="89">
        <v>1088.0107331987592</v>
      </c>
      <c r="H56" s="89">
        <v>1086.4724454941004</v>
      </c>
      <c r="I56" s="89">
        <v>966.89643217989783</v>
      </c>
      <c r="J56" s="89">
        <v>727.60776490100181</v>
      </c>
      <c r="K56" s="89">
        <v>634.88201567415956</v>
      </c>
      <c r="L56" s="89">
        <v>590.76035020230654</v>
      </c>
      <c r="M56" s="89">
        <v>583.69111662875093</v>
      </c>
      <c r="N56" s="89">
        <v>544.96236062708886</v>
      </c>
      <c r="O56" s="89">
        <v>513.08512114580287</v>
      </c>
      <c r="P56" s="89">
        <v>468.39714212078542</v>
      </c>
      <c r="Q56" s="89">
        <v>413.605499233052</v>
      </c>
      <c r="R56" s="89">
        <v>305.44202831082407</v>
      </c>
      <c r="S56" s="89">
        <v>211.6340990282194</v>
      </c>
      <c r="T56" s="89">
        <v>180.74460494455292</v>
      </c>
      <c r="U56" s="89">
        <v>163.85519365684146</v>
      </c>
      <c r="V56" s="89">
        <v>148.1774836548957</v>
      </c>
      <c r="W56" s="89">
        <v>141.50362960242339</v>
      </c>
      <c r="X56" s="64">
        <v>120.65983589200492</v>
      </c>
    </row>
    <row r="57" spans="1:24" ht="15" x14ac:dyDescent="0.4">
      <c r="A57" s="70" t="s">
        <v>71</v>
      </c>
      <c r="B57" s="89">
        <v>276.8197257092267</v>
      </c>
      <c r="C57" s="89">
        <v>275.22017138402447</v>
      </c>
      <c r="D57" s="89">
        <v>259.65333010034431</v>
      </c>
      <c r="E57" s="89">
        <v>273.74096827154881</v>
      </c>
      <c r="F57" s="89">
        <v>289.72753587280101</v>
      </c>
      <c r="G57" s="89">
        <v>319.01015874784406</v>
      </c>
      <c r="H57" s="89">
        <v>315.66590333548595</v>
      </c>
      <c r="I57" s="89">
        <v>169.7857827684081</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346.11763548755192</v>
      </c>
      <c r="G58" s="89">
        <v>378.50786837656898</v>
      </c>
      <c r="H58" s="89">
        <v>382.01456758585334</v>
      </c>
      <c r="I58" s="89">
        <v>399.63467593201489</v>
      </c>
      <c r="J58" s="89">
        <v>379.27628359161554</v>
      </c>
      <c r="K58" s="89">
        <v>337.22393837278076</v>
      </c>
      <c r="L58" s="89">
        <v>323.17799503986282</v>
      </c>
      <c r="M58" s="89">
        <v>340.15808461622311</v>
      </c>
      <c r="N58" s="89">
        <v>324.42398429404477</v>
      </c>
      <c r="O58" s="89">
        <v>303.51659455111098</v>
      </c>
      <c r="P58" s="89">
        <v>268.72499518127466</v>
      </c>
      <c r="Q58" s="89">
        <v>230.34558873897649</v>
      </c>
      <c r="R58" s="89">
        <v>132.2474688670361</v>
      </c>
      <c r="S58" s="89">
        <v>51.446682894040904</v>
      </c>
      <c r="T58" s="89">
        <v>25.69873576489378</v>
      </c>
      <c r="U58" s="89">
        <v>13.075091894229658</v>
      </c>
      <c r="V58" s="89">
        <v>5.5318954303834014</v>
      </c>
      <c r="W58" s="89">
        <v>1.262328386081043</v>
      </c>
      <c r="X58" s="64" t="s">
        <v>208</v>
      </c>
    </row>
    <row r="59" spans="1:24" ht="15" x14ac:dyDescent="0.4">
      <c r="A59" s="70" t="s">
        <v>182</v>
      </c>
      <c r="B59" s="89" t="s">
        <v>208</v>
      </c>
      <c r="C59" s="89" t="s">
        <v>208</v>
      </c>
      <c r="D59" s="89" t="s">
        <v>208</v>
      </c>
      <c r="E59" s="89" t="s">
        <v>208</v>
      </c>
      <c r="F59" s="89">
        <v>336.69398328665233</v>
      </c>
      <c r="G59" s="89">
        <v>341.63880482646204</v>
      </c>
      <c r="H59" s="89">
        <v>339.52862538319079</v>
      </c>
      <c r="I59" s="89">
        <v>346.21501245311526</v>
      </c>
      <c r="J59" s="89">
        <v>301.62869684460526</v>
      </c>
      <c r="K59" s="89">
        <v>248.0460120769543</v>
      </c>
      <c r="L59" s="89">
        <v>219.53583190661865</v>
      </c>
      <c r="M59" s="89">
        <v>202.99438563096021</v>
      </c>
      <c r="N59" s="89">
        <v>181.48737403077826</v>
      </c>
      <c r="O59" s="89">
        <v>167.80763515358524</v>
      </c>
      <c r="P59" s="89">
        <v>151.00113768608514</v>
      </c>
      <c r="Q59" s="89">
        <v>135.12092909088167</v>
      </c>
      <c r="R59" s="89">
        <v>122.87655321713235</v>
      </c>
      <c r="S59" s="89">
        <v>108.1771834402214</v>
      </c>
      <c r="T59" s="89">
        <v>101.1152487058433</v>
      </c>
      <c r="U59" s="89">
        <v>94.198973541363756</v>
      </c>
      <c r="V59" s="89">
        <v>85.548420267444158</v>
      </c>
      <c r="W59" s="89">
        <v>81.566939404009005</v>
      </c>
      <c r="X59" s="64">
        <v>66.595502603033523</v>
      </c>
    </row>
    <row r="60" spans="1:24" ht="15" x14ac:dyDescent="0.4">
      <c r="A60" s="70" t="s">
        <v>181</v>
      </c>
      <c r="B60" s="89" t="s">
        <v>208</v>
      </c>
      <c r="C60" s="89" t="s">
        <v>208</v>
      </c>
      <c r="D60" s="89" t="s">
        <v>208</v>
      </c>
      <c r="E60" s="89" t="s">
        <v>208</v>
      </c>
      <c r="F60" s="89">
        <v>21.137816874675938</v>
      </c>
      <c r="G60" s="89">
        <v>27.393998432372058</v>
      </c>
      <c r="H60" s="89">
        <v>28.871391855773652</v>
      </c>
      <c r="I60" s="89">
        <v>30.657835779550609</v>
      </c>
      <c r="J60" s="89">
        <v>28.332163950453349</v>
      </c>
      <c r="K60" s="89">
        <v>25.697157908394882</v>
      </c>
      <c r="L60" s="89">
        <v>24.288333497713538</v>
      </c>
      <c r="M60" s="89">
        <v>22.787643330145883</v>
      </c>
      <c r="N60" s="89">
        <v>21.720073084095123</v>
      </c>
      <c r="O60" s="89">
        <v>23.376852114787667</v>
      </c>
      <c r="P60" s="89">
        <v>29.473231478269195</v>
      </c>
      <c r="Q60" s="89">
        <v>32.334612247093645</v>
      </c>
      <c r="R60" s="89">
        <v>37.991616530357533</v>
      </c>
      <c r="S60" s="89">
        <v>41.236762001241388</v>
      </c>
      <c r="T60" s="89">
        <v>44.444577896516549</v>
      </c>
      <c r="U60" s="89">
        <v>48.731183923089667</v>
      </c>
      <c r="V60" s="89">
        <v>50.287740527434273</v>
      </c>
      <c r="W60" s="89">
        <v>53.524636718707981</v>
      </c>
      <c r="X60" s="64">
        <v>50.231803941407172</v>
      </c>
    </row>
    <row r="61" spans="1:24" ht="15" x14ac:dyDescent="0.4">
      <c r="A61" s="70" t="s">
        <v>180</v>
      </c>
      <c r="B61" s="89" t="s">
        <v>208</v>
      </c>
      <c r="C61" s="89" t="s">
        <v>208</v>
      </c>
      <c r="D61" s="89" t="s">
        <v>208</v>
      </c>
      <c r="E61" s="89" t="s">
        <v>208</v>
      </c>
      <c r="F61" s="89">
        <v>23.109275545045815</v>
      </c>
      <c r="G61" s="89">
        <v>21.459902815512038</v>
      </c>
      <c r="H61" s="89">
        <v>20.391957333796611</v>
      </c>
      <c r="I61" s="89">
        <v>20.603125246809</v>
      </c>
      <c r="J61" s="89">
        <v>18.370620514327594</v>
      </c>
      <c r="K61" s="89">
        <v>21.403284560670681</v>
      </c>
      <c r="L61" s="89">
        <v>22.408592752449557</v>
      </c>
      <c r="M61" s="89">
        <v>17.592145439366615</v>
      </c>
      <c r="N61" s="89">
        <v>17.088421630411762</v>
      </c>
      <c r="O61" s="89">
        <v>17.459554377304336</v>
      </c>
      <c r="P61" s="89">
        <v>18.981784423531888</v>
      </c>
      <c r="Q61" s="89">
        <v>15.788048582650585</v>
      </c>
      <c r="R61" s="89">
        <v>12.456029597170616</v>
      </c>
      <c r="S61" s="89">
        <v>10.801653287784172</v>
      </c>
      <c r="T61" s="89">
        <v>9.4520541538405816</v>
      </c>
      <c r="U61" s="89">
        <v>7.8758651205573642</v>
      </c>
      <c r="V61" s="89">
        <v>6.9466466353019918</v>
      </c>
      <c r="W61" s="89">
        <v>5.2750821162851524</v>
      </c>
      <c r="X61" s="64">
        <v>3.6951645100273747</v>
      </c>
    </row>
    <row r="62" spans="1:24" ht="26.25" customHeight="1" x14ac:dyDescent="0.4">
      <c r="A62" s="162" t="s">
        <v>179</v>
      </c>
      <c r="B62" s="89" t="s">
        <v>208</v>
      </c>
      <c r="C62" s="89" t="s">
        <v>208</v>
      </c>
      <c r="D62" s="89" t="s">
        <v>208</v>
      </c>
      <c r="E62" s="89" t="s">
        <v>208</v>
      </c>
      <c r="F62" s="89">
        <v>122.55574808477502</v>
      </c>
      <c r="G62" s="89">
        <v>124.50287238481769</v>
      </c>
      <c r="H62" s="89">
        <v>122.08584650935724</v>
      </c>
      <c r="I62" s="89">
        <v>120.22891184606482</v>
      </c>
      <c r="J62" s="89">
        <v>119.6385772662879</v>
      </c>
      <c r="K62" s="89">
        <v>114.94189873156682</v>
      </c>
      <c r="L62" s="89">
        <v>110.74869209257905</v>
      </c>
      <c r="M62" s="89">
        <v>107.94851156030512</v>
      </c>
      <c r="N62" s="89">
        <v>107.12980292984767</v>
      </c>
      <c r="O62" s="89">
        <v>108.1730217189229</v>
      </c>
      <c r="P62" s="89">
        <v>111.34219957580655</v>
      </c>
      <c r="Q62" s="89">
        <v>109.31827429436768</v>
      </c>
      <c r="R62" s="89">
        <v>108.35801310944125</v>
      </c>
      <c r="S62" s="89">
        <v>104.77781049661739</v>
      </c>
      <c r="T62" s="89">
        <v>103.5858889773473</v>
      </c>
      <c r="U62" s="89">
        <v>100.86251494420833</v>
      </c>
      <c r="V62" s="89">
        <v>93.874475358706832</v>
      </c>
      <c r="W62" s="89">
        <v>89.297712159760039</v>
      </c>
      <c r="X62" s="64">
        <v>86.83575513828076</v>
      </c>
    </row>
    <row r="63" spans="1:24" ht="15" x14ac:dyDescent="0.4">
      <c r="A63" s="161" t="s">
        <v>65</v>
      </c>
      <c r="B63" s="89">
        <v>191.93330769173841</v>
      </c>
      <c r="C63" s="89">
        <v>376.7665903541797</v>
      </c>
      <c r="D63" s="89">
        <v>338.60502665718485</v>
      </c>
      <c r="E63" s="89">
        <v>321.29981805832102</v>
      </c>
      <c r="F63" s="89">
        <v>283.50141413492094</v>
      </c>
      <c r="G63" s="89">
        <v>247.49429691963431</v>
      </c>
      <c r="H63" s="89">
        <v>228.19220775667486</v>
      </c>
      <c r="I63" s="89">
        <v>201.96770889296005</v>
      </c>
      <c r="J63" s="89">
        <v>164.58917692461659</v>
      </c>
      <c r="K63" s="89">
        <v>166.84556086836042</v>
      </c>
      <c r="L63" s="89">
        <v>173.23791774699598</v>
      </c>
      <c r="M63" s="89">
        <v>166.91607948769419</v>
      </c>
      <c r="N63" s="89">
        <v>204.56639913210444</v>
      </c>
      <c r="O63" s="89">
        <v>307.80681661198969</v>
      </c>
      <c r="P63" s="89">
        <v>293.78787015124396</v>
      </c>
      <c r="Q63" s="89">
        <v>329.39322178170107</v>
      </c>
      <c r="R63" s="89">
        <v>360.4771067425612</v>
      </c>
      <c r="S63" s="89">
        <v>299.42502323967381</v>
      </c>
      <c r="T63" s="89">
        <v>214.39371607572801</v>
      </c>
      <c r="U63" s="89">
        <v>175.14309900519655</v>
      </c>
      <c r="V63" s="89">
        <v>145.61838945638138</v>
      </c>
      <c r="W63" s="89">
        <v>123.74611973669619</v>
      </c>
      <c r="X63" s="64">
        <v>96.908962294882954</v>
      </c>
    </row>
    <row r="64" spans="1:24" ht="15" x14ac:dyDescent="0.4">
      <c r="A64" s="161" t="s">
        <v>64</v>
      </c>
      <c r="B64" s="89" t="s">
        <v>208</v>
      </c>
      <c r="C64" s="89" t="s">
        <v>208</v>
      </c>
      <c r="D64" s="89" t="s">
        <v>208</v>
      </c>
      <c r="E64" s="89" t="s">
        <v>208</v>
      </c>
      <c r="F64" s="89">
        <v>2.8341217502341292</v>
      </c>
      <c r="G64" s="89">
        <v>3.2591930438256362</v>
      </c>
      <c r="H64" s="89">
        <v>4.2220348396372769</v>
      </c>
      <c r="I64" s="89">
        <v>6.2689633682745027</v>
      </c>
      <c r="J64" s="89">
        <v>5.6642737289866174</v>
      </c>
      <c r="K64" s="89">
        <v>7.2109265152529103</v>
      </c>
      <c r="L64" s="89">
        <v>7.7057547442576979</v>
      </c>
      <c r="M64" s="89">
        <v>11.191287537307186</v>
      </c>
      <c r="N64" s="89">
        <v>15.194922980822476</v>
      </c>
      <c r="O64" s="89">
        <v>13.52453886623729</v>
      </c>
      <c r="P64" s="89">
        <v>14.664309126033988</v>
      </c>
      <c r="Q64" s="89">
        <v>15.652770318042069</v>
      </c>
      <c r="R64" s="89">
        <v>14.496346784013125</v>
      </c>
      <c r="S64" s="89">
        <v>13.973640328704148</v>
      </c>
      <c r="T64" s="89">
        <v>14.368297723422918</v>
      </c>
      <c r="U64" s="89">
        <v>15.960954738311075</v>
      </c>
      <c r="V64" s="89">
        <v>15.212131809118571</v>
      </c>
      <c r="W64" s="89">
        <v>13.105630518579147</v>
      </c>
      <c r="X64" s="64">
        <v>10.785819498962429</v>
      </c>
    </row>
    <row r="65" spans="1:24" ht="15" x14ac:dyDescent="0.4">
      <c r="A65" s="161" t="s">
        <v>178</v>
      </c>
      <c r="B65" s="89" t="s">
        <v>208</v>
      </c>
      <c r="C65" s="89" t="s">
        <v>208</v>
      </c>
      <c r="D65" s="89" t="s">
        <v>208</v>
      </c>
      <c r="E65" s="89" t="s">
        <v>208</v>
      </c>
      <c r="F65" s="89" t="s">
        <v>208</v>
      </c>
      <c r="G65" s="89" t="s">
        <v>208</v>
      </c>
      <c r="H65" s="89" t="s">
        <v>208</v>
      </c>
      <c r="I65" s="89" t="s">
        <v>208</v>
      </c>
      <c r="J65" s="89">
        <v>24.961931826898823</v>
      </c>
      <c r="K65" s="89">
        <v>25.78822721170161</v>
      </c>
      <c r="L65" s="89">
        <v>26.627598960946408</v>
      </c>
      <c r="M65" s="89">
        <v>27.205942047188678</v>
      </c>
      <c r="N65" s="89">
        <v>27.451225414410054</v>
      </c>
      <c r="O65" s="89">
        <v>28.179677353757747</v>
      </c>
      <c r="P65" s="89">
        <v>29.18551459426558</v>
      </c>
      <c r="Q65" s="89">
        <v>29.237964599376149</v>
      </c>
      <c r="R65" s="89">
        <v>29.088956876582113</v>
      </c>
      <c r="S65" s="89">
        <v>29.040184195310459</v>
      </c>
      <c r="T65" s="89">
        <v>28.963787822889341</v>
      </c>
      <c r="U65" s="89">
        <v>29.064801092133244</v>
      </c>
      <c r="V65" s="89">
        <v>28.682573006756407</v>
      </c>
      <c r="W65" s="89">
        <v>29.353773662020306</v>
      </c>
      <c r="X65" s="64">
        <v>20.634199256557938</v>
      </c>
    </row>
    <row r="66" spans="1:24" ht="15" x14ac:dyDescent="0.4">
      <c r="A66" s="161" t="s">
        <v>89</v>
      </c>
      <c r="B66" s="89" t="s">
        <v>208</v>
      </c>
      <c r="C66" s="89" t="s">
        <v>208</v>
      </c>
      <c r="D66" s="89" t="s">
        <v>208</v>
      </c>
      <c r="E66" s="89" t="s">
        <v>208</v>
      </c>
      <c r="F66" s="89" t="s">
        <v>208</v>
      </c>
      <c r="G66" s="89" t="s">
        <v>208</v>
      </c>
      <c r="H66" s="89" t="s">
        <v>208</v>
      </c>
      <c r="I66" s="89" t="s">
        <v>208</v>
      </c>
      <c r="J66" s="89">
        <v>418.14595224506684</v>
      </c>
      <c r="K66" s="89">
        <v>433.41367701878107</v>
      </c>
      <c r="L66" s="89">
        <v>449.78375092371357</v>
      </c>
      <c r="M66" s="89">
        <v>469.19162265107343</v>
      </c>
      <c r="N66" s="89">
        <v>477.28421907583794</v>
      </c>
      <c r="O66" s="89">
        <v>495.66538543755581</v>
      </c>
      <c r="P66" s="89">
        <v>494.00201879689132</v>
      </c>
      <c r="Q66" s="89">
        <v>471.60317603692965</v>
      </c>
      <c r="R66" s="89">
        <v>425.67167788026683</v>
      </c>
      <c r="S66" s="89">
        <v>389.78849298089318</v>
      </c>
      <c r="T66" s="89">
        <v>355.98178462434555</v>
      </c>
      <c r="U66" s="89">
        <v>322.62622184190536</v>
      </c>
      <c r="V66" s="89">
        <v>290.29908282208146</v>
      </c>
      <c r="W66" s="89">
        <v>267.28436759195205</v>
      </c>
      <c r="X66" s="64">
        <v>248.03045766985471</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16.705886087738293</v>
      </c>
      <c r="T67" s="89">
        <v>105.66010785057439</v>
      </c>
      <c r="U67" s="89">
        <v>177.82836119522625</v>
      </c>
      <c r="V67" s="89">
        <v>310.08378288302254</v>
      </c>
      <c r="W67" s="89">
        <v>542.71596024700136</v>
      </c>
      <c r="X67" s="64">
        <v>677.09511068401503</v>
      </c>
    </row>
    <row r="68" spans="1:24" ht="15" x14ac:dyDescent="0.4">
      <c r="A68" s="161" t="s">
        <v>63</v>
      </c>
      <c r="B68" s="89">
        <v>76.250570244140576</v>
      </c>
      <c r="C68" s="89">
        <v>83.848899732907157</v>
      </c>
      <c r="D68" s="89">
        <v>80.974864437698088</v>
      </c>
      <c r="E68" s="89">
        <v>82.113090073467632</v>
      </c>
      <c r="F68" s="89">
        <v>81.438011950469516</v>
      </c>
      <c r="G68" s="89">
        <v>82.856960047259818</v>
      </c>
      <c r="H68" s="89">
        <v>74.846545867309501</v>
      </c>
      <c r="I68" s="89">
        <v>71.746387937661765</v>
      </c>
      <c r="J68" s="89">
        <v>67.863378147774654</v>
      </c>
      <c r="K68" s="89">
        <v>64.837046288770082</v>
      </c>
      <c r="L68" s="89">
        <v>63.274725360167118</v>
      </c>
      <c r="M68" s="89">
        <v>61.425628158423301</v>
      </c>
      <c r="N68" s="89">
        <v>59.076258002706581</v>
      </c>
      <c r="O68" s="89">
        <v>59.513659873547475</v>
      </c>
      <c r="P68" s="89">
        <v>57.142000467469565</v>
      </c>
      <c r="Q68" s="89">
        <v>55.929615434575709</v>
      </c>
      <c r="R68" s="89">
        <v>55.038694320798776</v>
      </c>
      <c r="S68" s="89">
        <v>52.813951554590211</v>
      </c>
      <c r="T68" s="89">
        <v>43.628061128850675</v>
      </c>
      <c r="U68" s="89">
        <v>25.141927069957326</v>
      </c>
      <c r="V68" s="89">
        <v>12.028144758962183</v>
      </c>
      <c r="W68" s="89">
        <v>6.4748635727835842</v>
      </c>
      <c r="X68" s="64">
        <v>5.4909899466721441</v>
      </c>
    </row>
    <row r="69" spans="1:24" ht="15" x14ac:dyDescent="0.4">
      <c r="A69" s="70" t="s">
        <v>62</v>
      </c>
      <c r="B69" s="89" t="s">
        <v>208</v>
      </c>
      <c r="C69" s="89" t="s">
        <v>208</v>
      </c>
      <c r="D69" s="89" t="s">
        <v>208</v>
      </c>
      <c r="E69" s="89" t="s">
        <v>208</v>
      </c>
      <c r="F69" s="89">
        <v>66.111014273179464</v>
      </c>
      <c r="G69" s="89">
        <v>67.642479214244062</v>
      </c>
      <c r="H69" s="89">
        <v>60.534024798056272</v>
      </c>
      <c r="I69" s="89">
        <v>57.177883930919883</v>
      </c>
      <c r="J69" s="89">
        <v>57.68687376548889</v>
      </c>
      <c r="K69" s="89">
        <v>54.668031879803848</v>
      </c>
      <c r="L69" s="89">
        <v>53.002978053643893</v>
      </c>
      <c r="M69" s="89">
        <v>46.828548267594343</v>
      </c>
      <c r="N69" s="89">
        <v>46.590306516736739</v>
      </c>
      <c r="O69" s="89">
        <v>46.827636008824413</v>
      </c>
      <c r="P69" s="89">
        <v>45.716405338746114</v>
      </c>
      <c r="Q69" s="89">
        <v>44.77466495386043</v>
      </c>
      <c r="R69" s="89">
        <v>44.793392343026184</v>
      </c>
      <c r="S69" s="89">
        <v>43.737136664820746</v>
      </c>
      <c r="T69" s="89">
        <v>35.142369856065329</v>
      </c>
      <c r="U69" s="89">
        <v>17.417903385991277</v>
      </c>
      <c r="V69" s="89">
        <v>5.1772353032116971</v>
      </c>
      <c r="W69" s="89">
        <v>0.51366193890435397</v>
      </c>
      <c r="X69" s="64">
        <v>5.8726355171100829E-2</v>
      </c>
    </row>
    <row r="70" spans="1:24" ht="15" x14ac:dyDescent="0.4">
      <c r="A70" s="70" t="s">
        <v>61</v>
      </c>
      <c r="B70" s="89" t="s">
        <v>208</v>
      </c>
      <c r="C70" s="89" t="s">
        <v>208</v>
      </c>
      <c r="D70" s="89" t="s">
        <v>208</v>
      </c>
      <c r="E70" s="89" t="s">
        <v>208</v>
      </c>
      <c r="F70" s="89">
        <v>15.32699767729005</v>
      </c>
      <c r="G70" s="89">
        <v>15.214480833015768</v>
      </c>
      <c r="H70" s="89">
        <v>14.312521069253243</v>
      </c>
      <c r="I70" s="89">
        <v>14.568504006741872</v>
      </c>
      <c r="J70" s="89">
        <v>10.176504382285758</v>
      </c>
      <c r="K70" s="89">
        <v>10.169014408966236</v>
      </c>
      <c r="L70" s="89">
        <v>10.271747306523231</v>
      </c>
      <c r="M70" s="89">
        <v>14.597079890828953</v>
      </c>
      <c r="N70" s="89">
        <v>12.485951485969851</v>
      </c>
      <c r="O70" s="89">
        <v>12.686023864723063</v>
      </c>
      <c r="P70" s="89">
        <v>11.425595128723447</v>
      </c>
      <c r="Q70" s="89">
        <v>11.154950480715277</v>
      </c>
      <c r="R70" s="89">
        <v>10.245301977772591</v>
      </c>
      <c r="S70" s="89">
        <v>9.0768148897694587</v>
      </c>
      <c r="T70" s="89">
        <v>8.4856912727853455</v>
      </c>
      <c r="U70" s="89">
        <v>7.7240236839660446</v>
      </c>
      <c r="V70" s="89">
        <v>6.850909455750485</v>
      </c>
      <c r="W70" s="89">
        <v>5.96120163387923</v>
      </c>
      <c r="X70" s="64">
        <v>5.4322635915010444</v>
      </c>
    </row>
    <row r="71" spans="1:24" ht="15" x14ac:dyDescent="0.4">
      <c r="A71" s="160" t="s">
        <v>60</v>
      </c>
      <c r="B71" s="89" t="s">
        <v>208</v>
      </c>
      <c r="C71" s="89" t="s">
        <v>208</v>
      </c>
      <c r="D71" s="89" t="s">
        <v>208</v>
      </c>
      <c r="E71" s="89">
        <v>2493.7121747689712</v>
      </c>
      <c r="F71" s="89">
        <v>2513.5411038974398</v>
      </c>
      <c r="G71" s="89">
        <v>2678.8337253715326</v>
      </c>
      <c r="H71" s="89">
        <v>2712.7056016592037</v>
      </c>
      <c r="I71" s="89">
        <v>2777.167592870132</v>
      </c>
      <c r="J71" s="89">
        <v>2826.6996354947591</v>
      </c>
      <c r="K71" s="89">
        <v>2893.4163030487684</v>
      </c>
      <c r="L71" s="89">
        <v>2923.9907873695947</v>
      </c>
      <c r="M71" s="89">
        <v>3055.332255295717</v>
      </c>
      <c r="N71" s="89">
        <v>3167.8019377654323</v>
      </c>
      <c r="O71" s="89">
        <v>3385.1642316107695</v>
      </c>
      <c r="P71" s="89">
        <v>3461.0937596399572</v>
      </c>
      <c r="Q71" s="89">
        <v>3626.0746971035142</v>
      </c>
      <c r="R71" s="89">
        <v>3823.5965110429706</v>
      </c>
      <c r="S71" s="89">
        <v>3910.564404111019</v>
      </c>
      <c r="T71" s="89">
        <v>4016.7929039355859</v>
      </c>
      <c r="U71" s="89">
        <v>4117.8300340636597</v>
      </c>
      <c r="V71" s="89">
        <v>4131.5155173069197</v>
      </c>
      <c r="W71" s="89">
        <v>4153.2753084683945</v>
      </c>
      <c r="X71" s="64">
        <v>4207.164562722839</v>
      </c>
    </row>
    <row r="72" spans="1:24" ht="27" customHeight="1" x14ac:dyDescent="0.4">
      <c r="A72" s="160" t="s">
        <v>88</v>
      </c>
      <c r="B72" s="89" t="s">
        <v>208</v>
      </c>
      <c r="C72" s="89" t="s">
        <v>208</v>
      </c>
      <c r="D72" s="89" t="s">
        <v>208</v>
      </c>
      <c r="E72" s="89" t="s">
        <v>208</v>
      </c>
      <c r="F72" s="89" t="s">
        <v>208</v>
      </c>
      <c r="G72" s="89" t="s">
        <v>208</v>
      </c>
      <c r="H72" s="89" t="s">
        <v>208</v>
      </c>
      <c r="I72" s="89" t="s">
        <v>208</v>
      </c>
      <c r="J72" s="89">
        <v>61.059665037643647</v>
      </c>
      <c r="K72" s="89">
        <v>50.772178986609241</v>
      </c>
      <c r="L72" s="89">
        <v>60.833152148450807</v>
      </c>
      <c r="M72" s="89">
        <v>83.093047361827743</v>
      </c>
      <c r="N72" s="89">
        <v>87.179314682150206</v>
      </c>
      <c r="O72" s="89">
        <v>94.393476061977182</v>
      </c>
      <c r="P72" s="89">
        <v>106.5030009760471</v>
      </c>
      <c r="Q72" s="89">
        <v>102.60156938787428</v>
      </c>
      <c r="R72" s="89">
        <v>102.85290127288607</v>
      </c>
      <c r="S72" s="89">
        <v>100.09014717684099</v>
      </c>
      <c r="T72" s="89">
        <v>100.96074498637677</v>
      </c>
      <c r="U72" s="89">
        <v>85.857682677056317</v>
      </c>
      <c r="V72" s="89">
        <v>84.579443168231904</v>
      </c>
      <c r="W72" s="89">
        <v>79.132227507128292</v>
      </c>
      <c r="X72" s="64">
        <v>84.719790958565682</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v>2.1951154998526182E-2</v>
      </c>
      <c r="U73" s="89">
        <v>13.314335499150435</v>
      </c>
      <c r="V73" s="89">
        <v>89.198779711038455</v>
      </c>
      <c r="W73" s="89">
        <v>214.23181241046331</v>
      </c>
      <c r="X73" s="64">
        <v>501.41898638499504</v>
      </c>
    </row>
    <row r="74" spans="1:24" ht="15" x14ac:dyDescent="0.4">
      <c r="A74" s="160" t="s">
        <v>59</v>
      </c>
      <c r="B74" s="89" t="s">
        <v>208</v>
      </c>
      <c r="C74" s="89" t="s">
        <v>208</v>
      </c>
      <c r="D74" s="89" t="s">
        <v>208</v>
      </c>
      <c r="E74" s="89" t="s">
        <v>208</v>
      </c>
      <c r="F74" s="89">
        <v>117.94826314974586</v>
      </c>
      <c r="G74" s="89">
        <v>111.65118773732314</v>
      </c>
      <c r="H74" s="89">
        <v>109.83351758708675</v>
      </c>
      <c r="I74" s="89">
        <v>119.01129608140717</v>
      </c>
      <c r="J74" s="89">
        <v>148.47085517624095</v>
      </c>
      <c r="K74" s="89">
        <v>179.52881674834396</v>
      </c>
      <c r="L74" s="89">
        <v>113.94967556965844</v>
      </c>
      <c r="M74" s="89">
        <v>114.07809742249806</v>
      </c>
      <c r="N74" s="89">
        <v>144.03490831596451</v>
      </c>
      <c r="O74" s="89">
        <v>143.68530761238554</v>
      </c>
      <c r="P74" s="89">
        <v>141.16924855348077</v>
      </c>
      <c r="Q74" s="89">
        <v>109.25662441833977</v>
      </c>
      <c r="R74" s="89">
        <v>106.38809127269803</v>
      </c>
      <c r="S74" s="89">
        <v>104.05031889542819</v>
      </c>
      <c r="T74" s="89">
        <v>101.48779014411933</v>
      </c>
      <c r="U74" s="89">
        <v>99.344297899853558</v>
      </c>
      <c r="V74" s="89">
        <v>95.909235653193718</v>
      </c>
      <c r="W74" s="89">
        <v>92.698424047550461</v>
      </c>
      <c r="X74" s="64">
        <v>89.746843397178679</v>
      </c>
    </row>
    <row r="75" spans="1:24" s="156" customFormat="1" ht="40.5" customHeight="1" x14ac:dyDescent="0.4">
      <c r="A75" s="159" t="s">
        <v>177</v>
      </c>
      <c r="B75" s="158">
        <v>4219.9574321538275</v>
      </c>
      <c r="C75" s="158">
        <v>3947.7435329718619</v>
      </c>
      <c r="D75" s="158">
        <v>3876.6572542386898</v>
      </c>
      <c r="E75" s="158">
        <v>6482.3267349363614</v>
      </c>
      <c r="F75" s="158">
        <v>6787.6862898610652</v>
      </c>
      <c r="G75" s="158">
        <v>7131.5962070740743</v>
      </c>
      <c r="H75" s="158">
        <v>7143.5368721953073</v>
      </c>
      <c r="I75" s="158">
        <v>7018.5646770077919</v>
      </c>
      <c r="J75" s="158">
        <v>7286.8271509917331</v>
      </c>
      <c r="K75" s="158">
        <v>7288.3037333085203</v>
      </c>
      <c r="L75" s="158">
        <v>7222.607573991424</v>
      </c>
      <c r="M75" s="158">
        <v>7430.386493101485</v>
      </c>
      <c r="N75" s="158">
        <v>7642.6381504322881</v>
      </c>
      <c r="O75" s="158">
        <v>8230.3768039708921</v>
      </c>
      <c r="P75" s="158">
        <v>8334.0782221671216</v>
      </c>
      <c r="Q75" s="158">
        <v>8511.6559394621327</v>
      </c>
      <c r="R75" s="158">
        <v>8748.6308008069336</v>
      </c>
      <c r="S75" s="158">
        <v>8386.3981642069994</v>
      </c>
      <c r="T75" s="158">
        <v>8519.1954630192631</v>
      </c>
      <c r="U75" s="158">
        <v>8626.2812175909603</v>
      </c>
      <c r="V75" s="158">
        <v>8558.9701384289856</v>
      </c>
      <c r="W75" s="158">
        <v>8637.4902652868659</v>
      </c>
      <c r="X75" s="157">
        <v>8765.1189813869205</v>
      </c>
    </row>
    <row r="81" s="154" customFormat="1" x14ac:dyDescent="0.35"/>
  </sheetData>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pane xSplit="1" ySplit="2" topLeftCell="B3" activePane="bottomRight" state="frozen"/>
      <selection sqref="A1:B1"/>
      <selection pane="topRight" sqref="A1:B1"/>
      <selection pane="bottomLeft" sqref="A1:B1"/>
      <selection pane="bottomRight" sqref="A1:B1"/>
    </sheetView>
  </sheetViews>
  <sheetFormatPr defaultColWidth="8.88671875" defaultRowHeight="12.75" x14ac:dyDescent="0.35"/>
  <cols>
    <col min="1" max="1" width="51.5546875" style="154" customWidth="1"/>
    <col min="2" max="21" width="9.109375" style="155" customWidth="1"/>
    <col min="22" max="22" width="9.88671875" style="155" customWidth="1"/>
    <col min="23" max="24" width="9.88671875" style="154" customWidth="1"/>
    <col min="25" max="16384" width="8.88671875" style="154"/>
  </cols>
  <sheetData>
    <row r="1" spans="1:24" ht="60" customHeight="1" x14ac:dyDescent="0.4">
      <c r="A1" s="166" t="s">
        <v>191</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AA!C$8</f>
        <v>356.24646599538835</v>
      </c>
      <c r="C3" s="89">
        <f>AA!D$8</f>
        <v>373.3467671210629</v>
      </c>
      <c r="D3" s="89">
        <f>AA!E$8</f>
        <v>386.72815057048604</v>
      </c>
      <c r="E3" s="89">
        <f>AA!F$8</f>
        <v>397.30971657669113</v>
      </c>
      <c r="F3" s="89">
        <f>AA!G$8</f>
        <v>412.53326921147863</v>
      </c>
      <c r="G3" s="89">
        <f>AA!H$8</f>
        <v>430.98060726374786</v>
      </c>
      <c r="H3" s="89">
        <f>AA!I$8</f>
        <v>441.61348383438877</v>
      </c>
      <c r="I3" s="89">
        <f>AA!J$8</f>
        <v>468.81927728358312</v>
      </c>
      <c r="J3" s="89">
        <f>AA!K$8</f>
        <v>497.73521053068572</v>
      </c>
      <c r="K3" s="89">
        <f>AA!L$8</f>
        <v>533.89332208713017</v>
      </c>
      <c r="L3" s="89">
        <f>AA!M$8</f>
        <v>566.50192170383571</v>
      </c>
      <c r="M3" s="89">
        <f>AA!N$8</f>
        <v>611.8270846124467</v>
      </c>
      <c r="N3" s="89">
        <f>AA!O$8</f>
        <v>650.69727757246017</v>
      </c>
      <c r="O3" s="89">
        <f>AA!P$8</f>
        <v>697.67111988401064</v>
      </c>
      <c r="P3" s="89">
        <f>AA!Q$8</f>
        <v>708.63625283146587</v>
      </c>
      <c r="Q3" s="89">
        <f>AA!R$8</f>
        <v>718.72111477834778</v>
      </c>
      <c r="R3" s="89">
        <f>AA!S$8</f>
        <v>734.59101366904804</v>
      </c>
      <c r="S3" s="89">
        <f>AA!T$8</f>
        <v>717.80312491253426</v>
      </c>
      <c r="T3" s="89">
        <f>AA!U$8</f>
        <v>720.73255334205885</v>
      </c>
      <c r="U3" s="89">
        <f>AA!V$8</f>
        <v>722.25604752582251</v>
      </c>
      <c r="V3" s="89">
        <f>AA!W$8</f>
        <v>712.95274084293624</v>
      </c>
      <c r="W3" s="89">
        <f>AA!X$8</f>
        <v>710.28443300446622</v>
      </c>
      <c r="X3" s="64">
        <f>AA!Y$8</f>
        <v>722.40273757321449</v>
      </c>
    </row>
    <row r="4" spans="1:24" ht="15" customHeight="1" x14ac:dyDescent="0.4">
      <c r="A4" s="161" t="s">
        <v>186</v>
      </c>
      <c r="B4" s="89">
        <f>BBWB!C$8</f>
        <v>0</v>
      </c>
      <c r="C4" s="89">
        <f>BBWB!D$8</f>
        <v>0</v>
      </c>
      <c r="D4" s="89">
        <f>BBWB!E$8</f>
        <v>0</v>
      </c>
      <c r="E4" s="89">
        <f>BBWB!F$8</f>
        <v>123.92489014894272</v>
      </c>
      <c r="F4" s="89">
        <f>BBWB!G$8</f>
        <v>122.65417502371184</v>
      </c>
      <c r="G4" s="89">
        <f>BBWB!H$8</f>
        <v>134.20041184133493</v>
      </c>
      <c r="H4" s="89">
        <f>BBWB!I$8</f>
        <v>135.02051602432235</v>
      </c>
      <c r="I4" s="89">
        <f>BBWB!J$8</f>
        <v>124.97266554009516</v>
      </c>
      <c r="J4" s="89">
        <f>BBWB!K$8</f>
        <v>113.81204249251655</v>
      </c>
      <c r="K4" s="89">
        <f>BBWB!L$8</f>
        <v>108.2063382808989</v>
      </c>
      <c r="L4" s="89">
        <f>BBWB!M$8</f>
        <v>98.429383591281749</v>
      </c>
      <c r="M4" s="89">
        <f>BBWB!N$8</f>
        <v>90.399240898228683</v>
      </c>
      <c r="N4" s="89">
        <f>BBWB!O$8</f>
        <v>82.678411979271971</v>
      </c>
      <c r="O4" s="89">
        <f>BBWB!P$8</f>
        <v>79.415395515706479</v>
      </c>
      <c r="P4" s="89">
        <f>BBWB!Q$8</f>
        <v>74.756037466018412</v>
      </c>
      <c r="Q4" s="89">
        <f>BBWB!R$8</f>
        <v>72.482343244228517</v>
      </c>
      <c r="R4" s="89">
        <f>BBWB!S$8</f>
        <v>72.494970125329758</v>
      </c>
      <c r="S4" s="89">
        <f>BBWB!T$8</f>
        <v>70.7230836890798</v>
      </c>
      <c r="T4" s="89">
        <f>BBWB!U$8</f>
        <v>69.130246726464136</v>
      </c>
      <c r="U4" s="89">
        <f>BBWB!V$8</f>
        <v>68.438464429785199</v>
      </c>
      <c r="V4" s="89">
        <f>BBWB!W$8</f>
        <v>66.573913298087859</v>
      </c>
      <c r="W4" s="89">
        <f>BBWB!X$8</f>
        <v>59.325386512128709</v>
      </c>
      <c r="X4" s="64">
        <f>BBWB!Y$8</f>
        <v>53.755811228514901</v>
      </c>
    </row>
    <row r="5" spans="1:24" ht="15" customHeight="1" x14ac:dyDescent="0.4">
      <c r="A5" s="161" t="s">
        <v>78</v>
      </c>
      <c r="B5" s="89"/>
      <c r="C5" s="89"/>
      <c r="D5" s="89"/>
      <c r="E5" s="89"/>
      <c r="F5" s="89"/>
      <c r="G5" s="89">
        <f>CA!H$8</f>
        <v>139.32268760843829</v>
      </c>
      <c r="H5" s="89">
        <f>CA!I$8</f>
        <v>147.4257353758351</v>
      </c>
      <c r="I5" s="89">
        <f>CA!J$8</f>
        <v>154.79444333369017</v>
      </c>
      <c r="J5" s="89">
        <f>CA!K$8</f>
        <v>158.412915083841</v>
      </c>
      <c r="K5" s="89">
        <f>CA!L$8</f>
        <v>164.26851081012515</v>
      </c>
      <c r="L5" s="89">
        <f>CA!M$8</f>
        <v>167.48458069049087</v>
      </c>
      <c r="M5" s="89">
        <f>CA!N$8</f>
        <v>180.36999532210555</v>
      </c>
      <c r="N5" s="89">
        <f>CA!O$8</f>
        <v>191.26440797926011</v>
      </c>
      <c r="O5" s="89">
        <f>CA!P$8</f>
        <v>208.82646104483763</v>
      </c>
      <c r="P5" s="89">
        <f>CA!Q$8</f>
        <v>217.9096749837762</v>
      </c>
      <c r="Q5" s="89">
        <f>CA!R$8</f>
        <v>239.70654313275068</v>
      </c>
      <c r="R5" s="89">
        <f>CA!S$8</f>
        <v>268.1779033346665</v>
      </c>
      <c r="S5" s="89">
        <f>CA!T$8</f>
        <v>293.05026679793161</v>
      </c>
      <c r="T5" s="89">
        <f>CA!U$8</f>
        <v>327.64753251507278</v>
      </c>
      <c r="U5" s="89">
        <f>CA!V$8</f>
        <v>358.64369041796124</v>
      </c>
      <c r="V5" s="89">
        <f>CA!W$8</f>
        <v>373.7915500610597</v>
      </c>
      <c r="W5" s="89">
        <f>CA!X$8</f>
        <v>395.43313560673721</v>
      </c>
      <c r="X5" s="64">
        <f>CA!Y$8</f>
        <v>423.10946132968417</v>
      </c>
    </row>
    <row r="6" spans="1:24" ht="15" customHeight="1" x14ac:dyDescent="0.4">
      <c r="A6" s="161" t="s">
        <v>97</v>
      </c>
      <c r="B6" s="89"/>
      <c r="C6" s="89"/>
      <c r="D6" s="89"/>
      <c r="E6" s="89"/>
      <c r="F6" s="89"/>
      <c r="G6" s="89">
        <f>CWP!H$8</f>
        <v>0</v>
      </c>
      <c r="H6" s="89">
        <f>CWP!I$8</f>
        <v>0</v>
      </c>
      <c r="I6" s="89">
        <f>CWP!J$8</f>
        <v>0</v>
      </c>
      <c r="J6" s="89">
        <f>CWP!K$8</f>
        <v>0</v>
      </c>
      <c r="K6" s="89">
        <f>CWP!L$8</f>
        <v>0</v>
      </c>
      <c r="L6" s="89">
        <f>CWP!M$8</f>
        <v>0</v>
      </c>
      <c r="M6" s="89">
        <f>CWP!N$8</f>
        <v>0</v>
      </c>
      <c r="N6" s="89">
        <f>CWP!O$8</f>
        <v>0</v>
      </c>
      <c r="O6" s="89">
        <f>CWP!P$8</f>
        <v>34.963435084426187</v>
      </c>
      <c r="P6" s="89">
        <f>CWP!Q$8</f>
        <v>59.303588046698223</v>
      </c>
      <c r="Q6" s="89">
        <f>CWP!R$8</f>
        <v>14.410465075770771</v>
      </c>
      <c r="R6" s="89">
        <f>CWP!S$8</f>
        <v>8.1138067065868249</v>
      </c>
      <c r="S6" s="89">
        <f>CWP!T$8</f>
        <v>0.17847678018575844</v>
      </c>
      <c r="T6" s="89">
        <f>CWP!U$8</f>
        <v>0.22072000000000003</v>
      </c>
      <c r="U6" s="89">
        <f>CWP!V$8</f>
        <v>0.23595260000000012</v>
      </c>
      <c r="V6" s="89">
        <f>CWP!W$8</f>
        <v>0</v>
      </c>
      <c r="W6" s="89">
        <f>CWP!X$8</f>
        <v>14.425491175495631</v>
      </c>
      <c r="X6" s="64">
        <f>CWP!Y$8</f>
        <v>2.4320791428639366</v>
      </c>
    </row>
    <row r="7" spans="1:24" ht="15" customHeight="1" x14ac:dyDescent="0.4">
      <c r="A7" s="161" t="s">
        <v>77</v>
      </c>
      <c r="B7" s="89">
        <f>CTB!C$8</f>
        <v>350.82081099999999</v>
      </c>
      <c r="C7" s="89">
        <f>CTB!D$8</f>
        <v>367.132881</v>
      </c>
      <c r="D7" s="89">
        <f>CTB!E$8</f>
        <v>373.86398300000002</v>
      </c>
      <c r="E7" s="89">
        <f>CTB!F$8</f>
        <v>380.82894399999998</v>
      </c>
      <c r="F7" s="89">
        <f>CTB!G$8</f>
        <v>382.95426599999996</v>
      </c>
      <c r="G7" s="89">
        <f>CTB!H$8</f>
        <v>394.02762899999999</v>
      </c>
      <c r="H7" s="89">
        <f>CTB!I$8</f>
        <v>401.19034899999997</v>
      </c>
      <c r="I7" s="89">
        <f>CTB!J$8</f>
        <v>436.45291499999996</v>
      </c>
      <c r="J7" s="89">
        <f>CTB!K$8</f>
        <v>468.76739800000001</v>
      </c>
      <c r="K7" s="89">
        <f>CTB!L$8</f>
        <v>490.902196</v>
      </c>
      <c r="L7" s="89">
        <f>CTB!M$8</f>
        <v>506.199836</v>
      </c>
      <c r="M7" s="89">
        <f>CTB!N$8</f>
        <v>516.80950400000006</v>
      </c>
      <c r="N7" s="89">
        <f>CTB!O$8</f>
        <v>544.49549200000001</v>
      </c>
      <c r="O7" s="89">
        <f>CTB!P$8</f>
        <v>605.540209</v>
      </c>
      <c r="P7" s="89">
        <f>CTB!Q$8</f>
        <v>636.33769900000004</v>
      </c>
      <c r="Q7" s="89">
        <f>CTB!R$8</f>
        <v>638.40051900000003</v>
      </c>
      <c r="R7" s="89">
        <f>CTB!S$8</f>
        <v>637.51822300000003</v>
      </c>
      <c r="S7" s="89"/>
      <c r="T7" s="89"/>
      <c r="U7" s="89"/>
      <c r="V7" s="89"/>
      <c r="W7" s="89"/>
      <c r="X7" s="64"/>
    </row>
    <row r="8" spans="1:24" ht="30" customHeight="1" x14ac:dyDescent="0.4">
      <c r="A8" s="161" t="s">
        <v>76</v>
      </c>
      <c r="B8" s="89">
        <f>DLA!C$8</f>
        <v>760.17263881611507</v>
      </c>
      <c r="C8" s="89">
        <f>DLA!D$8</f>
        <v>833.52114829644086</v>
      </c>
      <c r="D8" s="89">
        <f>DLA!E$8</f>
        <v>882.75199827602523</v>
      </c>
      <c r="E8" s="89">
        <f>DLA!F$8</f>
        <v>926.43708601745539</v>
      </c>
      <c r="F8" s="89">
        <f>DLA!G$8</f>
        <v>982.84723767510195</v>
      </c>
      <c r="G8" s="89">
        <f>DLA!H$8</f>
        <v>1074.7770842088735</v>
      </c>
      <c r="H8" s="89">
        <f>DLA!I$8</f>
        <v>1128.2917300180877</v>
      </c>
      <c r="I8" s="89">
        <f>DLA!J$8</f>
        <v>1206.329797547334</v>
      </c>
      <c r="J8" s="89">
        <f>DLA!K$8</f>
        <v>1278.9344559088129</v>
      </c>
      <c r="K8" s="89">
        <f>DLA!L$8</f>
        <v>1360.5152595154048</v>
      </c>
      <c r="L8" s="89">
        <f>DLA!M$8</f>
        <v>1442.5131184752304</v>
      </c>
      <c r="M8" s="89">
        <f>DLA!N$8</f>
        <v>1549.011931015611</v>
      </c>
      <c r="N8" s="89">
        <f>DLA!O$8</f>
        <v>1639.2065420587132</v>
      </c>
      <c r="O8" s="89">
        <f>DLA!P$8</f>
        <v>1770.8798231523765</v>
      </c>
      <c r="P8" s="89">
        <f>DLA!Q$8</f>
        <v>1817.7418542997552</v>
      </c>
      <c r="Q8" s="89">
        <f>DLA!R$8</f>
        <v>1902.6107878857163</v>
      </c>
      <c r="R8" s="89">
        <f>DLA!S$8</f>
        <v>2024.6846852438389</v>
      </c>
      <c r="S8" s="89">
        <f>DLA!T$8</f>
        <v>2056.7581107197793</v>
      </c>
      <c r="T8" s="89">
        <f>DLA!U$8</f>
        <v>2063.2888841295789</v>
      </c>
      <c r="U8" s="89">
        <f>DLA!V$8</f>
        <v>1983.1969839382837</v>
      </c>
      <c r="V8" s="89">
        <f>DLA!W$8</f>
        <v>1682.1854331006384</v>
      </c>
      <c r="W8" s="89">
        <f>DLA!X$8</f>
        <v>1343.4105443947572</v>
      </c>
      <c r="X8" s="64">
        <f>DLA!Y$8</f>
        <v>1149.6438549748061</v>
      </c>
    </row>
    <row r="9" spans="1:24" ht="15" customHeight="1" x14ac:dyDescent="0.4">
      <c r="A9" s="70" t="s">
        <v>75</v>
      </c>
      <c r="B9" s="89"/>
      <c r="C9" s="89"/>
      <c r="D9" s="89"/>
      <c r="E9" s="89"/>
      <c r="F9" s="89"/>
      <c r="G9" s="89"/>
      <c r="H9" s="89">
        <f>'DLA (children)'!I$8</f>
        <v>95.958561644278461</v>
      </c>
      <c r="I9" s="89">
        <f>'DLA (children)'!J$8</f>
        <v>99.863638148360366</v>
      </c>
      <c r="J9" s="89">
        <f>'DLA (children)'!K$8</f>
        <v>106.0256837503417</v>
      </c>
      <c r="K9" s="89">
        <f>'DLA (children)'!L$8</f>
        <v>116.37367300520657</v>
      </c>
      <c r="L9" s="89">
        <f>'DLA (children)'!M$8</f>
        <v>122.83800434118767</v>
      </c>
      <c r="M9" s="89">
        <f>'DLA (children)'!N$8</f>
        <v>131.3699664125653</v>
      </c>
      <c r="N9" s="89">
        <f>'DLA (children)'!O$8</f>
        <v>139.54900664193349</v>
      </c>
      <c r="O9" s="89">
        <f>'DLA (children)'!P$8</f>
        <v>149.19100914132602</v>
      </c>
      <c r="P9" s="89">
        <f>'DLA (children)'!Q$8</f>
        <v>150.52108935231482</v>
      </c>
      <c r="Q9" s="89">
        <f>'DLA (children)'!R$8</f>
        <v>160.81250289872489</v>
      </c>
      <c r="R9" s="89">
        <f>'DLA (children)'!S$8</f>
        <v>171.2639162845872</v>
      </c>
      <c r="S9" s="89">
        <f>'DLA (children)'!T$8</f>
        <v>180.92890787702527</v>
      </c>
      <c r="T9" s="89">
        <f>'DLA (children)'!U$8</f>
        <v>214.36723071354717</v>
      </c>
      <c r="U9" s="89">
        <f>'DLA (children)'!V$8</f>
        <v>232.3169828212973</v>
      </c>
      <c r="V9" s="89">
        <f>'DLA (children)'!W$8</f>
        <v>239.94312117803287</v>
      </c>
      <c r="W9" s="89">
        <f>'DLA (children)'!X$8</f>
        <v>249.10503788339759</v>
      </c>
      <c r="X9" s="64">
        <f>'DLA (children)'!Y$8</f>
        <v>270.53459613294456</v>
      </c>
    </row>
    <row r="10" spans="1:24" ht="15" customHeight="1" x14ac:dyDescent="0.4">
      <c r="A10" s="70" t="s">
        <v>62</v>
      </c>
      <c r="B10" s="89"/>
      <c r="C10" s="89"/>
      <c r="D10" s="89"/>
      <c r="E10" s="89"/>
      <c r="F10" s="89"/>
      <c r="G10" s="89"/>
      <c r="H10" s="89">
        <f>'DLA (working age)'!I$8</f>
        <v>650.05503175670015</v>
      </c>
      <c r="I10" s="89">
        <f>'DLA (working age)'!J$8</f>
        <v>689.28844024155649</v>
      </c>
      <c r="J10" s="89">
        <f>'DLA (working age)'!K$8</f>
        <v>722.34226541725786</v>
      </c>
      <c r="K10" s="89">
        <f>'DLA (working age)'!L$8</f>
        <v>758.01380778066596</v>
      </c>
      <c r="L10" s="89">
        <f>'DLA (working age)'!M$8</f>
        <v>795.88206830276749</v>
      </c>
      <c r="M10" s="89">
        <f>'DLA (working age)'!N$8</f>
        <v>844.94506142701812</v>
      </c>
      <c r="N10" s="89">
        <f>'DLA (working age)'!O$8</f>
        <v>885.14817317966629</v>
      </c>
      <c r="O10" s="89">
        <f>'DLA (working age)'!P$8</f>
        <v>948.98783734624703</v>
      </c>
      <c r="P10" s="89">
        <f>'DLA (working age)'!Q$8</f>
        <v>965.07388325820318</v>
      </c>
      <c r="Q10" s="89">
        <f>'DLA (working age)'!R$8</f>
        <v>1017.4737574790206</v>
      </c>
      <c r="R10" s="89">
        <f>'DLA (working age)'!S$8</f>
        <v>1090.0999557640362</v>
      </c>
      <c r="S10" s="89">
        <f>'DLA (working age)'!T$8</f>
        <v>1093.5454777491136</v>
      </c>
      <c r="T10" s="89">
        <f>'DLA (working age)'!U$8</f>
        <v>1029.6524600083358</v>
      </c>
      <c r="U10" s="89">
        <f>'DLA (working age)'!V$8</f>
        <v>969.67682966701682</v>
      </c>
      <c r="V10" s="89">
        <f>'DLA (working age)'!W$8</f>
        <v>718.20976276379918</v>
      </c>
      <c r="W10" s="89">
        <f>'DLA (working age)'!X$8</f>
        <v>474.72673326979907</v>
      </c>
      <c r="X10" s="64">
        <f>'DLA (working age)'!Y$8</f>
        <v>310.08430778288448</v>
      </c>
    </row>
    <row r="11" spans="1:24" ht="15" customHeight="1" x14ac:dyDescent="0.4">
      <c r="A11" s="70" t="s">
        <v>61</v>
      </c>
      <c r="B11" s="89"/>
      <c r="C11" s="89"/>
      <c r="D11" s="89"/>
      <c r="E11" s="89"/>
      <c r="F11" s="89"/>
      <c r="G11" s="89"/>
      <c r="H11" s="89">
        <f>'DLA (pensioners)'!I$8</f>
        <v>382.60540187206158</v>
      </c>
      <c r="I11" s="89">
        <f>'DLA (pensioners)'!J$8</f>
        <v>418.59882608174962</v>
      </c>
      <c r="J11" s="89">
        <f>'DLA (pensioners)'!K$8</f>
        <v>451.89033276653464</v>
      </c>
      <c r="K11" s="89">
        <f>'DLA (pensioners)'!L$8</f>
        <v>486.27461100305584</v>
      </c>
      <c r="L11" s="89">
        <f>'DLA (pensioners)'!M$8</f>
        <v>523.8953626182581</v>
      </c>
      <c r="M11" s="89">
        <f>'DLA (pensioners)'!N$8</f>
        <v>572.48840704877387</v>
      </c>
      <c r="N11" s="89">
        <f>'DLA (pensioners)'!O$8</f>
        <v>614.21386298080938</v>
      </c>
      <c r="O11" s="89">
        <f>'DLA (pensioners)'!P$8</f>
        <v>672.96931830358653</v>
      </c>
      <c r="P11" s="89">
        <f>'DLA (pensioners)'!Q$8</f>
        <v>703.88514058353212</v>
      </c>
      <c r="Q11" s="89">
        <f>'DLA (pensioners)'!R$8</f>
        <v>724.46057056424388</v>
      </c>
      <c r="R11" s="89">
        <f>'DLA (pensioners)'!S$8</f>
        <v>764.54014353121477</v>
      </c>
      <c r="S11" s="89">
        <f>'DLA (pensioners)'!T$8</f>
        <v>784.88395379919689</v>
      </c>
      <c r="T11" s="89">
        <f>'DLA (pensioners)'!U$8</f>
        <v>822.30651529566273</v>
      </c>
      <c r="U11" s="89">
        <f>'DLA (pensioners)'!V$8</f>
        <v>780.77964861724467</v>
      </c>
      <c r="V11" s="89">
        <f>'DLA (pensioners)'!W$8</f>
        <v>725.50768811766898</v>
      </c>
      <c r="W11" s="89">
        <f>'DLA (pensioners)'!X$8</f>
        <v>619.00949687098193</v>
      </c>
      <c r="X11" s="64">
        <f>'DLA (pensioners)'!Y$8</f>
        <v>568.69997701778971</v>
      </c>
    </row>
    <row r="12" spans="1:24" ht="15" customHeight="1" x14ac:dyDescent="0.4">
      <c r="A12" s="161" t="s">
        <v>85</v>
      </c>
      <c r="B12" s="89"/>
      <c r="C12" s="89"/>
      <c r="D12" s="89"/>
      <c r="E12" s="89"/>
      <c r="F12" s="89"/>
      <c r="G12" s="89"/>
      <c r="H12" s="89">
        <f>DHP!I$8</f>
        <v>1.221015</v>
      </c>
      <c r="I12" s="89">
        <f>DHP!J$8</f>
        <v>1.3922905700000001</v>
      </c>
      <c r="J12" s="89">
        <f>DHP!K$8</f>
        <v>1.6665194800000003</v>
      </c>
      <c r="K12" s="89">
        <f>DHP!L$8</f>
        <v>1.8881659999999998</v>
      </c>
      <c r="L12" s="89">
        <f>DHP!M$8</f>
        <v>2.19305905</v>
      </c>
      <c r="M12" s="89">
        <f>DHP!N$8</f>
        <v>2.2644760000000002</v>
      </c>
      <c r="N12" s="89">
        <f>DHP!O$8</f>
        <v>2.2987167400000001</v>
      </c>
      <c r="O12" s="89">
        <f>DHP!P$8</f>
        <v>2.0641989999999999</v>
      </c>
      <c r="P12" s="89">
        <f>DHP!Q$8</f>
        <v>2.0375289999999997</v>
      </c>
      <c r="Q12" s="89">
        <f>DHP!R$8</f>
        <v>2.0962610000000002</v>
      </c>
      <c r="R12" s="89">
        <f>DHP!S$8</f>
        <v>5.1614379999999995</v>
      </c>
      <c r="S12" s="89">
        <f>DHP!T$8</f>
        <v>17.797455999999997</v>
      </c>
      <c r="T12" s="89">
        <f>DHP!U$8</f>
        <v>17.98441</v>
      </c>
      <c r="U12" s="89">
        <f>DHP!V$8</f>
        <v>13.983906000000001</v>
      </c>
      <c r="V12" s="89">
        <f>DHP!W$8</f>
        <v>16.099437000000002</v>
      </c>
      <c r="W12" s="89">
        <f>DHP!X$8</f>
        <v>20.251486999999997</v>
      </c>
      <c r="X12" s="64">
        <f>DHP!Y$8</f>
        <v>20.757574000000002</v>
      </c>
    </row>
    <row r="13" spans="1:24" ht="30" customHeight="1" x14ac:dyDescent="0.4">
      <c r="A13" s="161" t="s">
        <v>95</v>
      </c>
      <c r="B13" s="89"/>
      <c r="C13" s="89"/>
      <c r="D13" s="89"/>
      <c r="E13" s="89"/>
      <c r="F13" s="89"/>
      <c r="G13" s="89"/>
      <c r="H13" s="89">
        <f>ESA!I$8</f>
        <v>0</v>
      </c>
      <c r="I13" s="89">
        <f>ESA!J$8</f>
        <v>0</v>
      </c>
      <c r="J13" s="89">
        <f>ESA!K$8</f>
        <v>0</v>
      </c>
      <c r="K13" s="89">
        <f>ESA!L$8</f>
        <v>0</v>
      </c>
      <c r="L13" s="89">
        <f>ESA!M$8</f>
        <v>0</v>
      </c>
      <c r="M13" s="89">
        <f>ESA!N$8</f>
        <v>0</v>
      </c>
      <c r="N13" s="89">
        <f>ESA!O$8</f>
        <v>18.427344540472966</v>
      </c>
      <c r="O13" s="89">
        <f>ESA!P$8</f>
        <v>186.1070649432815</v>
      </c>
      <c r="P13" s="89">
        <f>ESA!Q$8</f>
        <v>334.45149995060581</v>
      </c>
      <c r="Q13" s="89">
        <f>ESA!R$8</f>
        <v>537.70064430509569</v>
      </c>
      <c r="R13" s="89">
        <f>ESA!S$8</f>
        <v>1058.0693102383129</v>
      </c>
      <c r="S13" s="89">
        <f>ESA!T$8</f>
        <v>1631.9672209011362</v>
      </c>
      <c r="T13" s="89">
        <f>ESA!U$8</f>
        <v>1972.3372244553514</v>
      </c>
      <c r="U13" s="89">
        <f>ESA!V$8</f>
        <v>2130.7246406319059</v>
      </c>
      <c r="V13" s="89">
        <f>ESA!W$8</f>
        <v>2184.6097569506828</v>
      </c>
      <c r="W13" s="89">
        <f>ESA!X$8</f>
        <v>2236.5143189055016</v>
      </c>
      <c r="X13" s="64">
        <f>ESA!Y$8</f>
        <v>2192.1648129752748</v>
      </c>
    </row>
    <row r="14" spans="1:24" ht="15" customHeight="1" x14ac:dyDescent="0.4">
      <c r="A14" s="162" t="s">
        <v>74</v>
      </c>
      <c r="B14" s="89">
        <f>HB!C$8</f>
        <v>1429.623881</v>
      </c>
      <c r="C14" s="89">
        <f>HB!D$8</f>
        <v>1424.4315039999999</v>
      </c>
      <c r="D14" s="89">
        <f>HB!E$8</f>
        <v>1420.0752769999999</v>
      </c>
      <c r="E14" s="89">
        <f>HB!F$8</f>
        <v>1429.3210650000001</v>
      </c>
      <c r="F14" s="89">
        <f>HB!G$8</f>
        <v>1432.1943169999997</v>
      </c>
      <c r="G14" s="89">
        <f>HB!H$8</f>
        <v>1479.2359329999999</v>
      </c>
      <c r="H14" s="89">
        <f>HB!I$8</f>
        <v>1582.7320299999999</v>
      </c>
      <c r="I14" s="89">
        <f>HB!J$8</f>
        <v>1483.08995</v>
      </c>
      <c r="J14" s="89">
        <f>HB!K$8</f>
        <v>1509.1894820000002</v>
      </c>
      <c r="K14" s="89">
        <f>HB!L$8</f>
        <v>1555.0272790000001</v>
      </c>
      <c r="L14" s="89">
        <f>HB!M$8</f>
        <v>1633.598066</v>
      </c>
      <c r="M14" s="89">
        <f>HB!N$8</f>
        <v>1735.211063</v>
      </c>
      <c r="N14" s="89">
        <f>HB!O$8</f>
        <v>1893.7136010000002</v>
      </c>
      <c r="O14" s="89">
        <f>HB!P$8</f>
        <v>2205.6070829999999</v>
      </c>
      <c r="P14" s="89">
        <f>HB!Q$8</f>
        <v>2371.8620019999998</v>
      </c>
      <c r="Q14" s="89">
        <f>HB!R$8</f>
        <v>2540.0222940000003</v>
      </c>
      <c r="R14" s="89">
        <f>HB!S$8</f>
        <v>2654.4225140000003</v>
      </c>
      <c r="S14" s="89">
        <f>HB!T$8</f>
        <v>2691.3663270000002</v>
      </c>
      <c r="T14" s="89">
        <f>HB!U$8</f>
        <v>2684.3009549999997</v>
      </c>
      <c r="U14" s="89">
        <f>HB!V$8</f>
        <v>2607.5515530000002</v>
      </c>
      <c r="V14" s="89">
        <f>HB!W$8</f>
        <v>2471.3543410000002</v>
      </c>
      <c r="W14" s="89">
        <f>HB!X$8</f>
        <v>2325.16788</v>
      </c>
      <c r="X14" s="64">
        <f>HB!Y$8</f>
        <v>2131.4657400000006</v>
      </c>
    </row>
    <row r="15" spans="1:24" ht="15" customHeight="1" x14ac:dyDescent="0.4">
      <c r="A15" s="70" t="s">
        <v>185</v>
      </c>
      <c r="B15" s="89"/>
      <c r="C15" s="89"/>
      <c r="D15" s="89"/>
      <c r="E15" s="89"/>
      <c r="F15" s="89"/>
      <c r="G15" s="89"/>
      <c r="H15" s="89"/>
      <c r="I15" s="89"/>
      <c r="J15" s="89"/>
      <c r="K15" s="89"/>
      <c r="L15" s="89"/>
      <c r="M15" s="89"/>
      <c r="N15" s="89">
        <v>1250.0299499999999</v>
      </c>
      <c r="O15" s="89">
        <v>1536.6103440000002</v>
      </c>
      <c r="P15" s="89">
        <v>1672.4055780000001</v>
      </c>
      <c r="Q15" s="89">
        <v>1805.8894300000002</v>
      </c>
      <c r="R15" s="89">
        <v>1902.602928</v>
      </c>
      <c r="S15" s="89">
        <v>1920.9187259999999</v>
      </c>
      <c r="T15" s="89">
        <v>1914.835926</v>
      </c>
      <c r="U15" s="89">
        <v>1848.589205</v>
      </c>
      <c r="V15" s="89">
        <v>1739.907385</v>
      </c>
      <c r="W15" s="89">
        <v>1626.103891</v>
      </c>
      <c r="X15" s="64">
        <v>1476.7818130000001</v>
      </c>
    </row>
    <row r="16" spans="1:24" ht="15" customHeight="1" x14ac:dyDescent="0.4">
      <c r="A16" s="70" t="s">
        <v>184</v>
      </c>
      <c r="B16" s="89"/>
      <c r="C16" s="89"/>
      <c r="D16" s="89"/>
      <c r="E16" s="89"/>
      <c r="F16" s="89"/>
      <c r="G16" s="89"/>
      <c r="H16" s="89"/>
      <c r="I16" s="89"/>
      <c r="J16" s="89"/>
      <c r="K16" s="89"/>
      <c r="L16" s="89"/>
      <c r="M16" s="89"/>
      <c r="N16" s="89">
        <v>643.68364599999995</v>
      </c>
      <c r="O16" s="89">
        <v>668.99673900000005</v>
      </c>
      <c r="P16" s="89">
        <v>699.45642399999997</v>
      </c>
      <c r="Q16" s="89">
        <v>734.13286300000004</v>
      </c>
      <c r="R16" s="89">
        <v>751.81958599999996</v>
      </c>
      <c r="S16" s="89">
        <v>770.44760099999996</v>
      </c>
      <c r="T16" s="89">
        <v>769.46502899999996</v>
      </c>
      <c r="U16" s="89">
        <v>758.96234800000002</v>
      </c>
      <c r="V16" s="89">
        <v>731.446956</v>
      </c>
      <c r="W16" s="89">
        <v>699.06398899999999</v>
      </c>
      <c r="X16" s="64">
        <v>654.68392700000004</v>
      </c>
    </row>
    <row r="17" spans="1:24" ht="15" customHeight="1" x14ac:dyDescent="0.4">
      <c r="A17" s="162" t="s">
        <v>73</v>
      </c>
      <c r="B17" s="89">
        <f>IB!C$8</f>
        <v>1376.3167318947385</v>
      </c>
      <c r="C17" s="89">
        <f>IB!D$8</f>
        <v>1324.6124325081798</v>
      </c>
      <c r="D17" s="89">
        <f>IB!E$8</f>
        <v>1282.077309913818</v>
      </c>
      <c r="E17" s="89">
        <f>IB!F$8</f>
        <v>1178.4940440620089</v>
      </c>
      <c r="F17" s="89">
        <f>IB!G$8</f>
        <v>1144.2177965659123</v>
      </c>
      <c r="G17" s="89">
        <f>IB!H$8</f>
        <v>1125.9832347068213</v>
      </c>
      <c r="H17" s="89">
        <f>IB!I$8</f>
        <v>1108.7740633960454</v>
      </c>
      <c r="I17" s="89">
        <f>IB!J$8</f>
        <v>1093.068652351388</v>
      </c>
      <c r="J17" s="89">
        <f>IB!K$8</f>
        <v>1073.1526151102034</v>
      </c>
      <c r="K17" s="89">
        <f>IB!L$8</f>
        <v>1060.3383721016039</v>
      </c>
      <c r="L17" s="89">
        <f>IB!M$8</f>
        <v>1037.3308805241056</v>
      </c>
      <c r="M17" s="89">
        <f>IB!N$8</f>
        <v>1041.8299717301911</v>
      </c>
      <c r="N17" s="89">
        <f>IB!O$8</f>
        <v>1012.4692290084174</v>
      </c>
      <c r="O17" s="89">
        <f>IB!P$8</f>
        <v>947.71808050185484</v>
      </c>
      <c r="P17" s="89">
        <f>IB!Q$8</f>
        <v>857.67663786498849</v>
      </c>
      <c r="Q17" s="89">
        <f>IB!R$8</f>
        <v>753.64610774459129</v>
      </c>
      <c r="R17" s="89">
        <f>IB!S$8</f>
        <v>470.0953852560819</v>
      </c>
      <c r="S17" s="89">
        <f>IB!T$8</f>
        <v>137.65411792222261</v>
      </c>
      <c r="T17" s="89">
        <f>IB!U$8</f>
        <v>10.42185930003858</v>
      </c>
      <c r="U17" s="89">
        <f>IB!V$8</f>
        <v>2.1446498528942581</v>
      </c>
      <c r="V17" s="89">
        <f>IB!W$8</f>
        <v>1.0187748559596912</v>
      </c>
      <c r="W17" s="89">
        <f>IB!X$8</f>
        <v>0.72846348166472352</v>
      </c>
      <c r="X17" s="64">
        <f>IB!Y$8</f>
        <v>0</v>
      </c>
    </row>
    <row r="18" spans="1:24" ht="30" customHeight="1" x14ac:dyDescent="0.4">
      <c r="A18" s="161" t="s">
        <v>72</v>
      </c>
      <c r="B18" s="89">
        <f>IS!C$8</f>
        <v>2160.8087165629713</v>
      </c>
      <c r="C18" s="89">
        <f>IS!D$8</f>
        <v>1784.84617174705</v>
      </c>
      <c r="D18" s="89">
        <f>IS!E$8</f>
        <v>1753.3663210993595</v>
      </c>
      <c r="E18" s="89">
        <f>IS!F$8</f>
        <v>1797.1775415723489</v>
      </c>
      <c r="F18" s="89">
        <f>IS!G$8</f>
        <v>1919.9157208127608</v>
      </c>
      <c r="G18" s="89">
        <f>IS!H$8</f>
        <v>2040.2356000925081</v>
      </c>
      <c r="H18" s="89">
        <f>IS!I$8</f>
        <v>2056.2442122715665</v>
      </c>
      <c r="I18" s="89">
        <f>IS!J$8</f>
        <v>1869.5627569113883</v>
      </c>
      <c r="J18" s="89">
        <f>IS!K$8</f>
        <v>1480.0241302088939</v>
      </c>
      <c r="K18" s="89">
        <f>IS!L$8</f>
        <v>1345.4431888885852</v>
      </c>
      <c r="L18" s="89">
        <f>IS!M$8</f>
        <v>1299.2245311006866</v>
      </c>
      <c r="M18" s="89">
        <f>IS!N$8</f>
        <v>1322.1883617516282</v>
      </c>
      <c r="N18" s="89">
        <f>IS!O$8</f>
        <v>1270.4315379483733</v>
      </c>
      <c r="O18" s="89">
        <f>IS!P$8</f>
        <v>1225.3139774280783</v>
      </c>
      <c r="P18" s="89">
        <f>IS!Q$8</f>
        <v>1145.7905901606903</v>
      </c>
      <c r="Q18" s="89">
        <f>IS!R$8</f>
        <v>1015.9721718188821</v>
      </c>
      <c r="R18" s="89">
        <f>IS!S$8</f>
        <v>736.60197883612216</v>
      </c>
      <c r="S18" s="89">
        <f>IS!T$8</f>
        <v>483.99572159576843</v>
      </c>
      <c r="T18" s="89">
        <f>IS!U$8</f>
        <v>394.17373518401541</v>
      </c>
      <c r="U18" s="89">
        <f>IS!V$8</f>
        <v>339.23970939203434</v>
      </c>
      <c r="V18" s="89">
        <f>IS!W$8</f>
        <v>282.06538261050196</v>
      </c>
      <c r="W18" s="89">
        <f>IS!X$8</f>
        <v>262.94020250398728</v>
      </c>
      <c r="X18" s="64">
        <f>IS!Y$8</f>
        <v>225.56139079941633</v>
      </c>
    </row>
    <row r="19" spans="1:24" ht="15" customHeight="1" x14ac:dyDescent="0.4">
      <c r="A19" s="70" t="s">
        <v>71</v>
      </c>
      <c r="B19" s="89">
        <f>'IS MIG'!C$8</f>
        <v>553.46852424168765</v>
      </c>
      <c r="C19" s="89">
        <f>'IS MIG'!D$8</f>
        <v>545.02552837402902</v>
      </c>
      <c r="D19" s="89">
        <f>'IS MIG'!E$8</f>
        <v>514.36205482258185</v>
      </c>
      <c r="E19" s="89">
        <f>'IS MIG'!F$8</f>
        <v>528.55291728946804</v>
      </c>
      <c r="F19" s="89">
        <f>'IS MIG'!G$8</f>
        <v>543.05299247385108</v>
      </c>
      <c r="G19" s="89">
        <f>'IS MIG'!H$8</f>
        <v>590.99348913934909</v>
      </c>
      <c r="H19" s="89">
        <f>'IS MIG'!I$8</f>
        <v>583.6861480567577</v>
      </c>
      <c r="I19" s="89">
        <f>'IS MIG'!J$8</f>
        <v>320.69477721151418</v>
      </c>
      <c r="J19" s="89">
        <f>'IS MIG'!K$8</f>
        <v>0</v>
      </c>
      <c r="K19" s="89">
        <f>'IS MIG'!L$8</f>
        <v>0</v>
      </c>
      <c r="L19" s="89">
        <f>'IS MIG'!M$8</f>
        <v>0</v>
      </c>
      <c r="M19" s="89">
        <f>'IS MIG'!N$8</f>
        <v>0</v>
      </c>
      <c r="N19" s="89">
        <f>'IS MIG'!O$8</f>
        <v>0</v>
      </c>
      <c r="O19" s="89">
        <f>'IS MIG'!P$8</f>
        <v>0</v>
      </c>
      <c r="P19" s="89">
        <f>'IS MIG'!Q$8</f>
        <v>0</v>
      </c>
      <c r="Q19" s="89">
        <f>'IS MIG'!R$8</f>
        <v>0</v>
      </c>
      <c r="R19" s="89">
        <f>'IS MIG'!S$8</f>
        <v>0</v>
      </c>
      <c r="S19" s="89">
        <f>'IS MIG'!T$8</f>
        <v>0</v>
      </c>
      <c r="T19" s="89">
        <f>'IS MIG'!U$8</f>
        <v>0</v>
      </c>
      <c r="U19" s="89">
        <f>'IS MIG'!V$8</f>
        <v>0</v>
      </c>
      <c r="V19" s="89">
        <f>'IS MIG'!W$8</f>
        <v>0</v>
      </c>
      <c r="W19" s="89">
        <f>'IS MIG'!X$8</f>
        <v>0</v>
      </c>
      <c r="X19" s="64">
        <f>'IS MIG'!Y$8</f>
        <v>0</v>
      </c>
    </row>
    <row r="20" spans="1:24" ht="15" customHeight="1" x14ac:dyDescent="0.4">
      <c r="A20" s="70" t="s">
        <v>183</v>
      </c>
      <c r="B20" s="89"/>
      <c r="C20" s="89"/>
      <c r="D20" s="89"/>
      <c r="E20" s="89"/>
      <c r="F20" s="89">
        <f>'IS (incapacity)'!G$8</f>
        <v>676.70863569718381</v>
      </c>
      <c r="G20" s="89">
        <f>'IS (incapacity)'!H$8</f>
        <v>726.07358302749344</v>
      </c>
      <c r="H20" s="89">
        <f>'IS (incapacity)'!I$8</f>
        <v>736.76482033621039</v>
      </c>
      <c r="I20" s="89">
        <f>'IS (incapacity)'!J$8</f>
        <v>785.44210765490823</v>
      </c>
      <c r="J20" s="89">
        <f>'IS (incapacity)'!K$8</f>
        <v>783.14708825259368</v>
      </c>
      <c r="K20" s="89">
        <f>'IS (incapacity)'!L$8</f>
        <v>724.31597813646999</v>
      </c>
      <c r="L20" s="89">
        <f>'IS (incapacity)'!M$8</f>
        <v>727.22733745162282</v>
      </c>
      <c r="M20" s="89">
        <f>'IS (incapacity)'!N$8</f>
        <v>794.8522930405137</v>
      </c>
      <c r="N20" s="89">
        <f>'IS (incapacity)'!O$8</f>
        <v>793.68289066051466</v>
      </c>
      <c r="O20" s="89">
        <f>'IS (incapacity)'!P$8</f>
        <v>773.93298248567419</v>
      </c>
      <c r="P20" s="89">
        <f>'IS (incapacity)'!Q$8</f>
        <v>715.94995451425802</v>
      </c>
      <c r="Q20" s="89">
        <f>'IS (incapacity)'!R$8</f>
        <v>617.56644032217798</v>
      </c>
      <c r="R20" s="89">
        <f>'IS (incapacity)'!S$8</f>
        <v>352.02888921630858</v>
      </c>
      <c r="S20" s="89">
        <f>'IS (incapacity)'!T$8</f>
        <v>129.04853627325051</v>
      </c>
      <c r="T20" s="89">
        <f>'IS (incapacity)'!U$8</f>
        <v>60.816176147092136</v>
      </c>
      <c r="U20" s="89">
        <f>'IS (incapacity)'!V$8</f>
        <v>32.37185557016862</v>
      </c>
      <c r="V20" s="89">
        <f>'IS (incapacity)'!W$8</f>
        <v>11.922888361692813</v>
      </c>
      <c r="W20" s="89">
        <f>'IS (incapacity)'!X$8</f>
        <v>2.5227957119396986</v>
      </c>
      <c r="X20" s="64">
        <f>'IS (incapacity)'!Y$8</f>
        <v>0</v>
      </c>
    </row>
    <row r="21" spans="1:24" ht="15" customHeight="1" x14ac:dyDescent="0.4">
      <c r="A21" s="70" t="s">
        <v>182</v>
      </c>
      <c r="B21" s="89"/>
      <c r="C21" s="89"/>
      <c r="D21" s="89"/>
      <c r="E21" s="89"/>
      <c r="F21" s="89">
        <f>'IS (lone parent)'!G$8</f>
        <v>620.84565127096357</v>
      </c>
      <c r="G21" s="89">
        <f>'IS (lone parent)'!H$8</f>
        <v>636.9958691141353</v>
      </c>
      <c r="H21" s="89">
        <f>'IS (lone parent)'!I$8</f>
        <v>651.78460200052189</v>
      </c>
      <c r="I21" s="89">
        <f>'IS (lone parent)'!J$8</f>
        <v>676.92925661918582</v>
      </c>
      <c r="J21" s="89">
        <f>'IS (lone parent)'!K$8</f>
        <v>614.76252068937345</v>
      </c>
      <c r="K21" s="89">
        <f>'IS (lone parent)'!L$8</f>
        <v>525.16859357644182</v>
      </c>
      <c r="L21" s="89">
        <f>'IS (lone parent)'!M$8</f>
        <v>478.07700325645419</v>
      </c>
      <c r="M21" s="89">
        <f>'IS (lone parent)'!N$8</f>
        <v>449.28516227696065</v>
      </c>
      <c r="N21" s="89">
        <f>'IS (lone parent)'!O$8</f>
        <v>408.44084561357533</v>
      </c>
      <c r="O21" s="89">
        <f>'IS (lone parent)'!P$8</f>
        <v>377.74132644464197</v>
      </c>
      <c r="P21" s="89">
        <f>'IS (lone parent)'!Q$8</f>
        <v>341.14401265870185</v>
      </c>
      <c r="Q21" s="89">
        <f>'IS (lone parent)'!R$8</f>
        <v>304.71380713723454</v>
      </c>
      <c r="R21" s="89">
        <f>'IS (lone parent)'!S$8</f>
        <v>281.45883921139864</v>
      </c>
      <c r="S21" s="89">
        <f>'IS (lone parent)'!T$8</f>
        <v>248.31209964311512</v>
      </c>
      <c r="T21" s="89">
        <f>'IS (lone parent)'!U$8</f>
        <v>226.57097579698271</v>
      </c>
      <c r="U21" s="89">
        <f>'IS (lone parent)'!V$8</f>
        <v>199.56725524361198</v>
      </c>
      <c r="V21" s="89">
        <f>'IS (lone parent)'!W$8</f>
        <v>166.03452700457188</v>
      </c>
      <c r="W21" s="89">
        <f>'IS (lone parent)'!X$8</f>
        <v>153.36208729297746</v>
      </c>
      <c r="X21" s="64">
        <f>'IS (lone parent)'!Y$8</f>
        <v>126.94567419139773</v>
      </c>
    </row>
    <row r="22" spans="1:24" ht="15" customHeight="1" x14ac:dyDescent="0.4">
      <c r="A22" s="70" t="s">
        <v>181</v>
      </c>
      <c r="B22" s="89"/>
      <c r="C22" s="89"/>
      <c r="D22" s="89"/>
      <c r="E22" s="89"/>
      <c r="F22" s="89">
        <f>'IS (carer)'!G$8</f>
        <v>32.772752868473212</v>
      </c>
      <c r="G22" s="89">
        <f>'IS (carer)'!H$8</f>
        <v>41.770528504132422</v>
      </c>
      <c r="H22" s="89">
        <f>'IS (carer)'!I$8</f>
        <v>44.584445866724153</v>
      </c>
      <c r="I22" s="89">
        <f>'IS (carer)'!J$8</f>
        <v>47.638210820648354</v>
      </c>
      <c r="J22" s="89">
        <f>'IS (carer)'!K$8</f>
        <v>46.449387114281052</v>
      </c>
      <c r="K22" s="89">
        <f>'IS (carer)'!L$8</f>
        <v>43.893185858946225</v>
      </c>
      <c r="L22" s="89">
        <f>'IS (carer)'!M$8</f>
        <v>42.647330849771194</v>
      </c>
      <c r="M22" s="89">
        <f>'IS (carer)'!N$8</f>
        <v>41.03642754969421</v>
      </c>
      <c r="N22" s="89">
        <f>'IS (carer)'!O$8</f>
        <v>40.09245247793077</v>
      </c>
      <c r="O22" s="89">
        <f>'IS (carer)'!P$8</f>
        <v>44.673816242919926</v>
      </c>
      <c r="P22" s="89">
        <f>'IS (carer)'!Q$8</f>
        <v>57.11368611333242</v>
      </c>
      <c r="Q22" s="89">
        <f>'IS (carer)'!R$8</f>
        <v>63.669529943123479</v>
      </c>
      <c r="R22" s="89">
        <f>'IS (carer)'!S$8</f>
        <v>75.977417225896076</v>
      </c>
      <c r="S22" s="89">
        <f>'IS (carer)'!T$8</f>
        <v>84.835232296004591</v>
      </c>
      <c r="T22" s="89">
        <f>'IS (carer)'!U$8</f>
        <v>88.586415833412033</v>
      </c>
      <c r="U22" s="89">
        <f>'IS (carer)'!V$8</f>
        <v>91.764561457955381</v>
      </c>
      <c r="V22" s="89">
        <f>'IS (carer)'!W$8</f>
        <v>90.409805836754728</v>
      </c>
      <c r="W22" s="89">
        <f>'IS (carer)'!X$8</f>
        <v>95.780834828553907</v>
      </c>
      <c r="X22" s="64">
        <f>'IS (carer)'!Y$8</f>
        <v>90.713979419630988</v>
      </c>
    </row>
    <row r="23" spans="1:24" ht="15" customHeight="1" x14ac:dyDescent="0.4">
      <c r="A23" s="70" t="s">
        <v>180</v>
      </c>
      <c r="B23" s="89"/>
      <c r="C23" s="89"/>
      <c r="D23" s="89"/>
      <c r="E23" s="89"/>
      <c r="F23" s="89">
        <f>'IS (others)'!G$8</f>
        <v>46.535688502289148</v>
      </c>
      <c r="G23" s="89">
        <f>'IS (others)'!H$8</f>
        <v>44.402130307397705</v>
      </c>
      <c r="H23" s="89">
        <f>'IS (others)'!I$8</f>
        <v>39.42419601135245</v>
      </c>
      <c r="I23" s="89">
        <f>'IS (others)'!J$8</f>
        <v>38.858404605131767</v>
      </c>
      <c r="J23" s="89">
        <f>'IS (others)'!K$8</f>
        <v>35.665134152645734</v>
      </c>
      <c r="K23" s="89">
        <f>'IS (others)'!L$8</f>
        <v>46.922824236122324</v>
      </c>
      <c r="L23" s="89">
        <f>'IS (others)'!M$8</f>
        <v>46.751934471575019</v>
      </c>
      <c r="M23" s="89">
        <f>'IS (others)'!N$8</f>
        <v>37.759839486547875</v>
      </c>
      <c r="N23" s="89">
        <f>'IS (others)'!O$8</f>
        <v>31.549348022161489</v>
      </c>
      <c r="O23" s="89">
        <f>'IS (others)'!P$8</f>
        <v>30.989783059616872</v>
      </c>
      <c r="P23" s="89">
        <f>'IS (others)'!Q$8</f>
        <v>32.26211402151295</v>
      </c>
      <c r="Q23" s="89">
        <f>'IS (others)'!R$8</f>
        <v>29.521334994098829</v>
      </c>
      <c r="R23" s="89">
        <f>'IS (others)'!S$8</f>
        <v>26.903399404866384</v>
      </c>
      <c r="S23" s="89">
        <f>'IS (others)'!T$8</f>
        <v>21.732025166090814</v>
      </c>
      <c r="T23" s="89">
        <f>'IS (others)'!U$8</f>
        <v>18.287860246927838</v>
      </c>
      <c r="U23" s="89">
        <f>'IS (others)'!V$8</f>
        <v>15.550976603581974</v>
      </c>
      <c r="V23" s="89">
        <f>'IS (others)'!W$8</f>
        <v>13.726990223527716</v>
      </c>
      <c r="W23" s="89">
        <f>'IS (others)'!X$8</f>
        <v>11.316520115222648</v>
      </c>
      <c r="X23" s="64">
        <f>'IS (others)'!Y$8</f>
        <v>7.9503724701020797</v>
      </c>
    </row>
    <row r="24" spans="1:24" ht="30" customHeight="1" x14ac:dyDescent="0.4">
      <c r="A24" s="162" t="s">
        <v>66</v>
      </c>
      <c r="B24" s="89"/>
      <c r="C24" s="89"/>
      <c r="D24" s="89"/>
      <c r="E24" s="89"/>
      <c r="F24" s="89">
        <f>IIDB!G$8</f>
        <v>103.8756692019664</v>
      </c>
      <c r="G24" s="89">
        <f>IIDB!H$8</f>
        <v>106.58266788908722</v>
      </c>
      <c r="H24" s="89">
        <f>IIDB!I$8</f>
        <v>107.10571887580072</v>
      </c>
      <c r="I24" s="89">
        <f>IIDB!J$8</f>
        <v>107.66622562597992</v>
      </c>
      <c r="J24" s="89">
        <f>IIDB!K$8</f>
        <v>109.78699887339479</v>
      </c>
      <c r="K24" s="89">
        <f>IIDB!L$8</f>
        <v>109.54048828304499</v>
      </c>
      <c r="L24" s="89">
        <f>IIDB!M$8</f>
        <v>109.74852668925709</v>
      </c>
      <c r="M24" s="89">
        <f>IIDB!N$8</f>
        <v>110.68104354921283</v>
      </c>
      <c r="N24" s="89">
        <f>IIDB!O$8</f>
        <v>114.97999599082614</v>
      </c>
      <c r="O24" s="89">
        <f>IIDB!P$8</f>
        <v>118.72812598691775</v>
      </c>
      <c r="P24" s="89">
        <f>IIDB!Q$8</f>
        <v>125.15241255741253</v>
      </c>
      <c r="Q24" s="89">
        <f>IIDB!R$8</f>
        <v>125.29054990463933</v>
      </c>
      <c r="R24" s="89">
        <f>IIDB!S$8</f>
        <v>128.69656266376521</v>
      </c>
      <c r="S24" s="89">
        <f>IIDB!T$8</f>
        <v>128.41557604030461</v>
      </c>
      <c r="T24" s="89">
        <f>IIDB!U$8</f>
        <v>129.44177162543639</v>
      </c>
      <c r="U24" s="89">
        <f>IIDB!V$8</f>
        <v>127.43533080345726</v>
      </c>
      <c r="V24" s="89">
        <f>IIDB!W$8</f>
        <v>123.83080843152122</v>
      </c>
      <c r="W24" s="89">
        <f>IIDB!X$8</f>
        <v>121.40561620329495</v>
      </c>
      <c r="X24" s="64">
        <f>IIDB!Y$8</f>
        <v>121.12633738533762</v>
      </c>
    </row>
    <row r="25" spans="1:24" ht="15" customHeight="1" x14ac:dyDescent="0.4">
      <c r="A25" s="161" t="s">
        <v>65</v>
      </c>
      <c r="B25" s="89">
        <f>JSA!C$8</f>
        <v>256.97650675007242</v>
      </c>
      <c r="C25" s="89">
        <f>JSA!D$8</f>
        <v>466.40543640072917</v>
      </c>
      <c r="D25" s="89">
        <f>JSA!E$8</f>
        <v>440.67388659216272</v>
      </c>
      <c r="E25" s="89">
        <f>JSA!F$8</f>
        <v>406.24072677184694</v>
      </c>
      <c r="F25" s="89">
        <f>JSA!G$8</f>
        <v>363.58454951708444</v>
      </c>
      <c r="G25" s="89">
        <f>JSA!H$8</f>
        <v>332.57263768531038</v>
      </c>
      <c r="H25" s="89">
        <f>JSA!I$8</f>
        <v>324.88911212016296</v>
      </c>
      <c r="I25" s="89">
        <f>JSA!J$8</f>
        <v>303.33043616177866</v>
      </c>
      <c r="J25" s="89">
        <f>JSA!K$8</f>
        <v>258.12245232718647</v>
      </c>
      <c r="K25" s="89">
        <f>JSA!L$8</f>
        <v>281.65869938252456</v>
      </c>
      <c r="L25" s="89">
        <f>JSA!M$8</f>
        <v>307.09422007137937</v>
      </c>
      <c r="M25" s="89">
        <f>JSA!N$8</f>
        <v>296.59374122864784</v>
      </c>
      <c r="N25" s="89">
        <f>JSA!O$8</f>
        <v>380.5722922175936</v>
      </c>
      <c r="O25" s="89">
        <f>JSA!P$8</f>
        <v>602.50843602692999</v>
      </c>
      <c r="P25" s="89">
        <f>JSA!Q$8</f>
        <v>566.3475305033553</v>
      </c>
      <c r="Q25" s="89">
        <f>JSA!R$8</f>
        <v>636.99105738360652</v>
      </c>
      <c r="R25" s="89">
        <f>JSA!S$8</f>
        <v>674.18878200617792</v>
      </c>
      <c r="S25" s="89">
        <f>JSA!T$8</f>
        <v>563.86591657988743</v>
      </c>
      <c r="T25" s="89">
        <f>JSA!U$8</f>
        <v>365.98800226312125</v>
      </c>
      <c r="U25" s="89">
        <f>JSA!V$8</f>
        <v>236.09043138063279</v>
      </c>
      <c r="V25" s="89">
        <f>JSA!W$8</f>
        <v>193.69847286175067</v>
      </c>
      <c r="W25" s="89">
        <f>JSA!X$8</f>
        <v>178.83625087587805</v>
      </c>
      <c r="X25" s="64">
        <f>JSA!Y$8</f>
        <v>151.57848420747348</v>
      </c>
    </row>
    <row r="26" spans="1:24" ht="15" customHeight="1" x14ac:dyDescent="0.4">
      <c r="A26" s="161" t="s">
        <v>64</v>
      </c>
      <c r="B26" s="89">
        <f>MA!C$8</f>
        <v>0</v>
      </c>
      <c r="C26" s="89">
        <f>MA!D$8</f>
        <v>0</v>
      </c>
      <c r="D26" s="89">
        <f>MA!E$8</f>
        <v>0</v>
      </c>
      <c r="E26" s="89">
        <f>MA!F$8</f>
        <v>0</v>
      </c>
      <c r="F26" s="89">
        <f>MA!G$8</f>
        <v>3.8044376042893897</v>
      </c>
      <c r="G26" s="89">
        <f>MA!H$8</f>
        <v>5.7624461700500751</v>
      </c>
      <c r="H26" s="89">
        <f>MA!I$8</f>
        <v>6.5964145556703109</v>
      </c>
      <c r="I26" s="89">
        <f>MA!J$8</f>
        <v>11.850707973744811</v>
      </c>
      <c r="J26" s="89">
        <f>MA!K$8</f>
        <v>15.710085480253603</v>
      </c>
      <c r="K26" s="89">
        <f>MA!L$8</f>
        <v>18.642216662636255</v>
      </c>
      <c r="L26" s="89">
        <f>MA!M$8</f>
        <v>17.301085558623893</v>
      </c>
      <c r="M26" s="89">
        <f>MA!N$8</f>
        <v>26.24298869275167</v>
      </c>
      <c r="N26" s="89">
        <f>MA!O$8</f>
        <v>32.563506490282485</v>
      </c>
      <c r="O26" s="89">
        <f>MA!P$8</f>
        <v>36.182507598177054</v>
      </c>
      <c r="P26" s="89">
        <f>MA!Q$8</f>
        <v>33.643332045607679</v>
      </c>
      <c r="Q26" s="89">
        <f>MA!R$8</f>
        <v>34.052540914654287</v>
      </c>
      <c r="R26" s="89">
        <f>MA!S$8</f>
        <v>39.949259113222681</v>
      </c>
      <c r="S26" s="89">
        <f>MA!T$8</f>
        <v>40.364547389915664</v>
      </c>
      <c r="T26" s="89">
        <f>MA!U$8</f>
        <v>45.735501787242754</v>
      </c>
      <c r="U26" s="89">
        <f>MA!V$8</f>
        <v>42.829111835925978</v>
      </c>
      <c r="V26" s="89">
        <f>MA!W$8</f>
        <v>44.104838045384916</v>
      </c>
      <c r="W26" s="89">
        <f>MA!X$8</f>
        <v>46.867221686964641</v>
      </c>
      <c r="X26" s="64">
        <f>MA!Y$8</f>
        <v>45.338712334949079</v>
      </c>
    </row>
    <row r="27" spans="1:24" ht="15" customHeight="1" x14ac:dyDescent="0.4">
      <c r="A27" s="161" t="s">
        <v>178</v>
      </c>
      <c r="B27" s="89"/>
      <c r="C27" s="89"/>
      <c r="D27" s="89"/>
      <c r="E27" s="89"/>
      <c r="F27" s="89"/>
      <c r="G27" s="89"/>
      <c r="H27" s="89"/>
      <c r="I27" s="89"/>
      <c r="J27" s="89">
        <f>O75TVL!K$8</f>
        <v>49.146295116462468</v>
      </c>
      <c r="K27" s="89">
        <f>O75TVL!L$8</f>
        <v>51.849322500625156</v>
      </c>
      <c r="L27" s="89">
        <f>O75TVL!M$8</f>
        <v>54.774102953619654</v>
      </c>
      <c r="M27" s="89">
        <f>O75TVL!N$8</f>
        <v>57.024294443119238</v>
      </c>
      <c r="N27" s="89">
        <f>O75TVL!O$8</f>
        <v>58.822787771809018</v>
      </c>
      <c r="O27" s="89">
        <f>O75TVL!P$8</f>
        <v>61.150918360065972</v>
      </c>
      <c r="P27" s="89">
        <f>O75TVL!Q$8</f>
        <v>64.384625493751088</v>
      </c>
      <c r="Q27" s="89">
        <f>O75TVL!R$8</f>
        <v>65.380058024109289</v>
      </c>
      <c r="R27" s="89">
        <f>O75TVL!S$8</f>
        <v>66.31685862354017</v>
      </c>
      <c r="S27" s="89">
        <f>O75TVL!T$8</f>
        <v>67.843672768624955</v>
      </c>
      <c r="T27" s="89">
        <f>O75TVL!U$8</f>
        <v>68.338474339672715</v>
      </c>
      <c r="U27" s="89">
        <f>O75TVL!V$8</f>
        <v>69.497923048556032</v>
      </c>
      <c r="V27" s="89">
        <f>O75TVL!W$8</f>
        <v>70.1463714709854</v>
      </c>
      <c r="W27" s="89">
        <f>O75TVL!X$8</f>
        <v>73.186944355194058</v>
      </c>
      <c r="X27" s="64">
        <f>O75TVL!Y$8</f>
        <v>52.361009706955613</v>
      </c>
    </row>
    <row r="28" spans="1:24" ht="15" customHeight="1" x14ac:dyDescent="0.4">
      <c r="A28" s="161" t="s">
        <v>89</v>
      </c>
      <c r="B28" s="89"/>
      <c r="C28" s="89"/>
      <c r="D28" s="89"/>
      <c r="E28" s="89"/>
      <c r="F28" s="89"/>
      <c r="G28" s="89"/>
      <c r="H28" s="89"/>
      <c r="I28" s="89">
        <f>PC!J$8</f>
        <v>0</v>
      </c>
      <c r="J28" s="89">
        <f>PC!K$8</f>
        <v>787.84993547047759</v>
      </c>
      <c r="K28" s="89">
        <f>PC!L$8</f>
        <v>844.51592000405003</v>
      </c>
      <c r="L28" s="89">
        <f>PC!M$8</f>
        <v>899.70121778593727</v>
      </c>
      <c r="M28" s="89">
        <f>PC!N$8</f>
        <v>965.74318671298101</v>
      </c>
      <c r="N28" s="89">
        <f>PC!O$8</f>
        <v>1012.3419425952418</v>
      </c>
      <c r="O28" s="89">
        <f>PC!P$8</f>
        <v>1067.9386964715595</v>
      </c>
      <c r="P28" s="89">
        <f>PC!Q$8</f>
        <v>1081.1540024081517</v>
      </c>
      <c r="Q28" s="89">
        <f>PC!R$8</f>
        <v>1055.775096960605</v>
      </c>
      <c r="R28" s="89">
        <f>PC!S$8</f>
        <v>980.67173952940004</v>
      </c>
      <c r="S28" s="89">
        <f>PC!T$8</f>
        <v>917.19546104579638</v>
      </c>
      <c r="T28" s="89">
        <f>PC!U$8</f>
        <v>854.17924716198047</v>
      </c>
      <c r="U28" s="89">
        <f>PC!V$8</f>
        <v>783.7877826595394</v>
      </c>
      <c r="V28" s="89">
        <f>PC!W$8</f>
        <v>723.77472046865046</v>
      </c>
      <c r="W28" s="89">
        <f>PC!X$8</f>
        <v>678.72283582155353</v>
      </c>
      <c r="X28" s="64">
        <f>PC!Y$8</f>
        <v>643.6689521933522</v>
      </c>
    </row>
    <row r="29" spans="1:24" ht="30" customHeight="1" x14ac:dyDescent="0.4">
      <c r="A29" s="161" t="s">
        <v>103</v>
      </c>
      <c r="B29" s="89"/>
      <c r="C29" s="89"/>
      <c r="D29" s="89"/>
      <c r="E29" s="89"/>
      <c r="F29" s="89"/>
      <c r="G29" s="89"/>
      <c r="H29" s="89"/>
      <c r="I29" s="89">
        <f>PIP!J$8</f>
        <v>0</v>
      </c>
      <c r="J29" s="89">
        <f>PIP!K$8</f>
        <v>0</v>
      </c>
      <c r="K29" s="89">
        <f>PIP!L$8</f>
        <v>0</v>
      </c>
      <c r="L29" s="89">
        <f>PIP!M$8</f>
        <v>0</v>
      </c>
      <c r="M29" s="89">
        <f>PIP!N$8</f>
        <v>0</v>
      </c>
      <c r="N29" s="89">
        <f>PIP!O$8</f>
        <v>0</v>
      </c>
      <c r="O29" s="89">
        <f>PIP!P$8</f>
        <v>0</v>
      </c>
      <c r="P29" s="89">
        <f>PIP!Q$8</f>
        <v>0</v>
      </c>
      <c r="Q29" s="89">
        <f>PIP!R$8</f>
        <v>0</v>
      </c>
      <c r="R29" s="89">
        <f>PIP!S$8</f>
        <v>0</v>
      </c>
      <c r="S29" s="89">
        <f>PIP!T$8</f>
        <v>34.767309225732774</v>
      </c>
      <c r="T29" s="89">
        <f>PIP!U$8</f>
        <v>219.73446928194778</v>
      </c>
      <c r="U29" s="89">
        <f>PIP!V$8</f>
        <v>424.98651736417759</v>
      </c>
      <c r="V29" s="89">
        <f>PIP!W$8</f>
        <v>772.67153244474036</v>
      </c>
      <c r="W29" s="89">
        <f>PIP!X$8</f>
        <v>1274.8638770601622</v>
      </c>
      <c r="X29" s="64">
        <f>PIP!Y$8</f>
        <v>1535.5620700173813</v>
      </c>
    </row>
    <row r="30" spans="1:24" ht="15" customHeight="1" x14ac:dyDescent="0.4">
      <c r="A30" s="161" t="s">
        <v>63</v>
      </c>
      <c r="B30" s="89">
        <f>SDA!C$8</f>
        <v>129.85215366102642</v>
      </c>
      <c r="C30" s="89">
        <f>SDA!D$8</f>
        <v>141.56532787267381</v>
      </c>
      <c r="D30" s="89">
        <f>SDA!E$8</f>
        <v>137.24200123446926</v>
      </c>
      <c r="E30" s="89">
        <f>SDA!F$8</f>
        <v>138.22242499347917</v>
      </c>
      <c r="F30" s="89">
        <f>SDA!G$8</f>
        <v>139.69560982308366</v>
      </c>
      <c r="G30" s="89">
        <f>SDA!H$8</f>
        <v>142.87935682795757</v>
      </c>
      <c r="H30" s="89">
        <f>SDA!I$8</f>
        <v>132.83294180624736</v>
      </c>
      <c r="I30" s="89">
        <f>SDA!J$8</f>
        <v>129.92226279106893</v>
      </c>
      <c r="J30" s="89">
        <f>SDA!K$8</f>
        <v>127.13556041615846</v>
      </c>
      <c r="K30" s="89">
        <f>SDA!L$8</f>
        <v>124.36606293920639</v>
      </c>
      <c r="L30" s="89">
        <f>SDA!M$8</f>
        <v>124.71101646159616</v>
      </c>
      <c r="M30" s="89">
        <f>SDA!N$8</f>
        <v>124.1579050928532</v>
      </c>
      <c r="N30" s="89">
        <f>SDA!O$8</f>
        <v>122.0049120667346</v>
      </c>
      <c r="O30" s="89">
        <f>SDA!P$8</f>
        <v>124.65934659513957</v>
      </c>
      <c r="P30" s="89">
        <f>SDA!Q$8</f>
        <v>121.99444562818987</v>
      </c>
      <c r="Q30" s="89">
        <f>SDA!R$8</f>
        <v>120.94795247894604</v>
      </c>
      <c r="R30" s="89">
        <f>SDA!S$8</f>
        <v>121.92061311280895</v>
      </c>
      <c r="S30" s="89">
        <f>SDA!T$8</f>
        <v>118.69700682791502</v>
      </c>
      <c r="T30" s="89">
        <f>SDA!U$8</f>
        <v>104.84583500510327</v>
      </c>
      <c r="U30" s="89">
        <f>SDA!V$8</f>
        <v>62.795849676472685</v>
      </c>
      <c r="V30" s="89">
        <f>SDA!W$8</f>
        <v>28.87184023758353</v>
      </c>
      <c r="W30" s="89">
        <f>SDA!X$8</f>
        <v>16.480627192054783</v>
      </c>
      <c r="X30" s="64">
        <f>SDA!Y$8</f>
        <v>13.922805767860844</v>
      </c>
    </row>
    <row r="31" spans="1:24" ht="15" customHeight="1" x14ac:dyDescent="0.4">
      <c r="A31" s="70" t="s">
        <v>62</v>
      </c>
      <c r="B31" s="89"/>
      <c r="C31" s="89"/>
      <c r="D31" s="89"/>
      <c r="E31" s="89"/>
      <c r="F31" s="89">
        <f>'SDA (working age)'!G$8</f>
        <v>115.96078767692165</v>
      </c>
      <c r="G31" s="89">
        <f>'SDA (working age)'!H$8</f>
        <v>118.59596009245162</v>
      </c>
      <c r="H31" s="89">
        <f>'SDA (working age)'!I$8</f>
        <v>108.80317792832241</v>
      </c>
      <c r="I31" s="89">
        <f>'SDA (working age)'!J$8</f>
        <v>105.01238556002315</v>
      </c>
      <c r="J31" s="89">
        <f>'SDA (working age)'!K$8</f>
        <v>108.99426026118786</v>
      </c>
      <c r="K31" s="89">
        <f>'SDA (working age)'!L$8</f>
        <v>105.68061125982319</v>
      </c>
      <c r="L31" s="89">
        <f>'SDA (working age)'!M$8</f>
        <v>105.03484859180708</v>
      </c>
      <c r="M31" s="89">
        <f>'SDA (working age)'!N$8</f>
        <v>95.186503963220474</v>
      </c>
      <c r="N31" s="89">
        <f>'SDA (working age)'!O$8</f>
        <v>96.747586742064797</v>
      </c>
      <c r="O31" s="89">
        <f>'SDA (working age)'!P$8</f>
        <v>98.319588845709106</v>
      </c>
      <c r="P31" s="89">
        <f>'SDA (working age)'!Q$8</f>
        <v>97.594428333887137</v>
      </c>
      <c r="Q31" s="89">
        <f>'SDA (working age)'!R$8</f>
        <v>96.625326272849179</v>
      </c>
      <c r="R31" s="89">
        <f>'SDA (working age)'!S$8</f>
        <v>98.89652627429561</v>
      </c>
      <c r="S31" s="89">
        <f>'SDA (working age)'!T$8</f>
        <v>97.692529487995913</v>
      </c>
      <c r="T31" s="89">
        <f>'SDA (working age)'!U$8</f>
        <v>84.943274170051779</v>
      </c>
      <c r="U31" s="89">
        <f>'SDA (working age)'!V$8</f>
        <v>44.31592517794391</v>
      </c>
      <c r="V31" s="89">
        <f>'SDA (working age)'!W$8</f>
        <v>11.845377844519879</v>
      </c>
      <c r="W31" s="89">
        <f>'SDA (working age)'!X$8</f>
        <v>1.3839662885678699</v>
      </c>
      <c r="X31" s="64">
        <f>'SDA (working age)'!Y$8</f>
        <v>2.6370909359616241E-2</v>
      </c>
    </row>
    <row r="32" spans="1:24" ht="15" customHeight="1" x14ac:dyDescent="0.4">
      <c r="A32" s="70" t="s">
        <v>61</v>
      </c>
      <c r="B32" s="89"/>
      <c r="C32" s="89"/>
      <c r="D32" s="89"/>
      <c r="E32" s="89"/>
      <c r="F32" s="89">
        <f>'SDA (pensioners)'!G$8</f>
        <v>23.734822146162013</v>
      </c>
      <c r="G32" s="89">
        <f>'SDA (pensioners)'!H$8</f>
        <v>24.283396735505963</v>
      </c>
      <c r="H32" s="89">
        <f>'SDA (pensioners)'!I$8</f>
        <v>24.02976387792496</v>
      </c>
      <c r="I32" s="89">
        <f>'SDA (pensioners)'!J$8</f>
        <v>24.909877231045776</v>
      </c>
      <c r="J32" s="89">
        <f>'SDA (pensioners)'!K$8</f>
        <v>18.141300154970605</v>
      </c>
      <c r="K32" s="89">
        <f>'SDA (pensioners)'!L$8</f>
        <v>18.685451679383192</v>
      </c>
      <c r="L32" s="89">
        <f>'SDA (pensioners)'!M$8</f>
        <v>19.676167869789047</v>
      </c>
      <c r="M32" s="89">
        <f>'SDA (pensioners)'!N$8</f>
        <v>28.97140112963271</v>
      </c>
      <c r="N32" s="89">
        <f>'SDA (pensioners)'!O$8</f>
        <v>25.257325324669821</v>
      </c>
      <c r="O32" s="89">
        <f>'SDA (pensioners)'!P$8</f>
        <v>26.339757749430479</v>
      </c>
      <c r="P32" s="89">
        <f>'SDA (pensioners)'!Q$8</f>
        <v>24.400017294302728</v>
      </c>
      <c r="Q32" s="89">
        <f>'SDA (pensioners)'!R$8</f>
        <v>24.322626206096849</v>
      </c>
      <c r="R32" s="89">
        <f>'SDA (pensioners)'!S$8</f>
        <v>23.024086838513341</v>
      </c>
      <c r="S32" s="89">
        <f>'SDA (pensioners)'!T$8</f>
        <v>21.004477339919113</v>
      </c>
      <c r="T32" s="89">
        <f>'SDA (pensioners)'!U$8</f>
        <v>19.90256083505151</v>
      </c>
      <c r="U32" s="89">
        <f>'SDA (pensioners)'!V$8</f>
        <v>18.479924498528774</v>
      </c>
      <c r="V32" s="89">
        <f>'SDA (pensioners)'!W$8</f>
        <v>17.026462393063646</v>
      </c>
      <c r="W32" s="89">
        <f>'SDA (pensioners)'!X$8</f>
        <v>15.096660903486914</v>
      </c>
      <c r="X32" s="64">
        <f>'SDA (pensioners)'!Y$8</f>
        <v>13.896434858501229</v>
      </c>
    </row>
    <row r="33" spans="1:24" ht="15" x14ac:dyDescent="0.4">
      <c r="A33" s="160" t="s">
        <v>60</v>
      </c>
      <c r="B33" s="89">
        <f>SP!C$8</f>
        <v>0</v>
      </c>
      <c r="C33" s="89">
        <f>SP!D$8</f>
        <v>0</v>
      </c>
      <c r="D33" s="89">
        <f>SP!E$8</f>
        <v>0</v>
      </c>
      <c r="E33" s="89">
        <f>SP!F$8</f>
        <v>4379.0515023553999</v>
      </c>
      <c r="F33" s="89">
        <f>SP!G$8</f>
        <v>4484.2067500409676</v>
      </c>
      <c r="G33" s="89">
        <f>SP!H$8</f>
        <v>4857.8986241284738</v>
      </c>
      <c r="H33" s="89">
        <f>SP!I$8</f>
        <v>5087.669036931622</v>
      </c>
      <c r="I33" s="89">
        <f>SP!J$8</f>
        <v>5317.9194401931391</v>
      </c>
      <c r="J33" s="89">
        <f>SP!K$8</f>
        <v>5563.5260361198398</v>
      </c>
      <c r="K33" s="89">
        <f>SP!L$8</f>
        <v>5847.3315024107505</v>
      </c>
      <c r="L33" s="89">
        <f>SP!M$8</f>
        <v>6087.0027826395999</v>
      </c>
      <c r="M33" s="89">
        <f>SP!N$8</f>
        <v>6524.6480156089146</v>
      </c>
      <c r="N33" s="89">
        <f>SP!O$8</f>
        <v>6960.467663625358</v>
      </c>
      <c r="O33" s="89">
        <f>SP!P$8</f>
        <v>7536.9825607723833</v>
      </c>
      <c r="P33" s="89">
        <f>SP!Q$8</f>
        <v>7832.5568568573271</v>
      </c>
      <c r="Q33" s="89">
        <f>SP!R$8</f>
        <v>8297.6642711741169</v>
      </c>
      <c r="R33" s="89">
        <f>SP!S$8</f>
        <v>8913.0883545359702</v>
      </c>
      <c r="S33" s="89">
        <f>SP!T$8</f>
        <v>9268.5282224113671</v>
      </c>
      <c r="T33" s="89">
        <f>SP!U$8</f>
        <v>9630.9741370477495</v>
      </c>
      <c r="U33" s="89">
        <f>SP!V$8</f>
        <v>9939.0472575471322</v>
      </c>
      <c r="V33" s="89">
        <f>SP!W$8</f>
        <v>10167.240847203317</v>
      </c>
      <c r="W33" s="89">
        <f>SP!X$8</f>
        <v>10397.711048234416</v>
      </c>
      <c r="X33" s="64">
        <f>SP!Y$8</f>
        <v>10703.142358714349</v>
      </c>
    </row>
    <row r="34" spans="1:24" ht="30" customHeight="1" x14ac:dyDescent="0.4">
      <c r="A34" s="160" t="s">
        <v>88</v>
      </c>
      <c r="B34" s="89"/>
      <c r="C34" s="89"/>
      <c r="D34" s="89"/>
      <c r="E34" s="89"/>
      <c r="F34" s="89"/>
      <c r="G34" s="89"/>
      <c r="H34" s="89"/>
      <c r="I34" s="89"/>
      <c r="J34" s="89">
        <f>SMP!K$8</f>
        <v>152.83011218237499</v>
      </c>
      <c r="K34" s="89">
        <f>SMP!L$8</f>
        <v>135.68765957754297</v>
      </c>
      <c r="L34" s="89">
        <f>SMP!M$8</f>
        <v>154.54947252261152</v>
      </c>
      <c r="M34" s="89">
        <f>SMP!N$8</f>
        <v>185.21495799835367</v>
      </c>
      <c r="N34" s="89">
        <f>SMP!O$8</f>
        <v>235.97022515036306</v>
      </c>
      <c r="O34" s="89">
        <f>SMP!P$8</f>
        <v>213.09283001538026</v>
      </c>
      <c r="P34" s="89">
        <f>SMP!Q$8</f>
        <v>230.75618401793989</v>
      </c>
      <c r="Q34" s="89">
        <f>SMP!R$8</f>
        <v>227.08106634532425</v>
      </c>
      <c r="R34" s="89">
        <f>SMP!S$8</f>
        <v>232.22017107267621</v>
      </c>
      <c r="S34" s="89">
        <f>SMP!T$8</f>
        <v>230.12813340208248</v>
      </c>
      <c r="T34" s="89">
        <f>SMP!U$8</f>
        <v>235.11261860926405</v>
      </c>
      <c r="U34" s="89">
        <f>SMP!V$8</f>
        <v>258.41019399999999</v>
      </c>
      <c r="V34" s="89">
        <f>SMP!W$8</f>
        <v>271.49807705299997</v>
      </c>
      <c r="W34" s="89">
        <f>SMP!X$8</f>
        <v>258.96310768303067</v>
      </c>
      <c r="X34" s="64">
        <f>SMP!Y$8</f>
        <v>282.1760185714661</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UC!T$8</f>
        <v>5.4553150266268684</v>
      </c>
      <c r="T35" s="89">
        <f>UC!U$8</f>
        <v>49.646971300285315</v>
      </c>
      <c r="U35" s="89">
        <f>UC!V$8</f>
        <v>247.02614964543332</v>
      </c>
      <c r="V35" s="89">
        <f>UC!W$8</f>
        <v>402.00551309631538</v>
      </c>
      <c r="W35" s="89">
        <f>UC!X$8</f>
        <v>681.27980677355038</v>
      </c>
      <c r="X35" s="64">
        <f>UC!Y$8</f>
        <v>1355.4859866856509</v>
      </c>
    </row>
    <row r="36" spans="1:24" ht="15" customHeight="1" x14ac:dyDescent="0.4">
      <c r="A36" s="160" t="s">
        <v>59</v>
      </c>
      <c r="B36" s="89"/>
      <c r="C36" s="89"/>
      <c r="D36" s="89"/>
      <c r="E36" s="89"/>
      <c r="F36" s="89">
        <f>WFP!G$8</f>
        <v>211.10064958796448</v>
      </c>
      <c r="G36" s="89">
        <f>WFP!H$8</f>
        <v>202.19587968562936</v>
      </c>
      <c r="H36" s="89">
        <f>WFP!I$8</f>
        <v>204.3194729363336</v>
      </c>
      <c r="I36" s="89">
        <f>WFP!J$8</f>
        <v>227.70462533737214</v>
      </c>
      <c r="J36" s="89">
        <f>WFP!K$8</f>
        <v>291.79793392595127</v>
      </c>
      <c r="K36" s="89">
        <f>WFP!L$8</f>
        <v>363.63320376755144</v>
      </c>
      <c r="L36" s="89">
        <f>WFP!M$8</f>
        <v>236.67293407561226</v>
      </c>
      <c r="M36" s="89">
        <f>WFP!N$8</f>
        <v>242.73100949926777</v>
      </c>
      <c r="N36" s="89">
        <f>WFP!O$8</f>
        <v>314.83963754855512</v>
      </c>
      <c r="O36" s="89">
        <f>WFP!P$8</f>
        <v>318.59380870260378</v>
      </c>
      <c r="P36" s="89">
        <f>WFP!Q$8</f>
        <v>319.17371805475733</v>
      </c>
      <c r="Q36" s="89">
        <f>WFP!R$8</f>
        <v>249.59926495199909</v>
      </c>
      <c r="R36" s="89">
        <f>WFP!S$8</f>
        <v>247.38255329757027</v>
      </c>
      <c r="S36" s="89">
        <f>WFP!T$8</f>
        <v>246.24506050852756</v>
      </c>
      <c r="T36" s="89">
        <f>WFP!U$8</f>
        <v>242.78600077706125</v>
      </c>
      <c r="U36" s="89">
        <f>WFP!V$8</f>
        <v>239.39754010489747</v>
      </c>
      <c r="V36" s="89">
        <f>WFP!W$8</f>
        <v>236.2147999077304</v>
      </c>
      <c r="W36" s="89">
        <f>WFP!X$8</f>
        <v>232.69986260760697</v>
      </c>
      <c r="X36" s="64">
        <f>WFP!Y$8</f>
        <v>229.15297878303977</v>
      </c>
    </row>
    <row r="37" spans="1:24" ht="30" customHeight="1" x14ac:dyDescent="0.4">
      <c r="A37" s="171" t="s">
        <v>177</v>
      </c>
      <c r="B37" s="88">
        <f>SUM(B3:B36)-SUM(B9:B11,B19:B23)</f>
        <v>6820.817905680311</v>
      </c>
      <c r="C37" s="88">
        <f>SUM(C3:C36)-SUM(C9:C11,C19:C23)</f>
        <v>6715.8616689461369</v>
      </c>
      <c r="D37" s="88">
        <f>SUM(D3:D36)-SUM(D9:D11,D19:D23)</f>
        <v>6676.7789276863205</v>
      </c>
      <c r="E37" s="88">
        <f>SUM(E3:E36)-SUM(E9:E11,E19:E23)</f>
        <v>11157.007941498174</v>
      </c>
      <c r="F37" s="88">
        <f t="shared" ref="F37:M37" si="0">SUM(F3:F36)-SUM(F9:F11,F19:F23,F31:F32)</f>
        <v>11703.584448064325</v>
      </c>
      <c r="G37" s="88">
        <f t="shared" si="0"/>
        <v>12466.654800108234</v>
      </c>
      <c r="H37" s="88">
        <f t="shared" si="0"/>
        <v>12865.925832146082</v>
      </c>
      <c r="I37" s="88">
        <f t="shared" si="0"/>
        <v>12936.876446620565</v>
      </c>
      <c r="J37" s="88">
        <f t="shared" si="0"/>
        <v>13937.600178727051</v>
      </c>
      <c r="K37" s="88">
        <f t="shared" si="0"/>
        <v>14397.707708211679</v>
      </c>
      <c r="L37" s="88">
        <f t="shared" si="0"/>
        <v>14745.03073589387</v>
      </c>
      <c r="M37" s="88">
        <f t="shared" si="0"/>
        <v>15582.948771156316</v>
      </c>
      <c r="N37" s="88">
        <f t="shared" ref="N37:X37" si="1">SUM(N3:N36)-SUM(N9:N11,N19:N23,N31:N32,N15:N16)</f>
        <v>16538.245524283735</v>
      </c>
      <c r="O37" s="88">
        <f t="shared" si="1"/>
        <v>18043.944079083733</v>
      </c>
      <c r="P37" s="88">
        <f t="shared" si="1"/>
        <v>18601.666473170491</v>
      </c>
      <c r="Q37" s="88">
        <f t="shared" si="1"/>
        <v>19248.551110123379</v>
      </c>
      <c r="R37" s="88">
        <f t="shared" si="1"/>
        <v>20074.366122365122</v>
      </c>
      <c r="S37" s="88">
        <f t="shared" si="1"/>
        <v>19722.800127545423</v>
      </c>
      <c r="T37" s="88">
        <f t="shared" si="1"/>
        <v>20207.02114985144</v>
      </c>
      <c r="U37" s="88">
        <f t="shared" si="1"/>
        <v>20657.719685854918</v>
      </c>
      <c r="V37" s="88">
        <f t="shared" si="1"/>
        <v>20824.709150940846</v>
      </c>
      <c r="W37" s="88">
        <f t="shared" si="1"/>
        <v>21329.498541078447</v>
      </c>
      <c r="X37" s="59">
        <f t="shared" si="1"/>
        <v>22054.809176391595</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540.67004947019109</v>
      </c>
      <c r="C41" s="89">
        <v>562.89813243806077</v>
      </c>
      <c r="D41" s="89">
        <v>575.64477599649229</v>
      </c>
      <c r="E41" s="89">
        <v>589.14336396967406</v>
      </c>
      <c r="F41" s="89">
        <v>598.23010823034076</v>
      </c>
      <c r="G41" s="89">
        <v>618.78524681200736</v>
      </c>
      <c r="H41" s="89">
        <v>618.70613348184213</v>
      </c>
      <c r="I41" s="89">
        <v>643.46410710492216</v>
      </c>
      <c r="J41" s="89">
        <v>665.23081778898722</v>
      </c>
      <c r="K41" s="89">
        <v>695.32856942606816</v>
      </c>
      <c r="L41" s="89">
        <v>716.50249882206094</v>
      </c>
      <c r="M41" s="89">
        <v>755.12005848304875</v>
      </c>
      <c r="N41" s="89">
        <v>781.86780226599194</v>
      </c>
      <c r="O41" s="89">
        <v>826.60390543401991</v>
      </c>
      <c r="P41" s="89">
        <v>824.25765862956791</v>
      </c>
      <c r="Q41" s="89">
        <v>825.13980951816836</v>
      </c>
      <c r="R41" s="89">
        <v>826.71587111987776</v>
      </c>
      <c r="S41" s="89">
        <v>793.26997278845556</v>
      </c>
      <c r="T41" s="89">
        <v>786.40235270674953</v>
      </c>
      <c r="U41" s="89">
        <v>781.81543397172652</v>
      </c>
      <c r="V41" s="89">
        <v>754.55545522747855</v>
      </c>
      <c r="W41" s="89">
        <v>737.36097027597771</v>
      </c>
      <c r="X41" s="64">
        <v>736.84563281736553</v>
      </c>
    </row>
    <row r="42" spans="1:24" ht="15" x14ac:dyDescent="0.4">
      <c r="A42" s="161" t="s">
        <v>186</v>
      </c>
      <c r="B42" s="89" t="s">
        <v>208</v>
      </c>
      <c r="C42" s="89" t="s">
        <v>208</v>
      </c>
      <c r="D42" s="89" t="s">
        <v>208</v>
      </c>
      <c r="E42" s="89">
        <v>183.75973105059384</v>
      </c>
      <c r="F42" s="89">
        <v>177.86546171073428</v>
      </c>
      <c r="G42" s="89">
        <v>192.67974837831761</v>
      </c>
      <c r="H42" s="89">
        <v>189.16546814829482</v>
      </c>
      <c r="I42" s="89">
        <v>171.52755558649326</v>
      </c>
      <c r="J42" s="89">
        <v>152.11155751028409</v>
      </c>
      <c r="K42" s="89">
        <v>140.92507863848465</v>
      </c>
      <c r="L42" s="89">
        <v>124.49189773011678</v>
      </c>
      <c r="M42" s="89">
        <v>111.57119681475599</v>
      </c>
      <c r="N42" s="89">
        <v>99.345103317843638</v>
      </c>
      <c r="O42" s="89">
        <v>94.091720602945358</v>
      </c>
      <c r="P42" s="89">
        <v>86.953265746649834</v>
      </c>
      <c r="Q42" s="89">
        <v>83.214567748462372</v>
      </c>
      <c r="R42" s="89">
        <v>81.586544435966559</v>
      </c>
      <c r="S42" s="89">
        <v>78.158615818770912</v>
      </c>
      <c r="T42" s="89">
        <v>75.4290734015011</v>
      </c>
      <c r="U42" s="89">
        <v>74.082104195351988</v>
      </c>
      <c r="V42" s="89">
        <v>70.458680606965899</v>
      </c>
      <c r="W42" s="89">
        <v>61.586911563786956</v>
      </c>
      <c r="X42" s="64">
        <v>54.830543521122124</v>
      </c>
    </row>
    <row r="43" spans="1:24" ht="15" x14ac:dyDescent="0.4">
      <c r="A43" s="161" t="s">
        <v>78</v>
      </c>
      <c r="B43" s="89" t="s">
        <v>208</v>
      </c>
      <c r="C43" s="89" t="s">
        <v>208</v>
      </c>
      <c r="D43" s="89" t="s">
        <v>208</v>
      </c>
      <c r="E43" s="89" t="s">
        <v>208</v>
      </c>
      <c r="F43" s="89" t="s">
        <v>208</v>
      </c>
      <c r="G43" s="89">
        <v>200.03411333434107</v>
      </c>
      <c r="H43" s="89">
        <v>206.54533896502667</v>
      </c>
      <c r="I43" s="89">
        <v>212.45855938698261</v>
      </c>
      <c r="J43" s="89">
        <v>211.72131450616777</v>
      </c>
      <c r="K43" s="89">
        <v>213.93897225917053</v>
      </c>
      <c r="L43" s="89">
        <v>211.83179788335974</v>
      </c>
      <c r="M43" s="89">
        <v>222.61355347236744</v>
      </c>
      <c r="N43" s="89">
        <v>229.82035959386249</v>
      </c>
      <c r="O43" s="89">
        <v>247.41853767191327</v>
      </c>
      <c r="P43" s="89">
        <v>253.46391435264999</v>
      </c>
      <c r="Q43" s="89">
        <v>275.19911029998752</v>
      </c>
      <c r="R43" s="89">
        <v>301.81002060325477</v>
      </c>
      <c r="S43" s="89">
        <v>323.86035822395104</v>
      </c>
      <c r="T43" s="89">
        <v>357.50125234891112</v>
      </c>
      <c r="U43" s="89">
        <v>388.21851810844839</v>
      </c>
      <c r="V43" s="89">
        <v>395.60329466303671</v>
      </c>
      <c r="W43" s="89">
        <v>410.50732213980899</v>
      </c>
      <c r="X43" s="64">
        <v>431.56862864585793</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41.424836379898252</v>
      </c>
      <c r="P44" s="89">
        <v>68.979587815879526</v>
      </c>
      <c r="Q44" s="89">
        <v>16.544175707648112</v>
      </c>
      <c r="R44" s="89">
        <v>9.1313569792132991</v>
      </c>
      <c r="S44" s="89">
        <v>0.19724108971882728</v>
      </c>
      <c r="T44" s="89">
        <v>0.24083098020834839</v>
      </c>
      <c r="U44" s="89">
        <v>0.25540995467976607</v>
      </c>
      <c r="V44" s="89" t="s">
        <v>208</v>
      </c>
      <c r="W44" s="89">
        <v>14.97540094589702</v>
      </c>
      <c r="X44" s="64">
        <v>2.4807033554518747</v>
      </c>
    </row>
    <row r="45" spans="1:24" ht="15" x14ac:dyDescent="0.4">
      <c r="A45" s="161" t="s">
        <v>77</v>
      </c>
      <c r="B45" s="89">
        <v>532.43561226232055</v>
      </c>
      <c r="C45" s="89">
        <v>553.52940287947615</v>
      </c>
      <c r="D45" s="89">
        <v>556.49646510014327</v>
      </c>
      <c r="E45" s="89">
        <v>564.70515520823085</v>
      </c>
      <c r="F45" s="89">
        <v>555.33647609644993</v>
      </c>
      <c r="G45" s="89">
        <v>565.7295932860967</v>
      </c>
      <c r="H45" s="89">
        <v>562.07280508016902</v>
      </c>
      <c r="I45" s="89">
        <v>599.04060872039963</v>
      </c>
      <c r="J45" s="89">
        <v>626.51488768872343</v>
      </c>
      <c r="K45" s="89">
        <v>639.33806165324108</v>
      </c>
      <c r="L45" s="89">
        <v>640.23339286557928</v>
      </c>
      <c r="M45" s="89">
        <v>637.8488836143564</v>
      </c>
      <c r="N45" s="89">
        <v>654.25737642858417</v>
      </c>
      <c r="O45" s="89">
        <v>717.4467845823242</v>
      </c>
      <c r="P45" s="89">
        <v>740.16284063893272</v>
      </c>
      <c r="Q45" s="89">
        <v>732.92640471042046</v>
      </c>
      <c r="R45" s="89">
        <v>717.46920841001383</v>
      </c>
      <c r="S45" s="89" t="s">
        <v>208</v>
      </c>
      <c r="T45" s="89" t="s">
        <v>208</v>
      </c>
      <c r="U45" s="89" t="s">
        <v>208</v>
      </c>
      <c r="V45" s="89" t="s">
        <v>208</v>
      </c>
      <c r="W45" s="89" t="s">
        <v>208</v>
      </c>
      <c r="X45" s="64" t="s">
        <v>208</v>
      </c>
    </row>
    <row r="46" spans="1:24" ht="26.25" customHeight="1" x14ac:dyDescent="0.4">
      <c r="A46" s="161" t="s">
        <v>76</v>
      </c>
      <c r="B46" s="89">
        <v>1153.7028924236827</v>
      </c>
      <c r="C46" s="89">
        <v>1256.7070055050292</v>
      </c>
      <c r="D46" s="89">
        <v>1313.9761756635855</v>
      </c>
      <c r="E46" s="89">
        <v>1373.7500961853054</v>
      </c>
      <c r="F46" s="89">
        <v>1425.2639805078479</v>
      </c>
      <c r="G46" s="89">
        <v>1543.1232684515708</v>
      </c>
      <c r="H46" s="89">
        <v>1580.7511302821081</v>
      </c>
      <c r="I46" s="89">
        <v>1655.7124752857053</v>
      </c>
      <c r="J46" s="89">
        <v>1709.3157084378731</v>
      </c>
      <c r="K46" s="89">
        <v>1771.8991602723145</v>
      </c>
      <c r="L46" s="89">
        <v>1824.4673396032156</v>
      </c>
      <c r="M46" s="89">
        <v>1911.7982994825609</v>
      </c>
      <c r="N46" s="89">
        <v>1969.6452723467273</v>
      </c>
      <c r="O46" s="89">
        <v>2098.1464420018183</v>
      </c>
      <c r="P46" s="89">
        <v>2114.3254227136208</v>
      </c>
      <c r="Q46" s="89">
        <v>2184.3241708397459</v>
      </c>
      <c r="R46" s="89">
        <v>2278.5998360422946</v>
      </c>
      <c r="S46" s="89">
        <v>2272.9971407158805</v>
      </c>
      <c r="T46" s="89">
        <v>2251.286174419698</v>
      </c>
      <c r="U46" s="89">
        <v>2146.7373183797317</v>
      </c>
      <c r="V46" s="89">
        <v>1780.3454879064882</v>
      </c>
      <c r="W46" s="89">
        <v>1394.6222899800887</v>
      </c>
      <c r="X46" s="64">
        <v>1172.6285211476695</v>
      </c>
    </row>
    <row r="47" spans="1:24" ht="15" x14ac:dyDescent="0.4">
      <c r="A47" s="70" t="s">
        <v>75</v>
      </c>
      <c r="B47" s="89" t="s">
        <v>208</v>
      </c>
      <c r="C47" s="89" t="s">
        <v>208</v>
      </c>
      <c r="D47" s="89" t="s">
        <v>208</v>
      </c>
      <c r="E47" s="89" t="s">
        <v>208</v>
      </c>
      <c r="F47" s="89" t="s">
        <v>208</v>
      </c>
      <c r="G47" s="89" t="s">
        <v>208</v>
      </c>
      <c r="H47" s="89">
        <v>134.43917095537589</v>
      </c>
      <c r="I47" s="89">
        <v>137.06489870832348</v>
      </c>
      <c r="J47" s="89">
        <v>141.70496845637169</v>
      </c>
      <c r="K47" s="89">
        <v>151.56199978909214</v>
      </c>
      <c r="L47" s="89">
        <v>155.36352779892115</v>
      </c>
      <c r="M47" s="89">
        <v>162.13747186953873</v>
      </c>
      <c r="N47" s="89">
        <v>167.67993180881371</v>
      </c>
      <c r="O47" s="89">
        <v>176.76218392466237</v>
      </c>
      <c r="P47" s="89">
        <v>175.08017715460852</v>
      </c>
      <c r="Q47" s="89">
        <v>184.62348647001411</v>
      </c>
      <c r="R47" s="89">
        <v>192.74207703063828</v>
      </c>
      <c r="S47" s="89">
        <v>199.95102396042324</v>
      </c>
      <c r="T47" s="89">
        <v>233.89937612039111</v>
      </c>
      <c r="U47" s="89">
        <v>251.47453367213376</v>
      </c>
      <c r="V47" s="89">
        <v>253.94444913015366</v>
      </c>
      <c r="W47" s="89">
        <v>258.60109541944763</v>
      </c>
      <c r="X47" s="64">
        <v>275.94335585746154</v>
      </c>
    </row>
    <row r="48" spans="1:24" ht="15" x14ac:dyDescent="0.4">
      <c r="A48" s="70" t="s">
        <v>62</v>
      </c>
      <c r="B48" s="89" t="s">
        <v>208</v>
      </c>
      <c r="C48" s="89" t="s">
        <v>208</v>
      </c>
      <c r="D48" s="89" t="s">
        <v>208</v>
      </c>
      <c r="E48" s="89" t="s">
        <v>208</v>
      </c>
      <c r="F48" s="89" t="s">
        <v>208</v>
      </c>
      <c r="G48" s="89" t="s">
        <v>208</v>
      </c>
      <c r="H48" s="89">
        <v>910.73540544208572</v>
      </c>
      <c r="I48" s="89">
        <v>946.06257086457276</v>
      </c>
      <c r="J48" s="89">
        <v>965.42162535524994</v>
      </c>
      <c r="K48" s="89">
        <v>987.21717385204659</v>
      </c>
      <c r="L48" s="89">
        <v>1006.6188107385233</v>
      </c>
      <c r="M48" s="89">
        <v>1042.8354354464177</v>
      </c>
      <c r="N48" s="89">
        <v>1063.5803786141953</v>
      </c>
      <c r="O48" s="89">
        <v>1124.3650915207822</v>
      </c>
      <c r="P48" s="89">
        <v>1122.5357667499084</v>
      </c>
      <c r="Q48" s="89">
        <v>1168.1277830482165</v>
      </c>
      <c r="R48" s="89">
        <v>1226.8090920905552</v>
      </c>
      <c r="S48" s="89">
        <v>1208.5163205198942</v>
      </c>
      <c r="T48" s="89">
        <v>1123.4696050097168</v>
      </c>
      <c r="U48" s="89">
        <v>1049.6392712742809</v>
      </c>
      <c r="V48" s="89">
        <v>760.11923854914392</v>
      </c>
      <c r="W48" s="89">
        <v>492.82364697068226</v>
      </c>
      <c r="X48" s="64">
        <v>316.28377927050377</v>
      </c>
    </row>
    <row r="49" spans="1:24" ht="15" x14ac:dyDescent="0.4">
      <c r="A49" s="70" t="s">
        <v>61</v>
      </c>
      <c r="B49" s="89" t="s">
        <v>208</v>
      </c>
      <c r="C49" s="89" t="s">
        <v>208</v>
      </c>
      <c r="D49" s="89" t="s">
        <v>208</v>
      </c>
      <c r="E49" s="89" t="s">
        <v>208</v>
      </c>
      <c r="F49" s="89" t="s">
        <v>208</v>
      </c>
      <c r="G49" s="89" t="s">
        <v>208</v>
      </c>
      <c r="H49" s="89">
        <v>536.03505668840262</v>
      </c>
      <c r="I49" s="89">
        <v>574.53550421505611</v>
      </c>
      <c r="J49" s="89">
        <v>603.95842861248912</v>
      </c>
      <c r="K49" s="89">
        <v>633.31121710825983</v>
      </c>
      <c r="L49" s="89">
        <v>662.61440968864781</v>
      </c>
      <c r="M49" s="89">
        <v>706.56806519994177</v>
      </c>
      <c r="N49" s="89">
        <v>738.02989457971535</v>
      </c>
      <c r="O49" s="89">
        <v>797.33709894641663</v>
      </c>
      <c r="P49" s="89">
        <v>818.7313527967508</v>
      </c>
      <c r="Q49" s="89">
        <v>831.72908783006653</v>
      </c>
      <c r="R49" s="89">
        <v>860.42091313995115</v>
      </c>
      <c r="S49" s="89">
        <v>867.40340221875238</v>
      </c>
      <c r="T49" s="89">
        <v>897.23126182659325</v>
      </c>
      <c r="U49" s="89">
        <v>845.16506564544761</v>
      </c>
      <c r="V49" s="89">
        <v>767.84301752093768</v>
      </c>
      <c r="W49" s="89">
        <v>642.60657000765491</v>
      </c>
      <c r="X49" s="64">
        <v>580.06991481870591</v>
      </c>
    </row>
    <row r="50" spans="1:24" ht="17.25" customHeight="1" x14ac:dyDescent="0.4">
      <c r="A50" s="161" t="s">
        <v>85</v>
      </c>
      <c r="B50" s="89" t="s">
        <v>208</v>
      </c>
      <c r="C50" s="89" t="s">
        <v>208</v>
      </c>
      <c r="D50" s="89" t="s">
        <v>208</v>
      </c>
      <c r="E50" s="89" t="s">
        <v>208</v>
      </c>
      <c r="F50" s="89" t="s">
        <v>208</v>
      </c>
      <c r="G50" s="89" t="s">
        <v>208</v>
      </c>
      <c r="H50" s="89">
        <v>1.7106576162802027</v>
      </c>
      <c r="I50" s="89">
        <v>1.9109474628402294</v>
      </c>
      <c r="J50" s="89">
        <v>2.2273290960462013</v>
      </c>
      <c r="K50" s="89">
        <v>2.4590975562055815</v>
      </c>
      <c r="L50" s="89">
        <v>2.7737457353424824</v>
      </c>
      <c r="M50" s="89">
        <v>2.7948276442135693</v>
      </c>
      <c r="N50" s="89">
        <v>2.7621025436604865</v>
      </c>
      <c r="O50" s="89">
        <v>2.4456723323686815</v>
      </c>
      <c r="P50" s="89">
        <v>2.3699731367388366</v>
      </c>
      <c r="Q50" s="89">
        <v>2.4066475391832673</v>
      </c>
      <c r="R50" s="89">
        <v>5.8087325232699492</v>
      </c>
      <c r="S50" s="89">
        <v>19.668606818261011</v>
      </c>
      <c r="T50" s="89">
        <v>19.623065824432867</v>
      </c>
      <c r="U50" s="89">
        <v>15.137060569394476</v>
      </c>
      <c r="V50" s="89">
        <v>17.038882549323567</v>
      </c>
      <c r="W50" s="89">
        <v>21.023487788810165</v>
      </c>
      <c r="X50" s="64">
        <v>21.172577226333054</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22.142012690153617</v>
      </c>
      <c r="O51" s="89">
        <v>220.50049418206527</v>
      </c>
      <c r="P51" s="89">
        <v>389.02075525057376</v>
      </c>
      <c r="Q51" s="89">
        <v>617.31622752802048</v>
      </c>
      <c r="R51" s="89">
        <v>1190.7614920987312</v>
      </c>
      <c r="S51" s="89">
        <v>1803.5454959514757</v>
      </c>
      <c r="T51" s="89">
        <v>2152.0474223767465</v>
      </c>
      <c r="U51" s="89">
        <v>2306.4305453673987</v>
      </c>
      <c r="V51" s="89">
        <v>2312.0876254734239</v>
      </c>
      <c r="W51" s="89">
        <v>2321.7718023870989</v>
      </c>
      <c r="X51" s="64">
        <v>2235.9924524691064</v>
      </c>
    </row>
    <row r="52" spans="1:24" ht="15" x14ac:dyDescent="0.4">
      <c r="A52" s="162" t="s">
        <v>74</v>
      </c>
      <c r="B52" s="89">
        <v>2169.7192484543625</v>
      </c>
      <c r="C52" s="89">
        <v>2147.6276320012703</v>
      </c>
      <c r="D52" s="89">
        <v>2113.7817702718016</v>
      </c>
      <c r="E52" s="89">
        <v>2119.4423022983751</v>
      </c>
      <c r="F52" s="89">
        <v>2076.879188200875</v>
      </c>
      <c r="G52" s="89">
        <v>2123.8296026958806</v>
      </c>
      <c r="H52" s="89">
        <v>2217.4277970787634</v>
      </c>
      <c r="I52" s="89">
        <v>2035.5714806833337</v>
      </c>
      <c r="J52" s="89">
        <v>2017.0551169947889</v>
      </c>
      <c r="K52" s="89">
        <v>2025.2264798867875</v>
      </c>
      <c r="L52" s="89">
        <v>2066.1485010315737</v>
      </c>
      <c r="M52" s="89">
        <v>2141.6062026789477</v>
      </c>
      <c r="N52" s="89">
        <v>2275.4570248992745</v>
      </c>
      <c r="O52" s="89">
        <v>2613.2132701205137</v>
      </c>
      <c r="P52" s="89">
        <v>2758.8560598605454</v>
      </c>
      <c r="Q52" s="89">
        <v>2916.115122747472</v>
      </c>
      <c r="R52" s="89">
        <v>2987.3129131013075</v>
      </c>
      <c r="S52" s="89">
        <v>2974.3254367180516</v>
      </c>
      <c r="T52" s="89">
        <v>2928.8819779215996</v>
      </c>
      <c r="U52" s="89">
        <v>2822.5780261666255</v>
      </c>
      <c r="V52" s="89">
        <v>2615.5645289993645</v>
      </c>
      <c r="W52" s="89">
        <v>2413.8048989742642</v>
      </c>
      <c r="X52" s="64">
        <v>2174.0798315560928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1502.0166880355994</v>
      </c>
      <c r="O53" s="89">
        <v>1820.5829011409862</v>
      </c>
      <c r="P53" s="89">
        <v>1945.2760150123941</v>
      </c>
      <c r="Q53" s="89">
        <v>2073.2815964932674</v>
      </c>
      <c r="R53" s="89">
        <v>2141.2078391220111</v>
      </c>
      <c r="S53" s="89">
        <v>2122.876165645745</v>
      </c>
      <c r="T53" s="89">
        <v>2089.3068729464499</v>
      </c>
      <c r="U53" s="89">
        <v>2001.0293807762853</v>
      </c>
      <c r="V53" s="89">
        <v>1841.4356713042632</v>
      </c>
      <c r="W53" s="89">
        <v>1688.0921038428041</v>
      </c>
      <c r="X53" s="64">
        <v>1506.306901865634</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773.44033085575199</v>
      </c>
      <c r="O54" s="89">
        <v>792.63036897952782</v>
      </c>
      <c r="P54" s="89">
        <v>813.58004484815183</v>
      </c>
      <c r="Q54" s="89">
        <v>842.83352510613736</v>
      </c>
      <c r="R54" s="89">
        <v>846.10507397929587</v>
      </c>
      <c r="S54" s="89">
        <v>851.44927107230615</v>
      </c>
      <c r="T54" s="89">
        <v>839.57510497515034</v>
      </c>
      <c r="U54" s="89">
        <v>821.54864539034008</v>
      </c>
      <c r="V54" s="89">
        <v>774.12885769510081</v>
      </c>
      <c r="W54" s="89">
        <v>725.71279513145998</v>
      </c>
      <c r="X54" s="64">
        <v>667.77292969045857</v>
      </c>
    </row>
    <row r="55" spans="1:24" ht="15" x14ac:dyDescent="0.4">
      <c r="A55" s="162" t="s">
        <v>73</v>
      </c>
      <c r="B55" s="89">
        <v>2088.8157681536491</v>
      </c>
      <c r="C55" s="89">
        <v>1997.129559237118</v>
      </c>
      <c r="D55" s="89">
        <v>1908.371823429005</v>
      </c>
      <c r="E55" s="89">
        <v>1747.5080939856621</v>
      </c>
      <c r="F55" s="89">
        <v>1659.2735358946452</v>
      </c>
      <c r="G55" s="89">
        <v>1616.6430740765481</v>
      </c>
      <c r="H55" s="89">
        <v>1553.4066299614612</v>
      </c>
      <c r="I55" s="89">
        <v>1500.2592224129432</v>
      </c>
      <c r="J55" s="89">
        <v>1434.2850910647778</v>
      </c>
      <c r="K55" s="89">
        <v>1380.9567059178373</v>
      </c>
      <c r="L55" s="89">
        <v>1311.9993763928974</v>
      </c>
      <c r="M55" s="89">
        <v>1285.831779873922</v>
      </c>
      <c r="N55" s="89">
        <v>1216.5673935197954</v>
      </c>
      <c r="O55" s="89">
        <v>1122.8606778556434</v>
      </c>
      <c r="P55" s="89">
        <v>997.61553909098052</v>
      </c>
      <c r="Q55" s="89">
        <v>865.23603244947458</v>
      </c>
      <c r="R55" s="89">
        <v>529.04991852582941</v>
      </c>
      <c r="S55" s="89">
        <v>152.12650180602967</v>
      </c>
      <c r="T55" s="89">
        <v>11.371450665194738</v>
      </c>
      <c r="U55" s="89">
        <v>2.3215040721385956</v>
      </c>
      <c r="V55" s="89">
        <v>1.0782231151872708</v>
      </c>
      <c r="W55" s="89">
        <v>0.75623301693216172</v>
      </c>
      <c r="X55" s="64" t="s">
        <v>208</v>
      </c>
    </row>
    <row r="56" spans="1:24" ht="27" customHeight="1" x14ac:dyDescent="0.4">
      <c r="A56" s="161" t="s">
        <v>72</v>
      </c>
      <c r="B56" s="89">
        <v>3279.427775979244</v>
      </c>
      <c r="C56" s="89">
        <v>2691.0279269670309</v>
      </c>
      <c r="D56" s="89">
        <v>2609.8854238051495</v>
      </c>
      <c r="E56" s="89">
        <v>2664.9114741403691</v>
      </c>
      <c r="F56" s="89">
        <v>2784.1424563170535</v>
      </c>
      <c r="G56" s="89">
        <v>2929.291174777366</v>
      </c>
      <c r="H56" s="89">
        <v>2880.8244146504685</v>
      </c>
      <c r="I56" s="89">
        <v>2566.0133623834008</v>
      </c>
      <c r="J56" s="89">
        <v>1978.0751726134881</v>
      </c>
      <c r="K56" s="89">
        <v>1752.2696933476002</v>
      </c>
      <c r="L56" s="89">
        <v>1643.238244037645</v>
      </c>
      <c r="M56" s="89">
        <v>1631.8515119086717</v>
      </c>
      <c r="N56" s="89">
        <v>1526.5309211232807</v>
      </c>
      <c r="O56" s="89">
        <v>1451.7575548968264</v>
      </c>
      <c r="P56" s="89">
        <v>1332.7382918274902</v>
      </c>
      <c r="Q56" s="89">
        <v>1166.4038624897339</v>
      </c>
      <c r="R56" s="89">
        <v>828.97903087674138</v>
      </c>
      <c r="S56" s="89">
        <v>534.88102736636574</v>
      </c>
      <c r="T56" s="89">
        <v>430.08901330532967</v>
      </c>
      <c r="U56" s="89">
        <v>367.21442697133432</v>
      </c>
      <c r="V56" s="89">
        <v>298.52465806912107</v>
      </c>
      <c r="W56" s="89">
        <v>272.9636661510263</v>
      </c>
      <c r="X56" s="64">
        <v>230.07100762255413</v>
      </c>
    </row>
    <row r="57" spans="1:24" ht="15" x14ac:dyDescent="0.4">
      <c r="A57" s="70" t="s">
        <v>71</v>
      </c>
      <c r="B57" s="89">
        <v>839.9910818647129</v>
      </c>
      <c r="C57" s="89">
        <v>821.73967761538449</v>
      </c>
      <c r="D57" s="89">
        <v>765.62781735092381</v>
      </c>
      <c r="E57" s="89">
        <v>783.7549164690389</v>
      </c>
      <c r="F57" s="89">
        <v>787.50169915605659</v>
      </c>
      <c r="G57" s="89">
        <v>848.52553891731077</v>
      </c>
      <c r="H57" s="89">
        <v>817.75175136304358</v>
      </c>
      <c r="I57" s="89">
        <v>440.16018212236804</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981.32080631296697</v>
      </c>
      <c r="G58" s="89">
        <v>1042.4683006732068</v>
      </c>
      <c r="H58" s="89">
        <v>1032.2169271593334</v>
      </c>
      <c r="I58" s="89">
        <v>1078.0354583821027</v>
      </c>
      <c r="J58" s="89">
        <v>1046.6882128187688</v>
      </c>
      <c r="K58" s="89">
        <v>943.33001004998982</v>
      </c>
      <c r="L58" s="89">
        <v>919.78541384050152</v>
      </c>
      <c r="M58" s="89">
        <v>981.01068929684936</v>
      </c>
      <c r="N58" s="89">
        <v>953.67710732085027</v>
      </c>
      <c r="O58" s="89">
        <v>916.95930594520621</v>
      </c>
      <c r="P58" s="89">
        <v>832.76466712777278</v>
      </c>
      <c r="Q58" s="89">
        <v>709.00749185504083</v>
      </c>
      <c r="R58" s="89">
        <v>396.17673561541682</v>
      </c>
      <c r="S58" s="89">
        <v>142.6161649412511</v>
      </c>
      <c r="T58" s="89">
        <v>66.357463365475596</v>
      </c>
      <c r="U58" s="89">
        <v>35.041335268510267</v>
      </c>
      <c r="V58" s="89">
        <v>12.618621038958112</v>
      </c>
      <c r="W58" s="89">
        <v>2.6189664415075744</v>
      </c>
      <c r="X58" s="64" t="s">
        <v>208</v>
      </c>
    </row>
    <row r="59" spans="1:24" ht="15" x14ac:dyDescent="0.4">
      <c r="A59" s="70" t="s">
        <v>182</v>
      </c>
      <c r="B59" s="89" t="s">
        <v>208</v>
      </c>
      <c r="C59" s="89" t="s">
        <v>208</v>
      </c>
      <c r="D59" s="89" t="s">
        <v>208</v>
      </c>
      <c r="E59" s="89" t="s">
        <v>208</v>
      </c>
      <c r="F59" s="89">
        <v>900.31177816053469</v>
      </c>
      <c r="G59" s="89">
        <v>914.57397257506398</v>
      </c>
      <c r="H59" s="89">
        <v>913.15855545292527</v>
      </c>
      <c r="I59" s="89">
        <v>929.09933697156021</v>
      </c>
      <c r="J59" s="89">
        <v>821.63963033312166</v>
      </c>
      <c r="K59" s="89">
        <v>683.96571332168389</v>
      </c>
      <c r="L59" s="89">
        <v>604.66408733859851</v>
      </c>
      <c r="M59" s="89">
        <v>554.51000216678335</v>
      </c>
      <c r="N59" s="89">
        <v>490.77621395148333</v>
      </c>
      <c r="O59" s="89">
        <v>447.54963590133855</v>
      </c>
      <c r="P59" s="89">
        <v>396.80522130503033</v>
      </c>
      <c r="Q59" s="89">
        <v>349.83178817045689</v>
      </c>
      <c r="R59" s="89">
        <v>316.75651500396958</v>
      </c>
      <c r="S59" s="89">
        <v>274.4186054510983</v>
      </c>
      <c r="T59" s="89">
        <v>247.21506971705924</v>
      </c>
      <c r="U59" s="89">
        <v>216.02416594407612</v>
      </c>
      <c r="V59" s="89">
        <v>175.72308924612656</v>
      </c>
      <c r="W59" s="89">
        <v>159.20835687129298</v>
      </c>
      <c r="X59" s="64">
        <v>129.48368101042459</v>
      </c>
    </row>
    <row r="60" spans="1:24" ht="15" x14ac:dyDescent="0.4">
      <c r="A60" s="70" t="s">
        <v>181</v>
      </c>
      <c r="B60" s="89" t="s">
        <v>208</v>
      </c>
      <c r="C60" s="89" t="s">
        <v>208</v>
      </c>
      <c r="D60" s="89" t="s">
        <v>208</v>
      </c>
      <c r="E60" s="89" t="s">
        <v>208</v>
      </c>
      <c r="F60" s="89">
        <v>47.525009396181368</v>
      </c>
      <c r="G60" s="89">
        <v>59.972505384865144</v>
      </c>
      <c r="H60" s="89">
        <v>62.463378328312167</v>
      </c>
      <c r="I60" s="89">
        <v>65.384424820147942</v>
      </c>
      <c r="J60" s="89">
        <v>62.080325285577622</v>
      </c>
      <c r="K60" s="89">
        <v>57.16532660783642</v>
      </c>
      <c r="L60" s="89">
        <v>53.939656603543227</v>
      </c>
      <c r="M60" s="89">
        <v>50.647364836568229</v>
      </c>
      <c r="N60" s="89">
        <v>48.174471888554542</v>
      </c>
      <c r="O60" s="89">
        <v>52.929739994366756</v>
      </c>
      <c r="P60" s="89">
        <v>66.432380510280737</v>
      </c>
      <c r="Q60" s="89">
        <v>73.096869883365414</v>
      </c>
      <c r="R60" s="89">
        <v>85.505724271823681</v>
      </c>
      <c r="S60" s="89">
        <v>93.754457286814073</v>
      </c>
      <c r="T60" s="89">
        <v>96.65799818006964</v>
      </c>
      <c r="U60" s="89">
        <v>99.3317407105706</v>
      </c>
      <c r="V60" s="89">
        <v>95.685461731339544</v>
      </c>
      <c r="W60" s="89">
        <v>99.432066959830976</v>
      </c>
      <c r="X60" s="64">
        <v>92.527611115351149</v>
      </c>
    </row>
    <row r="61" spans="1:24" ht="15" x14ac:dyDescent="0.4">
      <c r="A61" s="70" t="s">
        <v>180</v>
      </c>
      <c r="B61" s="89" t="s">
        <v>208</v>
      </c>
      <c r="C61" s="89" t="s">
        <v>208</v>
      </c>
      <c r="D61" s="89" t="s">
        <v>208</v>
      </c>
      <c r="E61" s="89" t="s">
        <v>208</v>
      </c>
      <c r="F61" s="89">
        <v>67.483163291314114</v>
      </c>
      <c r="G61" s="89">
        <v>63.75085722691891</v>
      </c>
      <c r="H61" s="89">
        <v>55.233802346853778</v>
      </c>
      <c r="I61" s="89">
        <v>53.333960087222046</v>
      </c>
      <c r="J61" s="89">
        <v>47.667004176020143</v>
      </c>
      <c r="K61" s="89">
        <v>61.111047656462645</v>
      </c>
      <c r="L61" s="89">
        <v>59.131093100088847</v>
      </c>
      <c r="M61" s="89">
        <v>46.603383404403978</v>
      </c>
      <c r="N61" s="89">
        <v>37.909209476084548</v>
      </c>
      <c r="O61" s="89">
        <v>36.716835448041905</v>
      </c>
      <c r="P61" s="89">
        <v>37.526014876544608</v>
      </c>
      <c r="Q61" s="89">
        <v>33.892462921817852</v>
      </c>
      <c r="R61" s="89">
        <v>30.277347341878134</v>
      </c>
      <c r="S61" s="89">
        <v>24.016840292027904</v>
      </c>
      <c r="T61" s="89">
        <v>19.95416504703207</v>
      </c>
      <c r="U61" s="89">
        <v>16.833356485781348</v>
      </c>
      <c r="V61" s="89">
        <v>14.527997107874118</v>
      </c>
      <c r="W61" s="89">
        <v>11.747913743529448</v>
      </c>
      <c r="X61" s="64">
        <v>8.1093231367667791</v>
      </c>
    </row>
    <row r="62" spans="1:24" ht="26.25" customHeight="1" x14ac:dyDescent="0.4">
      <c r="A62" s="162" t="s">
        <v>179</v>
      </c>
      <c r="B62" s="89" t="s">
        <v>208</v>
      </c>
      <c r="C62" s="89" t="s">
        <v>208</v>
      </c>
      <c r="D62" s="89" t="s">
        <v>208</v>
      </c>
      <c r="E62" s="89" t="s">
        <v>208</v>
      </c>
      <c r="F62" s="89">
        <v>150.63403964477723</v>
      </c>
      <c r="G62" s="89">
        <v>153.02726235027654</v>
      </c>
      <c r="H62" s="89">
        <v>150.05648066735853</v>
      </c>
      <c r="I62" s="89">
        <v>147.77411061079729</v>
      </c>
      <c r="J62" s="89">
        <v>146.7320243735187</v>
      </c>
      <c r="K62" s="89">
        <v>142.66264038352671</v>
      </c>
      <c r="L62" s="89">
        <v>138.80816746108476</v>
      </c>
      <c r="M62" s="89">
        <v>136.60309943746188</v>
      </c>
      <c r="N62" s="89">
        <v>138.1581879446066</v>
      </c>
      <c r="O62" s="89">
        <v>140.66962187278833</v>
      </c>
      <c r="P62" s="89">
        <v>145.57233578472943</v>
      </c>
      <c r="Q62" s="89">
        <v>143.84191358371814</v>
      </c>
      <c r="R62" s="89">
        <v>144.83636327280539</v>
      </c>
      <c r="S62" s="89">
        <v>141.91665789072613</v>
      </c>
      <c r="T62" s="89">
        <v>141.23590404339896</v>
      </c>
      <c r="U62" s="89">
        <v>137.94402801711868</v>
      </c>
      <c r="V62" s="89">
        <v>131.05666992283494</v>
      </c>
      <c r="W62" s="89">
        <v>126.0336828472371</v>
      </c>
      <c r="X62" s="64">
        <v>123.54799903080837</v>
      </c>
    </row>
    <row r="63" spans="1:24" ht="15" x14ac:dyDescent="0.4">
      <c r="A63" s="161" t="s">
        <v>65</v>
      </c>
      <c r="B63" s="89">
        <v>390.00948466682371</v>
      </c>
      <c r="C63" s="89">
        <v>703.20348863178276</v>
      </c>
      <c r="D63" s="89">
        <v>655.94299344550654</v>
      </c>
      <c r="E63" s="89">
        <v>602.38654723575939</v>
      </c>
      <c r="F63" s="89">
        <v>527.2477170731737</v>
      </c>
      <c r="G63" s="89">
        <v>477.49489936350386</v>
      </c>
      <c r="H63" s="89">
        <v>455.17379728739576</v>
      </c>
      <c r="I63" s="89">
        <v>416.32726664633742</v>
      </c>
      <c r="J63" s="89">
        <v>344.98465533156616</v>
      </c>
      <c r="K63" s="89">
        <v>366.82485508986434</v>
      </c>
      <c r="L63" s="89">
        <v>388.40781932949517</v>
      </c>
      <c r="M63" s="89">
        <v>366.05748397711028</v>
      </c>
      <c r="N63" s="89">
        <v>457.28979046844938</v>
      </c>
      <c r="O63" s="89">
        <v>713.85472622057682</v>
      </c>
      <c r="P63" s="89">
        <v>658.75304515976518</v>
      </c>
      <c r="Q63" s="89">
        <v>731.30824870281128</v>
      </c>
      <c r="R63" s="89">
        <v>758.73861215867362</v>
      </c>
      <c r="S63" s="89">
        <v>623.14844388030349</v>
      </c>
      <c r="T63" s="89">
        <v>399.33512744437616</v>
      </c>
      <c r="U63" s="89">
        <v>255.55915204686795</v>
      </c>
      <c r="V63" s="89">
        <v>205.00130091969723</v>
      </c>
      <c r="W63" s="89">
        <v>185.65361331173426</v>
      </c>
      <c r="X63" s="64">
        <v>154.60897129564549</v>
      </c>
    </row>
    <row r="64" spans="1:24" ht="15" x14ac:dyDescent="0.4">
      <c r="A64" s="161" t="s">
        <v>64</v>
      </c>
      <c r="B64" s="89" t="s">
        <v>208</v>
      </c>
      <c r="C64" s="89" t="s">
        <v>208</v>
      </c>
      <c r="D64" s="89" t="s">
        <v>208</v>
      </c>
      <c r="E64" s="89" t="s">
        <v>208</v>
      </c>
      <c r="F64" s="89">
        <v>5.5169589694422942</v>
      </c>
      <c r="G64" s="89">
        <v>8.273496801198819</v>
      </c>
      <c r="H64" s="89">
        <v>9.2416610768901339</v>
      </c>
      <c r="I64" s="89">
        <v>16.265340600050262</v>
      </c>
      <c r="J64" s="89">
        <v>20.996772561903569</v>
      </c>
      <c r="K64" s="89">
        <v>24.279130880094119</v>
      </c>
      <c r="L64" s="89">
        <v>21.882134129050666</v>
      </c>
      <c r="M64" s="89">
        <v>32.389228353617561</v>
      </c>
      <c r="N64" s="89">
        <v>39.127806633240944</v>
      </c>
      <c r="O64" s="89">
        <v>42.869199020337291</v>
      </c>
      <c r="P64" s="89">
        <v>39.132593047006971</v>
      </c>
      <c r="Q64" s="89">
        <v>39.094589745833304</v>
      </c>
      <c r="R64" s="89">
        <v>44.959284736446513</v>
      </c>
      <c r="S64" s="89">
        <v>44.608308738581236</v>
      </c>
      <c r="T64" s="89">
        <v>49.902708072410022</v>
      </c>
      <c r="U64" s="89">
        <v>46.360928054992748</v>
      </c>
      <c r="V64" s="89">
        <v>46.678474241816723</v>
      </c>
      <c r="W64" s="89">
        <v>48.653832818862149</v>
      </c>
      <c r="X64" s="64">
        <v>46.245162765851553</v>
      </c>
    </row>
    <row r="65" spans="1:24" ht="15" x14ac:dyDescent="0.4">
      <c r="A65" s="161" t="s">
        <v>178</v>
      </c>
      <c r="B65" s="89" t="s">
        <v>208</v>
      </c>
      <c r="C65" s="89" t="s">
        <v>208</v>
      </c>
      <c r="D65" s="89" t="s">
        <v>208</v>
      </c>
      <c r="E65" s="89" t="s">
        <v>208</v>
      </c>
      <c r="F65" s="89" t="s">
        <v>208</v>
      </c>
      <c r="G65" s="89" t="s">
        <v>208</v>
      </c>
      <c r="H65" s="89" t="s">
        <v>208</v>
      </c>
      <c r="I65" s="89" t="s">
        <v>208</v>
      </c>
      <c r="J65" s="89">
        <v>65.684784600159716</v>
      </c>
      <c r="K65" s="89">
        <v>67.527188950654974</v>
      </c>
      <c r="L65" s="89">
        <v>69.277402482533518</v>
      </c>
      <c r="M65" s="89">
        <v>70.379670396773406</v>
      </c>
      <c r="N65" s="89">
        <v>70.680553589962813</v>
      </c>
      <c r="O65" s="89">
        <v>72.451885274699478</v>
      </c>
      <c r="P65" s="89">
        <v>74.889649589861335</v>
      </c>
      <c r="Q65" s="89">
        <v>75.060670286468067</v>
      </c>
      <c r="R65" s="89">
        <v>74.633637666025052</v>
      </c>
      <c r="S65" s="89">
        <v>74.976475558801553</v>
      </c>
      <c r="T65" s="89">
        <v>74.565158396005984</v>
      </c>
      <c r="U65" s="89">
        <v>75.228928929664505</v>
      </c>
      <c r="V65" s="89">
        <v>74.239601344776304</v>
      </c>
      <c r="W65" s="89">
        <v>75.976881645863898</v>
      </c>
      <c r="X65" s="64">
        <v>53.407855931010637</v>
      </c>
    </row>
    <row r="66" spans="1:24" ht="15" x14ac:dyDescent="0.4">
      <c r="A66" s="161" t="s">
        <v>89</v>
      </c>
      <c r="B66" s="89" t="s">
        <v>208</v>
      </c>
      <c r="C66" s="89" t="s">
        <v>208</v>
      </c>
      <c r="D66" s="89" t="s">
        <v>208</v>
      </c>
      <c r="E66" s="89" t="s">
        <v>208</v>
      </c>
      <c r="F66" s="89" t="s">
        <v>208</v>
      </c>
      <c r="G66" s="89" t="s">
        <v>208</v>
      </c>
      <c r="H66" s="89" t="s">
        <v>208</v>
      </c>
      <c r="I66" s="89" t="s">
        <v>208</v>
      </c>
      <c r="J66" s="89">
        <v>1052.9736409630907</v>
      </c>
      <c r="K66" s="89">
        <v>1099.8752414028577</v>
      </c>
      <c r="L66" s="89">
        <v>1137.9275974881668</v>
      </c>
      <c r="M66" s="89">
        <v>1191.9250879392609</v>
      </c>
      <c r="N66" s="89">
        <v>1216.4144481309668</v>
      </c>
      <c r="O66" s="89">
        <v>1265.2986086256067</v>
      </c>
      <c r="P66" s="89">
        <v>1257.5555697047726</v>
      </c>
      <c r="Q66" s="89">
        <v>1212.1002771273306</v>
      </c>
      <c r="R66" s="89">
        <v>1103.6575132852788</v>
      </c>
      <c r="S66" s="89">
        <v>1013.62559338837</v>
      </c>
      <c r="T66" s="89">
        <v>932.00808883494392</v>
      </c>
      <c r="U66" s="89">
        <v>848.42125938695824</v>
      </c>
      <c r="V66" s="89">
        <v>766.00892653791732</v>
      </c>
      <c r="W66" s="89">
        <v>704.5962230270319</v>
      </c>
      <c r="X66" s="64">
        <v>656.53773405825871</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38.422600133965027</v>
      </c>
      <c r="T67" s="89">
        <v>239.75565251328695</v>
      </c>
      <c r="U67" s="89">
        <v>460.03217230704877</v>
      </c>
      <c r="V67" s="89">
        <v>817.75899930735352</v>
      </c>
      <c r="W67" s="89">
        <v>1323.4625759466207</v>
      </c>
      <c r="X67" s="64">
        <v>1566.262344206064</v>
      </c>
    </row>
    <row r="68" spans="1:24" ht="15" x14ac:dyDescent="0.4">
      <c r="A68" s="161" t="s">
        <v>63</v>
      </c>
      <c r="B68" s="89">
        <v>197.07471384327178</v>
      </c>
      <c r="C68" s="89">
        <v>213.43926262436406</v>
      </c>
      <c r="D68" s="89">
        <v>204.28469182133449</v>
      </c>
      <c r="E68" s="89">
        <v>204.96056612545897</v>
      </c>
      <c r="F68" s="89">
        <v>202.57789133832475</v>
      </c>
      <c r="G68" s="89">
        <v>205.14064110783337</v>
      </c>
      <c r="H68" s="89">
        <v>186.10064871747031</v>
      </c>
      <c r="I68" s="89">
        <v>178.3209796838994</v>
      </c>
      <c r="J68" s="89">
        <v>169.91864556965717</v>
      </c>
      <c r="K68" s="89">
        <v>161.97107746284595</v>
      </c>
      <c r="L68" s="89">
        <v>157.73248333672478</v>
      </c>
      <c r="M68" s="89">
        <v>153.23630959266109</v>
      </c>
      <c r="N68" s="89">
        <v>146.5992186399624</v>
      </c>
      <c r="O68" s="89">
        <v>147.69695893607684</v>
      </c>
      <c r="P68" s="89">
        <v>141.89911356852178</v>
      </c>
      <c r="Q68" s="89">
        <v>138.85632190014039</v>
      </c>
      <c r="R68" s="89">
        <v>137.21064374799931</v>
      </c>
      <c r="S68" s="89">
        <v>131.17631855938868</v>
      </c>
      <c r="T68" s="89">
        <v>114.39890003190369</v>
      </c>
      <c r="U68" s="89">
        <v>67.974182611021376</v>
      </c>
      <c r="V68" s="89">
        <v>30.556589947277033</v>
      </c>
      <c r="W68" s="89">
        <v>17.108880178729418</v>
      </c>
      <c r="X68" s="64">
        <v>14.201162444477806</v>
      </c>
    </row>
    <row r="69" spans="1:24" ht="15" x14ac:dyDescent="0.4">
      <c r="A69" s="70" t="s">
        <v>62</v>
      </c>
      <c r="B69" s="89" t="s">
        <v>208</v>
      </c>
      <c r="C69" s="89" t="s">
        <v>208</v>
      </c>
      <c r="D69" s="89" t="s">
        <v>208</v>
      </c>
      <c r="E69" s="89" t="s">
        <v>208</v>
      </c>
      <c r="F69" s="89">
        <v>168.1591273718056</v>
      </c>
      <c r="G69" s="89">
        <v>170.27548154110994</v>
      </c>
      <c r="H69" s="89">
        <v>152.43464248889228</v>
      </c>
      <c r="I69" s="89">
        <v>144.13166050009673</v>
      </c>
      <c r="J69" s="89">
        <v>145.6725169403816</v>
      </c>
      <c r="K69" s="89">
        <v>137.63563843822169</v>
      </c>
      <c r="L69" s="89">
        <v>132.84638338574067</v>
      </c>
      <c r="M69" s="89">
        <v>117.47966091601458</v>
      </c>
      <c r="N69" s="89">
        <v>116.25040649126291</v>
      </c>
      <c r="O69" s="89">
        <v>116.48949455445681</v>
      </c>
      <c r="P69" s="89">
        <v>113.51797861365219</v>
      </c>
      <c r="Q69" s="89">
        <v>110.9323236454491</v>
      </c>
      <c r="R69" s="89">
        <v>111.29911249692859</v>
      </c>
      <c r="S69" s="89">
        <v>107.96351745894253</v>
      </c>
      <c r="T69" s="89">
        <v>92.682910386372086</v>
      </c>
      <c r="U69" s="89">
        <v>47.970348456811038</v>
      </c>
      <c r="V69" s="89">
        <v>12.53658757415764</v>
      </c>
      <c r="W69" s="89">
        <v>1.436724047366573</v>
      </c>
      <c r="X69" s="64">
        <v>2.6898139201869349E-2</v>
      </c>
    </row>
    <row r="70" spans="1:24" ht="15" x14ac:dyDescent="0.4">
      <c r="A70" s="70" t="s">
        <v>61</v>
      </c>
      <c r="B70" s="89" t="s">
        <v>208</v>
      </c>
      <c r="C70" s="89" t="s">
        <v>208</v>
      </c>
      <c r="D70" s="89" t="s">
        <v>208</v>
      </c>
      <c r="E70" s="89" t="s">
        <v>208</v>
      </c>
      <c r="F70" s="89">
        <v>34.418763966519158</v>
      </c>
      <c r="G70" s="89">
        <v>34.86515956672347</v>
      </c>
      <c r="H70" s="89">
        <v>33.666006228578055</v>
      </c>
      <c r="I70" s="89">
        <v>34.189319183802645</v>
      </c>
      <c r="J70" s="89">
        <v>24.246128629275599</v>
      </c>
      <c r="K70" s="89">
        <v>24.335439024624261</v>
      </c>
      <c r="L70" s="89">
        <v>24.886099950984057</v>
      </c>
      <c r="M70" s="89">
        <v>35.756648676646485</v>
      </c>
      <c r="N70" s="89">
        <v>30.348812148699508</v>
      </c>
      <c r="O70" s="89">
        <v>31.207464381620035</v>
      </c>
      <c r="P70" s="89">
        <v>28.381134954869605</v>
      </c>
      <c r="Q70" s="89">
        <v>27.923998254691295</v>
      </c>
      <c r="R70" s="89">
        <v>25.911531251070738</v>
      </c>
      <c r="S70" s="89">
        <v>23.212801100446157</v>
      </c>
      <c r="T70" s="89">
        <v>21.715989645531621</v>
      </c>
      <c r="U70" s="89">
        <v>20.003834154210338</v>
      </c>
      <c r="V70" s="89">
        <v>18.020002373119389</v>
      </c>
      <c r="W70" s="89">
        <v>15.672156131362847</v>
      </c>
      <c r="X70" s="64">
        <v>14.174264305275937</v>
      </c>
    </row>
    <row r="71" spans="1:24" ht="15" x14ac:dyDescent="0.4">
      <c r="A71" s="160" t="s">
        <v>60</v>
      </c>
      <c r="B71" s="89" t="s">
        <v>208</v>
      </c>
      <c r="C71" s="89" t="s">
        <v>208</v>
      </c>
      <c r="D71" s="89" t="s">
        <v>208</v>
      </c>
      <c r="E71" s="89">
        <v>6493.395518546623</v>
      </c>
      <c r="F71" s="89">
        <v>6502.7179372266492</v>
      </c>
      <c r="G71" s="89">
        <v>6974.7825040291536</v>
      </c>
      <c r="H71" s="89">
        <v>7127.8893274366355</v>
      </c>
      <c r="I71" s="89">
        <v>7298.9538827558181</v>
      </c>
      <c r="J71" s="89">
        <v>7435.7387150735894</v>
      </c>
      <c r="K71" s="89">
        <v>7615.4101958737683</v>
      </c>
      <c r="L71" s="89">
        <v>7698.7429998131665</v>
      </c>
      <c r="M71" s="89">
        <v>8052.7533269449532</v>
      </c>
      <c r="N71" s="89">
        <v>8363.5904782101006</v>
      </c>
      <c r="O71" s="89">
        <v>8929.8511037096105</v>
      </c>
      <c r="P71" s="89">
        <v>9110.5203129533111</v>
      </c>
      <c r="Q71" s="89">
        <v>9526.2723960375679</v>
      </c>
      <c r="R71" s="89">
        <v>10030.876319307086</v>
      </c>
      <c r="S71" s="89">
        <v>10242.982895452296</v>
      </c>
      <c r="T71" s="89">
        <v>10508.503723207963</v>
      </c>
      <c r="U71" s="89">
        <v>10758.650718873896</v>
      </c>
      <c r="V71" s="89">
        <v>10760.526759176877</v>
      </c>
      <c r="W71" s="89">
        <v>10794.079034992976</v>
      </c>
      <c r="X71" s="64">
        <v>10917.128762461165</v>
      </c>
    </row>
    <row r="72" spans="1:24" ht="27" customHeight="1" x14ac:dyDescent="0.4">
      <c r="A72" s="160" t="s">
        <v>88</v>
      </c>
      <c r="B72" s="89" t="s">
        <v>208</v>
      </c>
      <c r="C72" s="89" t="s">
        <v>208</v>
      </c>
      <c r="D72" s="89" t="s">
        <v>208</v>
      </c>
      <c r="E72" s="89" t="s">
        <v>208</v>
      </c>
      <c r="F72" s="89" t="s">
        <v>208</v>
      </c>
      <c r="G72" s="89" t="s">
        <v>208</v>
      </c>
      <c r="H72" s="89" t="s">
        <v>208</v>
      </c>
      <c r="I72" s="89" t="s">
        <v>208</v>
      </c>
      <c r="J72" s="89">
        <v>204.25981196199925</v>
      </c>
      <c r="K72" s="89">
        <v>176.71602606677106</v>
      </c>
      <c r="L72" s="89">
        <v>195.47168158058665</v>
      </c>
      <c r="M72" s="89">
        <v>228.59323072342295</v>
      </c>
      <c r="N72" s="89">
        <v>283.53817926951513</v>
      </c>
      <c r="O72" s="89">
        <v>252.47335096798227</v>
      </c>
      <c r="P72" s="89">
        <v>268.40646550742656</v>
      </c>
      <c r="Q72" s="89">
        <v>260.70422028320274</v>
      </c>
      <c r="R72" s="89">
        <v>261.34283900516988</v>
      </c>
      <c r="S72" s="89">
        <v>254.32285230573854</v>
      </c>
      <c r="T72" s="89">
        <v>256.53498730980709</v>
      </c>
      <c r="U72" s="89">
        <v>279.7194688184386</v>
      </c>
      <c r="V72" s="89">
        <v>287.3407217453173</v>
      </c>
      <c r="W72" s="89">
        <v>268.83496170560352</v>
      </c>
      <c r="X72" s="64">
        <v>287.81752359999081</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6.0288642561316061</v>
      </c>
      <c r="T73" s="89">
        <v>54.1705725019185</v>
      </c>
      <c r="U73" s="89">
        <v>267.3966622349455</v>
      </c>
      <c r="V73" s="89">
        <v>425.46361849974465</v>
      </c>
      <c r="W73" s="89">
        <v>707.25066749254938</v>
      </c>
      <c r="X73" s="64">
        <v>1382.5860253377489</v>
      </c>
    </row>
    <row r="74" spans="1:24" ht="15" x14ac:dyDescent="0.4">
      <c r="A74" s="160" t="s">
        <v>59</v>
      </c>
      <c r="B74" s="89" t="s">
        <v>208</v>
      </c>
      <c r="C74" s="89" t="s">
        <v>208</v>
      </c>
      <c r="D74" s="89" t="s">
        <v>208</v>
      </c>
      <c r="E74" s="89" t="s">
        <v>208</v>
      </c>
      <c r="F74" s="89">
        <v>306.12504221026671</v>
      </c>
      <c r="G74" s="89">
        <v>290.30500492815861</v>
      </c>
      <c r="H74" s="89">
        <v>286.25419223588233</v>
      </c>
      <c r="I74" s="89">
        <v>312.52928479249579</v>
      </c>
      <c r="J74" s="89">
        <v>389.99245805361852</v>
      </c>
      <c r="K74" s="89">
        <v>473.58628570792615</v>
      </c>
      <c r="L74" s="89">
        <v>299.34011196060681</v>
      </c>
      <c r="M74" s="89">
        <v>299.57983014897042</v>
      </c>
      <c r="N74" s="89">
        <v>378.30644749992535</v>
      </c>
      <c r="O74" s="89">
        <v>377.4713887604434</v>
      </c>
      <c r="P74" s="89">
        <v>371.25024367399453</v>
      </c>
      <c r="Q74" s="89">
        <v>286.55661522047154</v>
      </c>
      <c r="R74" s="89">
        <v>278.40673142429654</v>
      </c>
      <c r="S74" s="89">
        <v>272.13424638224257</v>
      </c>
      <c r="T74" s="89">
        <v>264.90753238494239</v>
      </c>
      <c r="U74" s="89">
        <v>259.13897481375204</v>
      </c>
      <c r="V74" s="89">
        <v>249.99857026303371</v>
      </c>
      <c r="W74" s="89">
        <v>241.57054343657967</v>
      </c>
      <c r="X74" s="64">
        <v>233.73440171419688</v>
      </c>
    </row>
    <row r="75" spans="1:24" s="156" customFormat="1" ht="40.5" customHeight="1" x14ac:dyDescent="0.4">
      <c r="A75" s="159" t="s">
        <v>177</v>
      </c>
      <c r="B75" s="158">
        <v>10351.855545253544</v>
      </c>
      <c r="C75" s="158">
        <v>10125.562410284132</v>
      </c>
      <c r="D75" s="158">
        <v>9938.3841195330169</v>
      </c>
      <c r="E75" s="158">
        <v>16543.962848746054</v>
      </c>
      <c r="F75" s="158">
        <v>16971.810793420587</v>
      </c>
      <c r="G75" s="158">
        <v>17899.139630392256</v>
      </c>
      <c r="H75" s="158">
        <v>18025.326482686047</v>
      </c>
      <c r="I75" s="158">
        <v>17756.129184116424</v>
      </c>
      <c r="J75" s="158">
        <v>18627.818504190236</v>
      </c>
      <c r="K75" s="158">
        <v>18751.194460776016</v>
      </c>
      <c r="L75" s="158">
        <v>18649.27719168321</v>
      </c>
      <c r="M75" s="158">
        <v>19232.553581487082</v>
      </c>
      <c r="N75" s="158">
        <v>19872.100479115907</v>
      </c>
      <c r="O75" s="158">
        <v>21378.546739448462</v>
      </c>
      <c r="P75" s="158">
        <v>21636.722638053019</v>
      </c>
      <c r="Q75" s="158">
        <v>22098.621384465852</v>
      </c>
      <c r="R75" s="158">
        <v>22591.886869320286</v>
      </c>
      <c r="S75" s="158">
        <v>21796.373653843511</v>
      </c>
      <c r="T75" s="158">
        <v>22048.190968691324</v>
      </c>
      <c r="U75" s="158">
        <v>22361.216823851541</v>
      </c>
      <c r="V75" s="158">
        <v>22039.887068517037</v>
      </c>
      <c r="W75" s="158">
        <v>22142.593880627479</v>
      </c>
      <c r="X75" s="157">
        <v>22495.747841206776</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2" width="9.109375" style="155" customWidth="1"/>
    <col min="23" max="24" width="9" style="154" customWidth="1"/>
    <col min="25" max="16384" width="8.88671875" style="154"/>
  </cols>
  <sheetData>
    <row r="1" spans="1:24" ht="60" customHeight="1" x14ac:dyDescent="0.4">
      <c r="A1" s="166" t="s">
        <v>193</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192</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AA!C$9</f>
        <v>219.13290004748873</v>
      </c>
      <c r="C3" s="89">
        <f>AA!D$9</f>
        <v>220.41895963393773</v>
      </c>
      <c r="D3" s="89">
        <f>AA!E$9</f>
        <v>232.99805003488964</v>
      </c>
      <c r="E3" s="89">
        <f>AA!F$9</f>
        <v>245.50266875118339</v>
      </c>
      <c r="F3" s="89">
        <f>AA!G$9</f>
        <v>256.2626978285287</v>
      </c>
      <c r="G3" s="89">
        <f>AA!H$9</f>
        <v>266.88840809411715</v>
      </c>
      <c r="H3" s="89">
        <f>AA!I$9</f>
        <v>269.6518706334387</v>
      </c>
      <c r="I3" s="89">
        <f>AA!J$9</f>
        <v>278.82526105295653</v>
      </c>
      <c r="J3" s="89">
        <f>AA!K$9</f>
        <v>289.5645456835058</v>
      </c>
      <c r="K3" s="89">
        <f>AA!L$9</f>
        <v>304.37461470480611</v>
      </c>
      <c r="L3" s="89">
        <f>AA!M$9</f>
        <v>319.91516004668335</v>
      </c>
      <c r="M3" s="89">
        <f>AA!N$9</f>
        <v>341.13413561365246</v>
      </c>
      <c r="N3" s="89">
        <f>AA!O$9</f>
        <v>363.25929246074361</v>
      </c>
      <c r="O3" s="89">
        <f>AA!P$9</f>
        <v>393.58322089775663</v>
      </c>
      <c r="P3" s="89">
        <f>AA!Q$9</f>
        <v>401.97369966834452</v>
      </c>
      <c r="Q3" s="89">
        <f>AA!R$9</f>
        <v>408.11262139071687</v>
      </c>
      <c r="R3" s="89">
        <f>AA!S$9</f>
        <v>410.34192828352275</v>
      </c>
      <c r="S3" s="89">
        <f>AA!T$9</f>
        <v>406.34602774630872</v>
      </c>
      <c r="T3" s="89">
        <f>AA!U$9</f>
        <v>419.18273442383531</v>
      </c>
      <c r="U3" s="89">
        <f>AA!V$9</f>
        <v>433.25654614988139</v>
      </c>
      <c r="V3" s="89">
        <f>AA!W$9</f>
        <v>439.74127360578348</v>
      </c>
      <c r="W3" s="89">
        <f>AA!X$9</f>
        <v>451.28807636811092</v>
      </c>
      <c r="X3" s="64">
        <f>AA!Y$9</f>
        <v>469.82971494876881</v>
      </c>
    </row>
    <row r="4" spans="1:24" ht="15" customHeight="1" x14ac:dyDescent="0.4">
      <c r="A4" s="161" t="s">
        <v>186</v>
      </c>
      <c r="B4" s="89">
        <f>BBWB!C$9</f>
        <v>0</v>
      </c>
      <c r="C4" s="89">
        <f>BBWB!D$9</f>
        <v>0</v>
      </c>
      <c r="D4" s="89">
        <f>BBWB!E$9</f>
        <v>0</v>
      </c>
      <c r="E4" s="89">
        <f>BBWB!F$9</f>
        <v>82.103883576244641</v>
      </c>
      <c r="F4" s="89">
        <f>BBWB!G$9</f>
        <v>82.613311892686895</v>
      </c>
      <c r="G4" s="89">
        <f>BBWB!H$9</f>
        <v>91.279177893039744</v>
      </c>
      <c r="H4" s="89">
        <f>BBWB!I$9</f>
        <v>91.307455474087078</v>
      </c>
      <c r="I4" s="89">
        <f>BBWB!J$9</f>
        <v>84.173236910859345</v>
      </c>
      <c r="J4" s="89">
        <f>BBWB!K$9</f>
        <v>77.125191502879559</v>
      </c>
      <c r="K4" s="89">
        <f>BBWB!L$9</f>
        <v>72.493990236866878</v>
      </c>
      <c r="L4" s="89">
        <f>BBWB!M$9</f>
        <v>65.85178050474795</v>
      </c>
      <c r="M4" s="89">
        <f>BBWB!N$9</f>
        <v>60.370524782646825</v>
      </c>
      <c r="N4" s="89">
        <f>BBWB!O$9</f>
        <v>55.039045136737997</v>
      </c>
      <c r="O4" s="89">
        <f>BBWB!P$9</f>
        <v>53.205833643541077</v>
      </c>
      <c r="P4" s="89">
        <f>BBWB!Q$9</f>
        <v>49.766986232744728</v>
      </c>
      <c r="Q4" s="89">
        <f>BBWB!R$9</f>
        <v>48.596062369608475</v>
      </c>
      <c r="R4" s="89">
        <f>BBWB!S$9</f>
        <v>47.713889078547801</v>
      </c>
      <c r="S4" s="89">
        <f>BBWB!T$9</f>
        <v>47.359121346206159</v>
      </c>
      <c r="T4" s="89">
        <f>BBWB!U$9</f>
        <v>46.791286806152527</v>
      </c>
      <c r="U4" s="89">
        <f>BBWB!V$9</f>
        <v>46.555541628670809</v>
      </c>
      <c r="V4" s="89">
        <f>BBWB!W$9</f>
        <v>46.323504219414687</v>
      </c>
      <c r="W4" s="89">
        <f>BBWB!X$9</f>
        <v>41.230319141985831</v>
      </c>
      <c r="X4" s="64">
        <f>BBWB!Y$9</f>
        <v>36.407668229825838</v>
      </c>
    </row>
    <row r="5" spans="1:24" ht="15" customHeight="1" x14ac:dyDescent="0.4">
      <c r="A5" s="161" t="s">
        <v>78</v>
      </c>
      <c r="B5" s="89"/>
      <c r="C5" s="89"/>
      <c r="D5" s="89"/>
      <c r="E5" s="89"/>
      <c r="F5" s="89"/>
      <c r="G5" s="89">
        <f>CA!H$9</f>
        <v>94.185120277077274</v>
      </c>
      <c r="H5" s="89">
        <f>CA!I$9</f>
        <v>100.1437407921153</v>
      </c>
      <c r="I5" s="89">
        <f>CA!J$9</f>
        <v>105.12397772095829</v>
      </c>
      <c r="J5" s="89">
        <f>CA!K$9</f>
        <v>108.93333620290821</v>
      </c>
      <c r="K5" s="89">
        <f>CA!L$9</f>
        <v>113.45749179642274</v>
      </c>
      <c r="L5" s="89">
        <f>CA!M$9</f>
        <v>116.18692607850515</v>
      </c>
      <c r="M5" s="89">
        <f>CA!N$9</f>
        <v>125.44189666211595</v>
      </c>
      <c r="N5" s="89">
        <f>CA!O$9</f>
        <v>133.48532616962271</v>
      </c>
      <c r="O5" s="89">
        <f>CA!P$9</f>
        <v>146.44022714776006</v>
      </c>
      <c r="P5" s="89">
        <f>CA!Q$9</f>
        <v>152.17781374934702</v>
      </c>
      <c r="Q5" s="89">
        <f>CA!R$9</f>
        <v>164.67901202565912</v>
      </c>
      <c r="R5" s="89">
        <f>CA!S$9</f>
        <v>181.04079817214102</v>
      </c>
      <c r="S5" s="89">
        <f>CA!T$9</f>
        <v>196.34675990191926</v>
      </c>
      <c r="T5" s="89">
        <f>CA!U$9</f>
        <v>220.02666875585257</v>
      </c>
      <c r="U5" s="89">
        <f>CA!V$9</f>
        <v>245.4458802244842</v>
      </c>
      <c r="V5" s="89">
        <f>CA!W$9</f>
        <v>261.84478275959839</v>
      </c>
      <c r="W5" s="89">
        <f>CA!X$9</f>
        <v>279.81637195995557</v>
      </c>
      <c r="X5" s="64">
        <f>CA!Y$9</f>
        <v>301.87654435101047</v>
      </c>
    </row>
    <row r="6" spans="1:24" ht="15" customHeight="1" x14ac:dyDescent="0.4">
      <c r="A6" s="161" t="s">
        <v>97</v>
      </c>
      <c r="B6" s="89"/>
      <c r="C6" s="89"/>
      <c r="D6" s="89"/>
      <c r="E6" s="89"/>
      <c r="F6" s="89"/>
      <c r="G6" s="89">
        <f>CWP!H$9</f>
        <v>0</v>
      </c>
      <c r="H6" s="89">
        <f>CWP!I$9</f>
        <v>0</v>
      </c>
      <c r="I6" s="89">
        <f>CWP!J$9</f>
        <v>0</v>
      </c>
      <c r="J6" s="89">
        <f>CWP!K$9</f>
        <v>0</v>
      </c>
      <c r="K6" s="89">
        <f>CWP!L$9</f>
        <v>0</v>
      </c>
      <c r="L6" s="89">
        <f>CWP!M$9</f>
        <v>0</v>
      </c>
      <c r="M6" s="89">
        <f>CWP!N$9</f>
        <v>0</v>
      </c>
      <c r="N6" s="89">
        <f>CWP!O$9</f>
        <v>0</v>
      </c>
      <c r="O6" s="89">
        <f>CWP!P$9</f>
        <v>40.602373403005018</v>
      </c>
      <c r="P6" s="89">
        <f>CWP!Q$9</f>
        <v>47.835761491744115</v>
      </c>
      <c r="Q6" s="89">
        <f>CWP!R$9</f>
        <v>12.805980375079836</v>
      </c>
      <c r="R6" s="89">
        <f>CWP!S$9</f>
        <v>25.63148143712575</v>
      </c>
      <c r="S6" s="89">
        <f>CWP!T$9</f>
        <v>4.0938111455108341</v>
      </c>
      <c r="T6" s="89">
        <f>CWP!U$9</f>
        <v>2.2072000000000003</v>
      </c>
      <c r="U6" s="89">
        <f>CWP!V$9</f>
        <v>0</v>
      </c>
      <c r="V6" s="89">
        <f>CWP!W$9</f>
        <v>0</v>
      </c>
      <c r="W6" s="89">
        <f>CWP!X$9</f>
        <v>11.70179007080044</v>
      </c>
      <c r="X6" s="64">
        <f>CWP!Y$9</f>
        <v>3.2546541038549655</v>
      </c>
    </row>
    <row r="7" spans="1:24" ht="15" customHeight="1" x14ac:dyDescent="0.4">
      <c r="A7" s="161" t="s">
        <v>77</v>
      </c>
      <c r="B7" s="89">
        <f>CTB!C$9</f>
        <v>199.14464000000001</v>
      </c>
      <c r="C7" s="89">
        <f>CTB!D$9</f>
        <v>204.86170000000001</v>
      </c>
      <c r="D7" s="89">
        <f>CTB!E$9</f>
        <v>213.17486700000001</v>
      </c>
      <c r="E7" s="89">
        <f>CTB!F$9</f>
        <v>217.28855100000001</v>
      </c>
      <c r="F7" s="89">
        <f>CTB!G$9</f>
        <v>221.63807506000001</v>
      </c>
      <c r="G7" s="89">
        <f>CTB!H$9</f>
        <v>231.86987900000003</v>
      </c>
      <c r="H7" s="89">
        <f>CTB!I$9</f>
        <v>241.71538800000002</v>
      </c>
      <c r="I7" s="89">
        <f>CTB!J$9</f>
        <v>268.781993</v>
      </c>
      <c r="J7" s="89">
        <f>CTB!K$9</f>
        <v>292.62079900000003</v>
      </c>
      <c r="K7" s="89">
        <f>CTB!L$9</f>
        <v>310.33110599999998</v>
      </c>
      <c r="L7" s="89">
        <f>CTB!M$9</f>
        <v>323.31541699999997</v>
      </c>
      <c r="M7" s="89">
        <f>CTB!N$9</f>
        <v>330.51566200000002</v>
      </c>
      <c r="N7" s="89">
        <f>CTB!O$9</f>
        <v>350.23985499999998</v>
      </c>
      <c r="O7" s="89">
        <f>CTB!P$9</f>
        <v>393.61618199999998</v>
      </c>
      <c r="P7" s="89">
        <f>CTB!Q$9</f>
        <v>414.636054</v>
      </c>
      <c r="Q7" s="89">
        <f>CTB!R$9</f>
        <v>412.06180799999998</v>
      </c>
      <c r="R7" s="89">
        <f>CTB!S$9</f>
        <v>414.20088399999997</v>
      </c>
      <c r="S7" s="89"/>
      <c r="T7" s="89"/>
      <c r="U7" s="89"/>
      <c r="V7" s="89"/>
      <c r="W7" s="89"/>
      <c r="X7" s="64"/>
    </row>
    <row r="8" spans="1:24" ht="30" customHeight="1" x14ac:dyDescent="0.4">
      <c r="A8" s="161" t="s">
        <v>76</v>
      </c>
      <c r="B8" s="89">
        <f>DLA!C$9</f>
        <v>448.58182118283929</v>
      </c>
      <c r="C8" s="89">
        <f>DLA!D$9</f>
        <v>490.31370072559315</v>
      </c>
      <c r="D8" s="89">
        <f>DLA!E$9</f>
        <v>517.47757494106679</v>
      </c>
      <c r="E8" s="89">
        <f>DLA!F$9</f>
        <v>552.90163488883434</v>
      </c>
      <c r="F8" s="89">
        <f>DLA!G$9</f>
        <v>593.78309074691288</v>
      </c>
      <c r="G8" s="89">
        <f>DLA!H$9</f>
        <v>644.14688927611292</v>
      </c>
      <c r="H8" s="89">
        <f>DLA!I$9</f>
        <v>684.71188666287253</v>
      </c>
      <c r="I8" s="89">
        <f>DLA!J$9</f>
        <v>733.55518234553551</v>
      </c>
      <c r="J8" s="89">
        <f>DLA!K$9</f>
        <v>776.74108863277115</v>
      </c>
      <c r="K8" s="89">
        <f>DLA!L$9</f>
        <v>824.52014149304694</v>
      </c>
      <c r="L8" s="89">
        <f>DLA!M$9</f>
        <v>873.00306103658602</v>
      </c>
      <c r="M8" s="89">
        <f>DLA!N$9</f>
        <v>934.08375721153106</v>
      </c>
      <c r="N8" s="89">
        <f>DLA!O$9</f>
        <v>990.38375026700896</v>
      </c>
      <c r="O8" s="89">
        <f>DLA!P$9</f>
        <v>1074.8480744291496</v>
      </c>
      <c r="P8" s="89">
        <f>DLA!Q$9</f>
        <v>1104.4708667317875</v>
      </c>
      <c r="Q8" s="89">
        <f>DLA!R$9</f>
        <v>1156.2987225366933</v>
      </c>
      <c r="R8" s="89">
        <f>DLA!S$9</f>
        <v>1224.1911583979886</v>
      </c>
      <c r="S8" s="89">
        <f>DLA!T$9</f>
        <v>1250.3974071374039</v>
      </c>
      <c r="T8" s="89">
        <f>DLA!U$9</f>
        <v>1264.1700028147848</v>
      </c>
      <c r="U8" s="89">
        <f>DLA!V$9</f>
        <v>1233.2782233540456</v>
      </c>
      <c r="V8" s="89">
        <f>DLA!W$9</f>
        <v>1080.4023476009609</v>
      </c>
      <c r="W8" s="89">
        <f>DLA!X$9</f>
        <v>863.75682220961664</v>
      </c>
      <c r="X8" s="64">
        <f>DLA!Y$9</f>
        <v>745.64988470746914</v>
      </c>
    </row>
    <row r="9" spans="1:24" ht="15" customHeight="1" x14ac:dyDescent="0.4">
      <c r="A9" s="70" t="s">
        <v>75</v>
      </c>
      <c r="B9" s="89"/>
      <c r="C9" s="89"/>
      <c r="D9" s="89"/>
      <c r="E9" s="89"/>
      <c r="F9" s="89"/>
      <c r="G9" s="89"/>
      <c r="H9" s="89">
        <f>'DLA (children)'!I$9</f>
        <v>67.608823974749754</v>
      </c>
      <c r="I9" s="89">
        <f>'DLA (children)'!J$9</f>
        <v>70.242707111447743</v>
      </c>
      <c r="J9" s="89">
        <f>'DLA (children)'!K$9</f>
        <v>74.178175950462929</v>
      </c>
      <c r="K9" s="89">
        <f>'DLA (children)'!L$9</f>
        <v>80.792842661126883</v>
      </c>
      <c r="L9" s="89">
        <f>'DLA (children)'!M$9</f>
        <v>84.797535622402748</v>
      </c>
      <c r="M9" s="89">
        <f>'DLA (children)'!N$9</f>
        <v>90.071408622226954</v>
      </c>
      <c r="N9" s="89">
        <f>'DLA (children)'!O$9</f>
        <v>95.180171473022156</v>
      </c>
      <c r="O9" s="89">
        <f>'DLA (children)'!P$9</f>
        <v>101.86114503628576</v>
      </c>
      <c r="P9" s="89">
        <f>'DLA (children)'!Q$9</f>
        <v>102.42585380914485</v>
      </c>
      <c r="Q9" s="89">
        <f>'DLA (children)'!R$9</f>
        <v>108.42595935746695</v>
      </c>
      <c r="R9" s="89">
        <f>'DLA (children)'!S$9</f>
        <v>113.36853381751138</v>
      </c>
      <c r="S9" s="89">
        <f>'DLA (children)'!T$9</f>
        <v>120.70473525388871</v>
      </c>
      <c r="T9" s="89">
        <f>'DLA (children)'!U$9</f>
        <v>143.54845940498956</v>
      </c>
      <c r="U9" s="89">
        <f>'DLA (children)'!V$9</f>
        <v>155.37978483552683</v>
      </c>
      <c r="V9" s="89">
        <f>'DLA (children)'!W$9</f>
        <v>162.18926627680889</v>
      </c>
      <c r="W9" s="89">
        <f>'DLA (children)'!X$9</f>
        <v>168.10905202853704</v>
      </c>
      <c r="X9" s="64">
        <f>'DLA (children)'!Y$9</f>
        <v>181.24829755651086</v>
      </c>
    </row>
    <row r="10" spans="1:24" ht="15" customHeight="1" x14ac:dyDescent="0.4">
      <c r="A10" s="70" t="s">
        <v>62</v>
      </c>
      <c r="B10" s="89"/>
      <c r="C10" s="89"/>
      <c r="D10" s="89"/>
      <c r="E10" s="89"/>
      <c r="F10" s="89"/>
      <c r="G10" s="89"/>
      <c r="H10" s="89">
        <f>'DLA (working age)'!I$9</f>
        <v>394.50878124311868</v>
      </c>
      <c r="I10" s="89">
        <f>'DLA (working age)'!J$9</f>
        <v>420.07236568039724</v>
      </c>
      <c r="J10" s="89">
        <f>'DLA (working age)'!K$9</f>
        <v>439.24388378826927</v>
      </c>
      <c r="K10" s="89">
        <f>'DLA (working age)'!L$9</f>
        <v>459.26549525826596</v>
      </c>
      <c r="L10" s="89">
        <f>'DLA (working age)'!M$9</f>
        <v>480.83092126466101</v>
      </c>
      <c r="M10" s="89">
        <f>'DLA (working age)'!N$9</f>
        <v>508.3287762070641</v>
      </c>
      <c r="N10" s="89">
        <f>'DLA (working age)'!O$9</f>
        <v>535.02339106429167</v>
      </c>
      <c r="O10" s="89">
        <f>'DLA (working age)'!P$9</f>
        <v>577.23822485195137</v>
      </c>
      <c r="P10" s="89">
        <f>'DLA (working age)'!Q$9</f>
        <v>588.5921704212567</v>
      </c>
      <c r="Q10" s="89">
        <f>'DLA (working age)'!R$9</f>
        <v>620.59127017340666</v>
      </c>
      <c r="R10" s="89">
        <f>'DLA (working age)'!S$9</f>
        <v>658.9473524404068</v>
      </c>
      <c r="S10" s="89">
        <f>'DLA (working age)'!T$9</f>
        <v>665.15026382592737</v>
      </c>
      <c r="T10" s="89">
        <f>'DLA (working age)'!U$9</f>
        <v>633.6715396272308</v>
      </c>
      <c r="U10" s="89">
        <f>'DLA (working age)'!V$9</f>
        <v>611.24471184025788</v>
      </c>
      <c r="V10" s="89">
        <f>'DLA (working age)'!W$9</f>
        <v>477.06396532122261</v>
      </c>
      <c r="W10" s="89">
        <f>'DLA (working age)'!X$9</f>
        <v>319.71663455821363</v>
      </c>
      <c r="X10" s="64">
        <f>'DLA (working age)'!Y$9</f>
        <v>219.23355292013147</v>
      </c>
    </row>
    <row r="11" spans="1:24" ht="15" customHeight="1" x14ac:dyDescent="0.4">
      <c r="A11" s="70" t="s">
        <v>61</v>
      </c>
      <c r="B11" s="89"/>
      <c r="C11" s="89"/>
      <c r="D11" s="89"/>
      <c r="E11" s="89"/>
      <c r="F11" s="89"/>
      <c r="G11" s="89"/>
      <c r="H11" s="89">
        <f>'DLA (pensioners)'!I$9</f>
        <v>222.63028302692055</v>
      </c>
      <c r="I11" s="89">
        <f>'DLA (pensioners)'!J$9</f>
        <v>243.60129231524166</v>
      </c>
      <c r="J11" s="89">
        <f>'DLA (pensioners)'!K$9</f>
        <v>263.66032539117748</v>
      </c>
      <c r="K11" s="89">
        <f>'DLA (pensioners)'!L$9</f>
        <v>284.51460986990816</v>
      </c>
      <c r="L11" s="89">
        <f>'DLA (pensioners)'!M$9</f>
        <v>307.44654683633996</v>
      </c>
      <c r="M11" s="89">
        <f>'DLA (pensioners)'!N$9</f>
        <v>335.67166634565024</v>
      </c>
      <c r="N11" s="89">
        <f>'DLA (pensioners)'!O$9</f>
        <v>360.10529159774649</v>
      </c>
      <c r="O11" s="89">
        <f>'DLA (pensioners)'!P$9</f>
        <v>395.77516777605751</v>
      </c>
      <c r="P11" s="89">
        <f>'DLA (pensioners)'!Q$9</f>
        <v>414.01994843255136</v>
      </c>
      <c r="Q11" s="89">
        <f>'DLA (pensioners)'!R$9</f>
        <v>427.23173346618148</v>
      </c>
      <c r="R11" s="89">
        <f>'DLA (pensioners)'!S$9</f>
        <v>452.18377665671142</v>
      </c>
      <c r="S11" s="89">
        <f>'DLA (pensioners)'!T$9</f>
        <v>465.36446689931233</v>
      </c>
      <c r="T11" s="89">
        <f>'DLA (pensioners)'!U$9</f>
        <v>488.32883506169281</v>
      </c>
      <c r="U11" s="89">
        <f>'DLA (pensioners)'!V$9</f>
        <v>466.49909192475809</v>
      </c>
      <c r="V11" s="89">
        <f>'DLA (pensioners)'!W$9</f>
        <v>441.45703683821239</v>
      </c>
      <c r="W11" s="89">
        <f>'DLA (pensioners)'!X$9</f>
        <v>375.71146277528419</v>
      </c>
      <c r="X11" s="64">
        <f>'DLA (pensioners)'!Y$9</f>
        <v>345.03874190329429</v>
      </c>
    </row>
    <row r="12" spans="1:24" ht="15" customHeight="1" x14ac:dyDescent="0.4">
      <c r="A12" s="161" t="s">
        <v>85</v>
      </c>
      <c r="B12" s="89"/>
      <c r="C12" s="89"/>
      <c r="D12" s="89"/>
      <c r="E12" s="89"/>
      <c r="F12" s="89"/>
      <c r="G12" s="89"/>
      <c r="H12" s="89">
        <f>DHP!I$9</f>
        <v>0.77248596999999997</v>
      </c>
      <c r="I12" s="89">
        <f>DHP!J$9</f>
        <v>0.96802500000000002</v>
      </c>
      <c r="J12" s="89">
        <f>DHP!K$9</f>
        <v>0.93624025999999994</v>
      </c>
      <c r="K12" s="89">
        <f>DHP!L$9</f>
        <v>1.096338</v>
      </c>
      <c r="L12" s="89">
        <f>DHP!M$9</f>
        <v>1.227301</v>
      </c>
      <c r="M12" s="89">
        <f>DHP!N$9</f>
        <v>1.3075950000000001</v>
      </c>
      <c r="N12" s="89">
        <f>DHP!O$9</f>
        <v>1.4034369999999998</v>
      </c>
      <c r="O12" s="89">
        <f>DHP!P$9</f>
        <v>1.5841340000000002</v>
      </c>
      <c r="P12" s="89">
        <f>DHP!Q$9</f>
        <v>1.5305351200000001</v>
      </c>
      <c r="Q12" s="89">
        <f>DHP!R$9</f>
        <v>1.635203</v>
      </c>
      <c r="R12" s="89">
        <f>DHP!S$9</f>
        <v>3.6466640000000003</v>
      </c>
      <c r="S12" s="89">
        <f>DHP!T$9</f>
        <v>10.412444999999998</v>
      </c>
      <c r="T12" s="89">
        <f>DHP!U$9</f>
        <v>10.648740999999999</v>
      </c>
      <c r="U12" s="89">
        <f>DHP!V$9</f>
        <v>9.2786809999999988</v>
      </c>
      <c r="V12" s="89">
        <f>DHP!W$9</f>
        <v>10.840854999999999</v>
      </c>
      <c r="W12" s="89">
        <f>DHP!X$9</f>
        <v>13.508562</v>
      </c>
      <c r="X12" s="64">
        <f>DHP!Y$9</f>
        <v>13.027317</v>
      </c>
    </row>
    <row r="13" spans="1:24" ht="30" customHeight="1" x14ac:dyDescent="0.4">
      <c r="A13" s="161" t="s">
        <v>95</v>
      </c>
      <c r="B13" s="89"/>
      <c r="C13" s="89"/>
      <c r="D13" s="89"/>
      <c r="E13" s="89"/>
      <c r="F13" s="89"/>
      <c r="G13" s="89"/>
      <c r="H13" s="89">
        <f>ESA!I$9</f>
        <v>0</v>
      </c>
      <c r="I13" s="89">
        <f>ESA!J$9</f>
        <v>0</v>
      </c>
      <c r="J13" s="89">
        <f>ESA!K$9</f>
        <v>0</v>
      </c>
      <c r="K13" s="89">
        <f>ESA!L$9</f>
        <v>0</v>
      </c>
      <c r="L13" s="89">
        <f>ESA!M$9</f>
        <v>0</v>
      </c>
      <c r="M13" s="89">
        <f>ESA!N$9</f>
        <v>0</v>
      </c>
      <c r="N13" s="89">
        <f>ESA!O$9</f>
        <v>11.891372252972477</v>
      </c>
      <c r="O13" s="89">
        <f>ESA!P$9</f>
        <v>116.56259168956112</v>
      </c>
      <c r="P13" s="89">
        <f>ESA!Q$9</f>
        <v>200.77814037122229</v>
      </c>
      <c r="Q13" s="89">
        <f>ESA!R$9</f>
        <v>319.00468577648974</v>
      </c>
      <c r="R13" s="89">
        <f>ESA!S$9</f>
        <v>610.68030891646708</v>
      </c>
      <c r="S13" s="89">
        <f>ESA!T$9</f>
        <v>947.34557051014042</v>
      </c>
      <c r="T13" s="89">
        <f>ESA!U$9</f>
        <v>1173.1129724598286</v>
      </c>
      <c r="U13" s="89">
        <f>ESA!V$9</f>
        <v>1321.9668610379968</v>
      </c>
      <c r="V13" s="89">
        <f>ESA!W$9</f>
        <v>1378.1852134038677</v>
      </c>
      <c r="W13" s="89">
        <f>ESA!X$9</f>
        <v>1425.3163462346881</v>
      </c>
      <c r="X13" s="64">
        <f>ESA!Y$9</f>
        <v>1394.4330777549408</v>
      </c>
    </row>
    <row r="14" spans="1:24" ht="15" customHeight="1" x14ac:dyDescent="0.4">
      <c r="A14" s="162" t="s">
        <v>74</v>
      </c>
      <c r="B14" s="89">
        <f>HB!C$9</f>
        <v>832.13882599999999</v>
      </c>
      <c r="C14" s="89">
        <f>HB!D$9</f>
        <v>830.45507599999996</v>
      </c>
      <c r="D14" s="89">
        <f>HB!E$9</f>
        <v>831.47850700000004</v>
      </c>
      <c r="E14" s="89">
        <f>HB!F$9</f>
        <v>844.55060800000001</v>
      </c>
      <c r="F14" s="89">
        <f>HB!G$9</f>
        <v>859.92546479999999</v>
      </c>
      <c r="G14" s="89">
        <f>HB!H$9</f>
        <v>894.269769</v>
      </c>
      <c r="H14" s="89">
        <f>HB!I$9</f>
        <v>956.81748300000004</v>
      </c>
      <c r="I14" s="89">
        <f>HB!J$9</f>
        <v>893.264186</v>
      </c>
      <c r="J14" s="89">
        <f>HB!K$9</f>
        <v>926.70107099999996</v>
      </c>
      <c r="K14" s="89">
        <f>HB!L$9</f>
        <v>966.44524999999999</v>
      </c>
      <c r="L14" s="89">
        <f>HB!M$9</f>
        <v>1021.1888</v>
      </c>
      <c r="M14" s="89">
        <f>HB!N$9</f>
        <v>1069.630535</v>
      </c>
      <c r="N14" s="89">
        <f>HB!O$9</f>
        <v>1174.6424809999999</v>
      </c>
      <c r="O14" s="89">
        <f>HB!P$9</f>
        <v>1384.1209899999999</v>
      </c>
      <c r="P14" s="89">
        <f>HB!Q$9</f>
        <v>1496.9823389999999</v>
      </c>
      <c r="Q14" s="89">
        <f>HB!R$9</f>
        <v>1608.6093370000001</v>
      </c>
      <c r="R14" s="89">
        <f>HB!S$9</f>
        <v>1701.8816280000001</v>
      </c>
      <c r="S14" s="89">
        <f>HB!T$9</f>
        <v>1724.6759910000001</v>
      </c>
      <c r="T14" s="89">
        <f>HB!U$9</f>
        <v>1734.263708</v>
      </c>
      <c r="U14" s="89">
        <f>HB!V$9</f>
        <v>1723.5662670000002</v>
      </c>
      <c r="V14" s="89">
        <f>HB!W$9</f>
        <v>1640.3399400000001</v>
      </c>
      <c r="W14" s="89">
        <f>HB!X$9</f>
        <v>1549.1565029999999</v>
      </c>
      <c r="X14" s="64">
        <f>HB!Y$9</f>
        <v>1418.3515640000001</v>
      </c>
    </row>
    <row r="15" spans="1:24" ht="15" customHeight="1" x14ac:dyDescent="0.4">
      <c r="A15" s="70" t="s">
        <v>185</v>
      </c>
      <c r="B15" s="89"/>
      <c r="C15" s="89"/>
      <c r="D15" s="89"/>
      <c r="E15" s="89"/>
      <c r="F15" s="89"/>
      <c r="G15" s="89"/>
      <c r="H15" s="89"/>
      <c r="I15" s="89"/>
      <c r="J15" s="89"/>
      <c r="K15" s="89"/>
      <c r="L15" s="89"/>
      <c r="M15" s="89"/>
      <c r="N15" s="89">
        <v>725.90971300000001</v>
      </c>
      <c r="O15" s="89">
        <v>916.33499099999995</v>
      </c>
      <c r="P15" s="89">
        <v>1023.282463</v>
      </c>
      <c r="Q15" s="89">
        <v>1110.162587</v>
      </c>
      <c r="R15" s="89">
        <v>1190.771661</v>
      </c>
      <c r="S15" s="89">
        <v>1204.7253420000002</v>
      </c>
      <c r="T15" s="89">
        <v>1214.2384570000002</v>
      </c>
      <c r="U15" s="89">
        <v>1210.755748</v>
      </c>
      <c r="V15" s="89">
        <v>1154.2337190000001</v>
      </c>
      <c r="W15" s="89">
        <v>1087.2204369999999</v>
      </c>
      <c r="X15" s="64">
        <v>985.36907199999996</v>
      </c>
    </row>
    <row r="16" spans="1:24" ht="15" customHeight="1" x14ac:dyDescent="0.4">
      <c r="A16" s="70" t="s">
        <v>184</v>
      </c>
      <c r="B16" s="89"/>
      <c r="C16" s="89"/>
      <c r="D16" s="89"/>
      <c r="E16" s="89"/>
      <c r="F16" s="89"/>
      <c r="G16" s="89"/>
      <c r="H16" s="89"/>
      <c r="I16" s="89"/>
      <c r="J16" s="89"/>
      <c r="K16" s="89"/>
      <c r="L16" s="89"/>
      <c r="M16" s="89"/>
      <c r="N16" s="89">
        <v>448.73276799999996</v>
      </c>
      <c r="O16" s="89">
        <v>467.78599800000001</v>
      </c>
      <c r="P16" s="89">
        <v>473.69987600000002</v>
      </c>
      <c r="Q16" s="89">
        <v>498.44675000000001</v>
      </c>
      <c r="R16" s="89">
        <v>511.10996799999998</v>
      </c>
      <c r="S16" s="89">
        <v>519.950649</v>
      </c>
      <c r="T16" s="89">
        <v>520.02525100000003</v>
      </c>
      <c r="U16" s="89">
        <v>512.81052</v>
      </c>
      <c r="V16" s="89">
        <v>486.106222</v>
      </c>
      <c r="W16" s="89">
        <v>461.93606699999998</v>
      </c>
      <c r="X16" s="64">
        <v>432.98249199999998</v>
      </c>
    </row>
    <row r="17" spans="1:24" ht="15" customHeight="1" x14ac:dyDescent="0.4">
      <c r="A17" s="162" t="s">
        <v>73</v>
      </c>
      <c r="B17" s="89">
        <f>IB!C$9</f>
        <v>764.03615944440253</v>
      </c>
      <c r="C17" s="89">
        <f>IB!D$9</f>
        <v>729.37386152437057</v>
      </c>
      <c r="D17" s="89">
        <f>IB!E$9</f>
        <v>706.6909451830694</v>
      </c>
      <c r="E17" s="89">
        <f>IB!F$9</f>
        <v>648.47758008278868</v>
      </c>
      <c r="F17" s="89">
        <f>IB!G$9</f>
        <v>644.55994043248234</v>
      </c>
      <c r="G17" s="89">
        <f>IB!H$9</f>
        <v>643.91266274031295</v>
      </c>
      <c r="H17" s="89">
        <f>IB!I$9</f>
        <v>643.29056750124562</v>
      </c>
      <c r="I17" s="89">
        <f>IB!J$9</f>
        <v>638.43250644230454</v>
      </c>
      <c r="J17" s="89">
        <f>IB!K$9</f>
        <v>631.63496975168368</v>
      </c>
      <c r="K17" s="89">
        <f>IB!L$9</f>
        <v>627.22149350905295</v>
      </c>
      <c r="L17" s="89">
        <f>IB!M$9</f>
        <v>614.00769372335503</v>
      </c>
      <c r="M17" s="89">
        <f>IB!N$9</f>
        <v>620.83566465290642</v>
      </c>
      <c r="N17" s="89">
        <f>IB!O$9</f>
        <v>605.04455445110329</v>
      </c>
      <c r="O17" s="89">
        <f>IB!P$9</f>
        <v>567.62942248928016</v>
      </c>
      <c r="P17" s="89">
        <f>IB!Q$9</f>
        <v>519.72497116193972</v>
      </c>
      <c r="Q17" s="89">
        <f>IB!R$9</f>
        <v>457.33666180334689</v>
      </c>
      <c r="R17" s="89">
        <f>IB!S$9</f>
        <v>299.26312825216201</v>
      </c>
      <c r="S17" s="89">
        <f>IB!T$9</f>
        <v>97.58771244838718</v>
      </c>
      <c r="T17" s="89">
        <f>IB!U$9</f>
        <v>12.036974972419188</v>
      </c>
      <c r="U17" s="89">
        <f>IB!V$9</f>
        <v>3.0142927130270509</v>
      </c>
      <c r="V17" s="89">
        <f>IB!W$9</f>
        <v>0.77973123649353282</v>
      </c>
      <c r="W17" s="89">
        <f>IB!X$9</f>
        <v>0.6972886256872447</v>
      </c>
      <c r="X17" s="64">
        <f>IB!Y$9</f>
        <v>0</v>
      </c>
    </row>
    <row r="18" spans="1:24" ht="30" customHeight="1" x14ac:dyDescent="0.4">
      <c r="A18" s="161" t="s">
        <v>72</v>
      </c>
      <c r="B18" s="89">
        <f>IS!C$9</f>
        <v>1228.5220908056103</v>
      </c>
      <c r="C18" s="89">
        <f>IS!D$9</f>
        <v>1017.9243650585981</v>
      </c>
      <c r="D18" s="89">
        <f>IS!E$9</f>
        <v>1005.3924859391817</v>
      </c>
      <c r="E18" s="89">
        <f>IS!F$9</f>
        <v>1065.6874151578706</v>
      </c>
      <c r="F18" s="89">
        <f>IS!G$9</f>
        <v>1166.3215135085788</v>
      </c>
      <c r="G18" s="89">
        <f>IS!H$9</f>
        <v>1255.1139401753353</v>
      </c>
      <c r="H18" s="89">
        <f>IS!I$9</f>
        <v>1263.4057935831183</v>
      </c>
      <c r="I18" s="89">
        <f>IS!J$9</f>
        <v>1129.7671671757735</v>
      </c>
      <c r="J18" s="89">
        <f>IS!K$9</f>
        <v>864.26404546520985</v>
      </c>
      <c r="K18" s="89">
        <f>IS!L$9</f>
        <v>781.42451035918975</v>
      </c>
      <c r="L18" s="89">
        <f>IS!M$9</f>
        <v>750.71635251144676</v>
      </c>
      <c r="M18" s="89">
        <f>IS!N$9</f>
        <v>765.15248700243694</v>
      </c>
      <c r="N18" s="89">
        <f>IS!O$9</f>
        <v>736.28206845432862</v>
      </c>
      <c r="O18" s="89">
        <f>IS!P$9</f>
        <v>709.47408406631246</v>
      </c>
      <c r="P18" s="89">
        <f>IS!Q$9</f>
        <v>670.63415227137239</v>
      </c>
      <c r="Q18" s="89">
        <f>IS!R$9</f>
        <v>595.61654139304562</v>
      </c>
      <c r="R18" s="89">
        <f>IS!S$9</f>
        <v>449.60472253708281</v>
      </c>
      <c r="S18" s="89">
        <f>IS!T$9</f>
        <v>306.93460182666354</v>
      </c>
      <c r="T18" s="89">
        <f>IS!U$9</f>
        <v>263.01540776335253</v>
      </c>
      <c r="U18" s="89">
        <f>IS!V$9</f>
        <v>239.81400657571791</v>
      </c>
      <c r="V18" s="89">
        <f>IS!W$9</f>
        <v>220.39251867062225</v>
      </c>
      <c r="W18" s="89">
        <f>IS!X$9</f>
        <v>219.0043438929294</v>
      </c>
      <c r="X18" s="64">
        <f>IS!Y$9</f>
        <v>190.88030480243089</v>
      </c>
    </row>
    <row r="19" spans="1:24" ht="15" customHeight="1" x14ac:dyDescent="0.4">
      <c r="A19" s="70" t="s">
        <v>71</v>
      </c>
      <c r="B19" s="89">
        <f>'IS MIG'!C$9</f>
        <v>365.23768419276229</v>
      </c>
      <c r="C19" s="89">
        <f>'IS MIG'!D$9</f>
        <v>353.53419792630416</v>
      </c>
      <c r="D19" s="89">
        <f>'IS MIG'!E$9</f>
        <v>334.75372930330798</v>
      </c>
      <c r="E19" s="89">
        <f>'IS MIG'!F$9</f>
        <v>351.810962235879</v>
      </c>
      <c r="F19" s="89">
        <f>'IS MIG'!G$9</f>
        <v>364.49386893479959</v>
      </c>
      <c r="G19" s="89">
        <f>'IS MIG'!H$9</f>
        <v>401.12795774344613</v>
      </c>
      <c r="H19" s="89">
        <f>'IS MIG'!I$9</f>
        <v>398.00665152865554</v>
      </c>
      <c r="I19" s="89">
        <f>'IS MIG'!J$9</f>
        <v>215.40500986300282</v>
      </c>
      <c r="J19" s="89">
        <f>'IS MIG'!K$9</f>
        <v>0</v>
      </c>
      <c r="K19" s="89">
        <f>'IS MIG'!L$9</f>
        <v>0</v>
      </c>
      <c r="L19" s="89">
        <f>'IS MIG'!M$9</f>
        <v>0</v>
      </c>
      <c r="M19" s="89">
        <f>'IS MIG'!N$9</f>
        <v>0</v>
      </c>
      <c r="N19" s="89">
        <f>'IS MIG'!O$9</f>
        <v>0</v>
      </c>
      <c r="O19" s="89">
        <f>'IS MIG'!P$9</f>
        <v>0</v>
      </c>
      <c r="P19" s="89">
        <f>'IS MIG'!Q$9</f>
        <v>0</v>
      </c>
      <c r="Q19" s="89">
        <f>'IS MIG'!R$9</f>
        <v>0</v>
      </c>
      <c r="R19" s="89">
        <f>'IS MIG'!S$9</f>
        <v>0</v>
      </c>
      <c r="S19" s="89">
        <f>'IS MIG'!T$9</f>
        <v>0</v>
      </c>
      <c r="T19" s="89">
        <f>'IS MIG'!U$9</f>
        <v>0</v>
      </c>
      <c r="U19" s="89">
        <f>'IS MIG'!V$9</f>
        <v>0</v>
      </c>
      <c r="V19" s="89">
        <f>'IS MIG'!W$9</f>
        <v>0</v>
      </c>
      <c r="W19" s="89">
        <f>'IS MIG'!X$9</f>
        <v>0</v>
      </c>
      <c r="X19" s="64">
        <f>'IS MIG'!Y$9</f>
        <v>0</v>
      </c>
    </row>
    <row r="20" spans="1:24" ht="15" customHeight="1" x14ac:dyDescent="0.4">
      <c r="A20" s="70" t="s">
        <v>183</v>
      </c>
      <c r="B20" s="89"/>
      <c r="C20" s="89"/>
      <c r="D20" s="89"/>
      <c r="E20" s="89"/>
      <c r="F20" s="89">
        <f>'IS (incapacity)'!G$9</f>
        <v>353.01890059844925</v>
      </c>
      <c r="G20" s="89">
        <f>'IS (incapacity)'!H$9</f>
        <v>385.68199427816648</v>
      </c>
      <c r="H20" s="89">
        <f>'IS (incapacity)'!I$9</f>
        <v>389.94296833444423</v>
      </c>
      <c r="I20" s="89">
        <f>'IS (incapacity)'!J$9</f>
        <v>418.71482336174148</v>
      </c>
      <c r="J20" s="89">
        <f>'IS (incapacity)'!K$9</f>
        <v>417.08105400124253</v>
      </c>
      <c r="K20" s="89">
        <f>'IS (incapacity)'!L$9</f>
        <v>386.96261271848709</v>
      </c>
      <c r="L20" s="89">
        <f>'IS (incapacity)'!M$9</f>
        <v>385.37568771670777</v>
      </c>
      <c r="M20" s="89">
        <f>'IS (incapacity)'!N$9</f>
        <v>425.16422617037995</v>
      </c>
      <c r="N20" s="89">
        <f>'IS (incapacity)'!O$9</f>
        <v>427.67839711332454</v>
      </c>
      <c r="O20" s="89">
        <f>'IS (incapacity)'!P$9</f>
        <v>417.06030849808093</v>
      </c>
      <c r="P20" s="89">
        <f>'IS (incapacity)'!Q$9</f>
        <v>391.40463551039466</v>
      </c>
      <c r="Q20" s="89">
        <f>'IS (incapacity)'!R$9</f>
        <v>335.08230419161418</v>
      </c>
      <c r="R20" s="89">
        <f>'IS (incapacity)'!S$9</f>
        <v>194.9513185851572</v>
      </c>
      <c r="S20" s="89">
        <f>'IS (incapacity)'!T$9</f>
        <v>64.931476416499834</v>
      </c>
      <c r="T20" s="89">
        <f>'IS (incapacity)'!U$9</f>
        <v>29.810524370098982</v>
      </c>
      <c r="U20" s="89">
        <f>'IS (incapacity)'!V$9</f>
        <v>13.173297806836239</v>
      </c>
      <c r="V20" s="89">
        <f>'IS (incapacity)'!W$9</f>
        <v>4.4813051212762698</v>
      </c>
      <c r="W20" s="89">
        <f>'IS (incapacity)'!X$9</f>
        <v>0.93144913751289704</v>
      </c>
      <c r="X20" s="64">
        <f>'IS (incapacity)'!Y$9</f>
        <v>0</v>
      </c>
    </row>
    <row r="21" spans="1:24" ht="15" customHeight="1" x14ac:dyDescent="0.4">
      <c r="A21" s="70" t="s">
        <v>182</v>
      </c>
      <c r="B21" s="89"/>
      <c r="C21" s="89"/>
      <c r="D21" s="89"/>
      <c r="E21" s="89"/>
      <c r="F21" s="89">
        <f>'IS (lone parent)'!G$9</f>
        <v>397.70318442944097</v>
      </c>
      <c r="G21" s="89">
        <f>'IS (lone parent)'!H$9</f>
        <v>410.73434046722554</v>
      </c>
      <c r="H21" s="89">
        <f>'IS (lone parent)'!I$9</f>
        <v>416.88114005398052</v>
      </c>
      <c r="I21" s="89">
        <f>'IS (lone parent)'!J$9</f>
        <v>434.22108631511048</v>
      </c>
      <c r="J21" s="89">
        <f>'IS (lone parent)'!K$9</f>
        <v>389.77785646507471</v>
      </c>
      <c r="K21" s="89">
        <f>'IS (lone parent)'!L$9</f>
        <v>330.24611767416286</v>
      </c>
      <c r="L21" s="89">
        <f>'IS (lone parent)'!M$9</f>
        <v>300.45928201067306</v>
      </c>
      <c r="M21" s="89">
        <f>'IS (lone parent)'!N$9</f>
        <v>282.68583768162233</v>
      </c>
      <c r="N21" s="89">
        <f>'IS (lone parent)'!O$9</f>
        <v>257.13719459077174</v>
      </c>
      <c r="O21" s="89">
        <f>'IS (lone parent)'!P$9</f>
        <v>237.80755524478144</v>
      </c>
      <c r="P21" s="89">
        <f>'IS (lone parent)'!Q$9</f>
        <v>216.99479106130156</v>
      </c>
      <c r="Q21" s="89">
        <f>'IS (lone parent)'!R$9</f>
        <v>195.18545080113319</v>
      </c>
      <c r="R21" s="89">
        <f>'IS (lone parent)'!S$9</f>
        <v>182.17813130392705</v>
      </c>
      <c r="S21" s="89">
        <f>'IS (lone parent)'!T$9</f>
        <v>166.44967047204034</v>
      </c>
      <c r="T21" s="89">
        <f>'IS (lone parent)'!U$9</f>
        <v>156.80100947308426</v>
      </c>
      <c r="U21" s="89">
        <f>'IS (lone parent)'!V$9</f>
        <v>147.74018850556467</v>
      </c>
      <c r="V21" s="89">
        <f>'IS (lone parent)'!W$9</f>
        <v>137.886213324512</v>
      </c>
      <c r="W21" s="89">
        <f>'IS (lone parent)'!X$9</f>
        <v>135.82613639773334</v>
      </c>
      <c r="X21" s="64">
        <f>'IS (lone parent)'!Y$9</f>
        <v>113.15744021272</v>
      </c>
    </row>
    <row r="22" spans="1:24" ht="15" customHeight="1" x14ac:dyDescent="0.4">
      <c r="A22" s="70" t="s">
        <v>181</v>
      </c>
      <c r="B22" s="89"/>
      <c r="C22" s="89"/>
      <c r="D22" s="89"/>
      <c r="E22" s="89"/>
      <c r="F22" s="89">
        <f>'IS (carer)'!G$9</f>
        <v>23.859587691916481</v>
      </c>
      <c r="G22" s="89">
        <f>'IS (carer)'!H$9</f>
        <v>30.760806947548321</v>
      </c>
      <c r="H22" s="89">
        <f>'IS (carer)'!I$9</f>
        <v>33.086341638368324</v>
      </c>
      <c r="I22" s="89">
        <f>'IS (carer)'!J$9</f>
        <v>35.910532356860863</v>
      </c>
      <c r="J22" s="89">
        <f>'IS (carer)'!K$9</f>
        <v>34.774771770380084</v>
      </c>
      <c r="K22" s="89">
        <f>'IS (carer)'!L$9</f>
        <v>32.542128829422929</v>
      </c>
      <c r="L22" s="89">
        <f>'IS (carer)'!M$9</f>
        <v>31.833334088772411</v>
      </c>
      <c r="M22" s="89">
        <f>'IS (carer)'!N$9</f>
        <v>30.718183824451415</v>
      </c>
      <c r="N22" s="89">
        <f>'IS (carer)'!O$9</f>
        <v>29.501456856402967</v>
      </c>
      <c r="O22" s="89">
        <f>'IS (carer)'!P$9</f>
        <v>32.221118244480145</v>
      </c>
      <c r="P22" s="89">
        <f>'IS (carer)'!Q$9</f>
        <v>40.149301873784403</v>
      </c>
      <c r="Q22" s="89">
        <f>'IS (carer)'!R$9</f>
        <v>43.99008768129675</v>
      </c>
      <c r="R22" s="89">
        <f>'IS (carer)'!S$9</f>
        <v>50.925158964545801</v>
      </c>
      <c r="S22" s="89">
        <f>'IS (carer)'!T$9</f>
        <v>55.447706970292003</v>
      </c>
      <c r="T22" s="89">
        <f>'IS (carer)'!U$9</f>
        <v>58.90032300171503</v>
      </c>
      <c r="U22" s="89">
        <f>'IS (carer)'!V$9</f>
        <v>64.035643632012295</v>
      </c>
      <c r="V22" s="89">
        <f>'IS (carer)'!W$9</f>
        <v>66.168015488433895</v>
      </c>
      <c r="W22" s="89">
        <f>'IS (carer)'!X$9</f>
        <v>72.779650782229382</v>
      </c>
      <c r="X22" s="64">
        <f>'IS (carer)'!Y$9</f>
        <v>70.441969027619194</v>
      </c>
    </row>
    <row r="23" spans="1:24" ht="15" customHeight="1" x14ac:dyDescent="0.4">
      <c r="A23" s="70" t="s">
        <v>180</v>
      </c>
      <c r="B23" s="89"/>
      <c r="C23" s="89"/>
      <c r="D23" s="89"/>
      <c r="E23" s="89"/>
      <c r="F23" s="89">
        <f>'IS (others)'!G$9</f>
        <v>27.245971853972421</v>
      </c>
      <c r="G23" s="89">
        <f>'IS (others)'!H$9</f>
        <v>26.808840738948827</v>
      </c>
      <c r="H23" s="89">
        <f>'IS (others)'!I$9</f>
        <v>25.488692027669778</v>
      </c>
      <c r="I23" s="89">
        <f>'IS (others)'!J$9</f>
        <v>25.515715279057673</v>
      </c>
      <c r="J23" s="89">
        <f>'IS (others)'!K$9</f>
        <v>22.630363228512529</v>
      </c>
      <c r="K23" s="89">
        <f>'IS (others)'!L$9</f>
        <v>31.331470852161154</v>
      </c>
      <c r="L23" s="89">
        <f>'IS (others)'!M$9</f>
        <v>34.080864381572546</v>
      </c>
      <c r="M23" s="89">
        <f>'IS (others)'!N$9</f>
        <v>26.0204735927698</v>
      </c>
      <c r="N23" s="89">
        <f>'IS (others)'!O$9</f>
        <v>21.077561697470397</v>
      </c>
      <c r="O23" s="89">
        <f>'IS (others)'!P$9</f>
        <v>21.237776009931267</v>
      </c>
      <c r="P23" s="89">
        <f>'IS (others)'!Q$9</f>
        <v>22.026628327284108</v>
      </c>
      <c r="Q23" s="89">
        <f>'IS (others)'!R$9</f>
        <v>21.363136759949263</v>
      </c>
      <c r="R23" s="89">
        <f>'IS (others)'!S$9</f>
        <v>21.590742574771696</v>
      </c>
      <c r="S23" s="89">
        <f>'IS (others)'!T$9</f>
        <v>20.050286635542946</v>
      </c>
      <c r="T23" s="89">
        <f>'IS (others)'!U$9</f>
        <v>17.558727067094743</v>
      </c>
      <c r="U23" s="89">
        <f>'IS (others)'!V$9</f>
        <v>14.924566923797384</v>
      </c>
      <c r="V23" s="89">
        <f>'IS (others)'!W$9</f>
        <v>12.333078186488814</v>
      </c>
      <c r="W23" s="89">
        <f>'IS (others)'!X$9</f>
        <v>9.9908650505779413</v>
      </c>
      <c r="X23" s="64">
        <f>'IS (others)'!Y$9</f>
        <v>7.2150188656120253</v>
      </c>
    </row>
    <row r="24" spans="1:24" ht="30" customHeight="1" x14ac:dyDescent="0.4">
      <c r="A24" s="162" t="s">
        <v>66</v>
      </c>
      <c r="B24" s="89"/>
      <c r="C24" s="89"/>
      <c r="D24" s="89"/>
      <c r="E24" s="89"/>
      <c r="F24" s="89">
        <f>IIDB!G$9</f>
        <v>75.500474116826709</v>
      </c>
      <c r="G24" s="89">
        <f>IIDB!H$9</f>
        <v>77.468015562108491</v>
      </c>
      <c r="H24" s="89">
        <f>IIDB!I$9</f>
        <v>77.848187336572451</v>
      </c>
      <c r="I24" s="89">
        <f>IIDB!J$9</f>
        <v>78.255583271629504</v>
      </c>
      <c r="J24" s="89">
        <f>IIDB!K$9</f>
        <v>80.233130131988474</v>
      </c>
      <c r="K24" s="89">
        <f>IIDB!L$9</f>
        <v>79.133653089186382</v>
      </c>
      <c r="L24" s="89">
        <f>IIDB!M$9</f>
        <v>78.820143232292054</v>
      </c>
      <c r="M24" s="89">
        <f>IIDB!N$9</f>
        <v>78.970690094397668</v>
      </c>
      <c r="N24" s="89">
        <f>IIDB!O$9</f>
        <v>80.333995071542105</v>
      </c>
      <c r="O24" s="89">
        <f>IIDB!P$9</f>
        <v>83.409033471080008</v>
      </c>
      <c r="P24" s="89">
        <f>IIDB!Q$9</f>
        <v>90.452302532633752</v>
      </c>
      <c r="Q24" s="89">
        <f>IIDB!R$9</f>
        <v>90.867044431732097</v>
      </c>
      <c r="R24" s="89">
        <f>IIDB!S$9</f>
        <v>92.571368654525656</v>
      </c>
      <c r="S24" s="89">
        <f>IIDB!T$9</f>
        <v>92.182323476614641</v>
      </c>
      <c r="T24" s="89">
        <f>IIDB!U$9</f>
        <v>92.902176680435332</v>
      </c>
      <c r="U24" s="89">
        <f>IIDB!V$9</f>
        <v>91.443273229920152</v>
      </c>
      <c r="V24" s="89">
        <f>IIDB!W$9</f>
        <v>88.902979534644729</v>
      </c>
      <c r="W24" s="89">
        <f>IIDB!X$9</f>
        <v>87.271093886378083</v>
      </c>
      <c r="X24" s="64">
        <f>IIDB!Y$9</f>
        <v>87.061353189556229</v>
      </c>
    </row>
    <row r="25" spans="1:24" ht="15" customHeight="1" x14ac:dyDescent="0.4">
      <c r="A25" s="161" t="s">
        <v>65</v>
      </c>
      <c r="B25" s="89">
        <f>JSA!C$9</f>
        <v>212.46724135416616</v>
      </c>
      <c r="C25" s="89">
        <f>JSA!D$9</f>
        <v>403.13654763252492</v>
      </c>
      <c r="D25" s="89">
        <f>JSA!E$9</f>
        <v>370.8330651667257</v>
      </c>
      <c r="E25" s="89">
        <f>JSA!F$9</f>
        <v>332.36285518815077</v>
      </c>
      <c r="F25" s="89">
        <f>JSA!G$9</f>
        <v>296.80313810193582</v>
      </c>
      <c r="G25" s="89">
        <f>JSA!H$9</f>
        <v>265.58141735701366</v>
      </c>
      <c r="H25" s="89">
        <f>JSA!I$9</f>
        <v>254.07064972192705</v>
      </c>
      <c r="I25" s="89">
        <f>JSA!J$9</f>
        <v>237.69880117212125</v>
      </c>
      <c r="J25" s="89">
        <f>JSA!K$9</f>
        <v>197.90628826640079</v>
      </c>
      <c r="K25" s="89">
        <f>JSA!L$9</f>
        <v>216.64117346610016</v>
      </c>
      <c r="L25" s="89">
        <f>JSA!M$9</f>
        <v>236.87483481675491</v>
      </c>
      <c r="M25" s="89">
        <f>JSA!N$9</f>
        <v>221.61445686148096</v>
      </c>
      <c r="N25" s="89">
        <f>JSA!O$9</f>
        <v>292.45824736510122</v>
      </c>
      <c r="O25" s="89">
        <f>JSA!P$9</f>
        <v>477.63964415401921</v>
      </c>
      <c r="P25" s="89">
        <f>JSA!Q$9</f>
        <v>462.27236786329649</v>
      </c>
      <c r="Q25" s="89">
        <f>JSA!R$9</f>
        <v>522.2195756196819</v>
      </c>
      <c r="R25" s="89">
        <f>JSA!S$9</f>
        <v>569.67407732069466</v>
      </c>
      <c r="S25" s="89">
        <f>JSA!T$9</f>
        <v>490.00613815460684</v>
      </c>
      <c r="T25" s="89">
        <f>JSA!U$9</f>
        <v>357.62764232215625</v>
      </c>
      <c r="U25" s="89">
        <f>JSA!V$9</f>
        <v>271.43776018899314</v>
      </c>
      <c r="V25" s="89">
        <f>JSA!W$9</f>
        <v>208.84999544361364</v>
      </c>
      <c r="W25" s="89">
        <f>JSA!X$9</f>
        <v>182.19218937692668</v>
      </c>
      <c r="X25" s="64">
        <f>JSA!Y$9</f>
        <v>148.85448090325852</v>
      </c>
    </row>
    <row r="26" spans="1:24" ht="15" customHeight="1" x14ac:dyDescent="0.4">
      <c r="A26" s="161" t="s">
        <v>64</v>
      </c>
      <c r="B26" s="89">
        <f>MA!C$9</f>
        <v>0</v>
      </c>
      <c r="C26" s="89">
        <f>MA!D$9</f>
        <v>0</v>
      </c>
      <c r="D26" s="89">
        <f>MA!E$9</f>
        <v>0</v>
      </c>
      <c r="E26" s="89">
        <f>MA!F$9</f>
        <v>0</v>
      </c>
      <c r="F26" s="89">
        <f>MA!G$9</f>
        <v>4.3889500733331728</v>
      </c>
      <c r="G26" s="89">
        <f>MA!H$9</f>
        <v>3.4472904150176782</v>
      </c>
      <c r="H26" s="89">
        <f>MA!I$9</f>
        <v>6.0669587633943687</v>
      </c>
      <c r="I26" s="89">
        <f>MA!J$9</f>
        <v>10.747779029116757</v>
      </c>
      <c r="J26" s="89">
        <f>MA!K$9</f>
        <v>12.679060502537485</v>
      </c>
      <c r="K26" s="89">
        <f>MA!L$9</f>
        <v>15.408499916169694</v>
      </c>
      <c r="L26" s="89">
        <f>MA!M$9</f>
        <v>16.429657919186194</v>
      </c>
      <c r="M26" s="89">
        <f>MA!N$9</f>
        <v>19.983084248081664</v>
      </c>
      <c r="N26" s="89">
        <f>MA!O$9</f>
        <v>27.214811398654785</v>
      </c>
      <c r="O26" s="89">
        <f>MA!P$9</f>
        <v>25.934624543589113</v>
      </c>
      <c r="P26" s="89">
        <f>MA!Q$9</f>
        <v>23.802616380478774</v>
      </c>
      <c r="Q26" s="89">
        <f>MA!R$9</f>
        <v>24.513159876005801</v>
      </c>
      <c r="R26" s="89">
        <f>MA!S$9</f>
        <v>28.751945950581181</v>
      </c>
      <c r="S26" s="89">
        <f>MA!T$9</f>
        <v>29.050749750382451</v>
      </c>
      <c r="T26" s="89">
        <f>MA!U$9</f>
        <v>34.284708223451368</v>
      </c>
      <c r="U26" s="89">
        <f>MA!V$9</f>
        <v>36.779482486538534</v>
      </c>
      <c r="V26" s="89">
        <f>MA!W$9</f>
        <v>33.207856638391249</v>
      </c>
      <c r="W26" s="89">
        <f>MA!X$9</f>
        <v>33.261768050899136</v>
      </c>
      <c r="X26" s="64">
        <f>MA!Y$9</f>
        <v>30.985240113132381</v>
      </c>
    </row>
    <row r="27" spans="1:24" ht="15" customHeight="1" x14ac:dyDescent="0.4">
      <c r="A27" s="161" t="s">
        <v>178</v>
      </c>
      <c r="B27" s="89"/>
      <c r="C27" s="89"/>
      <c r="D27" s="89"/>
      <c r="E27" s="89"/>
      <c r="F27" s="89"/>
      <c r="G27" s="89"/>
      <c r="H27" s="89"/>
      <c r="I27" s="89"/>
      <c r="J27" s="89">
        <f>O75TVL!K$9</f>
        <v>37.024847445733165</v>
      </c>
      <c r="K27" s="89">
        <f>O75TVL!L$9</f>
        <v>39.070438298086174</v>
      </c>
      <c r="L27" s="89">
        <f>O75TVL!M$9</f>
        <v>41.331100780957357</v>
      </c>
      <c r="M27" s="89">
        <f>O75TVL!N$9</f>
        <v>43.043768890923538</v>
      </c>
      <c r="N27" s="89">
        <f>O75TVL!O$9</f>
        <v>44.535389416631915</v>
      </c>
      <c r="O27" s="89">
        <f>O75TVL!P$9</f>
        <v>46.355797106995297</v>
      </c>
      <c r="P27" s="89">
        <f>O75TVL!Q$9</f>
        <v>48.823640842541089</v>
      </c>
      <c r="Q27" s="89">
        <f>O75TVL!R$9</f>
        <v>49.537345908203285</v>
      </c>
      <c r="R27" s="89">
        <f>O75TVL!S$9</f>
        <v>50.213710682916734</v>
      </c>
      <c r="S27" s="89">
        <f>O75TVL!T$9</f>
        <v>50.782828334703275</v>
      </c>
      <c r="T27" s="89">
        <f>O75TVL!U$9</f>
        <v>51.224756070566109</v>
      </c>
      <c r="U27" s="89">
        <f>O75TVL!V$9</f>
        <v>51.961136888118048</v>
      </c>
      <c r="V27" s="89">
        <f>O75TVL!W$9</f>
        <v>52.445958818971945</v>
      </c>
      <c r="W27" s="89">
        <f>O75TVL!X$9</f>
        <v>54.719287530454189</v>
      </c>
      <c r="X27" s="64">
        <f>O75TVL!Y$9</f>
        <v>39.148473416713529</v>
      </c>
    </row>
    <row r="28" spans="1:24" ht="15" customHeight="1" x14ac:dyDescent="0.4">
      <c r="A28" s="161" t="s">
        <v>89</v>
      </c>
      <c r="B28" s="89"/>
      <c r="C28" s="89"/>
      <c r="D28" s="89"/>
      <c r="E28" s="89"/>
      <c r="F28" s="89"/>
      <c r="G28" s="89"/>
      <c r="H28" s="89"/>
      <c r="I28" s="89">
        <f>PC!J$9</f>
        <v>0</v>
      </c>
      <c r="J28" s="89">
        <f>PC!K$9</f>
        <v>528.41200978327788</v>
      </c>
      <c r="K28" s="89">
        <f>PC!L$9</f>
        <v>562.55822029250339</v>
      </c>
      <c r="L28" s="89">
        <f>PC!M$9</f>
        <v>599.71967118470025</v>
      </c>
      <c r="M28" s="89">
        <f>PC!N$9</f>
        <v>642.06758331125297</v>
      </c>
      <c r="N28" s="89">
        <f>PC!O$9</f>
        <v>669.25747485621787</v>
      </c>
      <c r="O28" s="89">
        <f>PC!P$9</f>
        <v>702.95754403216893</v>
      </c>
      <c r="P28" s="89">
        <f>PC!Q$9</f>
        <v>712.03065160264828</v>
      </c>
      <c r="Q28" s="89">
        <f>PC!R$9</f>
        <v>688.52866217394694</v>
      </c>
      <c r="R28" s="89">
        <f>PC!S$9</f>
        <v>633.81891003359192</v>
      </c>
      <c r="S28" s="89">
        <f>PC!T$9</f>
        <v>592.36586842943166</v>
      </c>
      <c r="T28" s="89">
        <f>PC!U$9</f>
        <v>549.20039006048739</v>
      </c>
      <c r="U28" s="89">
        <f>PC!V$9</f>
        <v>502.34844563430534</v>
      </c>
      <c r="V28" s="89">
        <f>PC!W$9</f>
        <v>462.20326319588776</v>
      </c>
      <c r="W28" s="89">
        <f>PC!X$9</f>
        <v>434.75405259405204</v>
      </c>
      <c r="X28" s="64">
        <f>PC!Y$9</f>
        <v>413.15844220930893</v>
      </c>
    </row>
    <row r="29" spans="1:24" ht="30" customHeight="1" x14ac:dyDescent="0.4">
      <c r="A29" s="161" t="s">
        <v>103</v>
      </c>
      <c r="B29" s="89"/>
      <c r="C29" s="89"/>
      <c r="D29" s="89"/>
      <c r="E29" s="89"/>
      <c r="F29" s="89"/>
      <c r="G29" s="89"/>
      <c r="H29" s="89"/>
      <c r="I29" s="89">
        <f>PIP!J$9</f>
        <v>0</v>
      </c>
      <c r="J29" s="89">
        <f>PIP!K$9</f>
        <v>0</v>
      </c>
      <c r="K29" s="89">
        <f>PIP!L$9</f>
        <v>0</v>
      </c>
      <c r="L29" s="89">
        <f>PIP!M$9</f>
        <v>0</v>
      </c>
      <c r="M29" s="89">
        <f>PIP!N$9</f>
        <v>0</v>
      </c>
      <c r="N29" s="89">
        <f>PIP!O$9</f>
        <v>0</v>
      </c>
      <c r="O29" s="89">
        <f>PIP!P$9</f>
        <v>0</v>
      </c>
      <c r="P29" s="89">
        <f>PIP!Q$9</f>
        <v>0</v>
      </c>
      <c r="Q29" s="89">
        <f>PIP!R$9</f>
        <v>0</v>
      </c>
      <c r="R29" s="89">
        <f>PIP!S$9</f>
        <v>0</v>
      </c>
      <c r="S29" s="89">
        <f>PIP!T$9</f>
        <v>15.480493023575928</v>
      </c>
      <c r="T29" s="89">
        <f>PIP!U$9</f>
        <v>119.94080085943762</v>
      </c>
      <c r="U29" s="89">
        <f>PIP!V$9</f>
        <v>237.55144060514175</v>
      </c>
      <c r="V29" s="89">
        <f>PIP!W$9</f>
        <v>442.74854144235877</v>
      </c>
      <c r="W29" s="89">
        <f>PIP!X$9</f>
        <v>772.68636627086653</v>
      </c>
      <c r="X29" s="64">
        <f>PIP!Y$9</f>
        <v>949.33089715248366</v>
      </c>
    </row>
    <row r="30" spans="1:24" ht="15" customHeight="1" x14ac:dyDescent="0.4">
      <c r="A30" s="161" t="s">
        <v>63</v>
      </c>
      <c r="B30" s="89">
        <f>SDA!C$9</f>
        <v>88.956821715662727</v>
      </c>
      <c r="C30" s="89">
        <f>SDA!D$9</f>
        <v>96.918641771100681</v>
      </c>
      <c r="D30" s="89">
        <f>SDA!E$9</f>
        <v>95.287733785076384</v>
      </c>
      <c r="E30" s="89">
        <f>SDA!F$9</f>
        <v>97.591417550947</v>
      </c>
      <c r="F30" s="89">
        <f>SDA!G$9</f>
        <v>93.044778946258788</v>
      </c>
      <c r="G30" s="89">
        <f>SDA!H$9</f>
        <v>95.295514232772533</v>
      </c>
      <c r="H30" s="89">
        <f>SDA!I$9</f>
        <v>87.632008421180217</v>
      </c>
      <c r="I30" s="89">
        <f>SDA!J$9</f>
        <v>85.687637970488481</v>
      </c>
      <c r="J30" s="89">
        <f>SDA!K$9</f>
        <v>83.752637330507639</v>
      </c>
      <c r="K30" s="89">
        <f>SDA!L$9</f>
        <v>82.280840099038357</v>
      </c>
      <c r="L30" s="89">
        <f>SDA!M$9</f>
        <v>82.565185892271515</v>
      </c>
      <c r="M30" s="89">
        <f>SDA!N$9</f>
        <v>82.447537251392703</v>
      </c>
      <c r="N30" s="89">
        <f>SDA!O$9</f>
        <v>81.544314669735002</v>
      </c>
      <c r="O30" s="89">
        <f>SDA!P$9</f>
        <v>83.266718732706579</v>
      </c>
      <c r="P30" s="89">
        <f>SDA!Q$9</f>
        <v>81.474445948240657</v>
      </c>
      <c r="Q30" s="89">
        <f>SDA!R$9</f>
        <v>80.527740937020098</v>
      </c>
      <c r="R30" s="89">
        <f>SDA!S$9</f>
        <v>81.09982932353131</v>
      </c>
      <c r="S30" s="89">
        <f>SDA!T$9</f>
        <v>78.222725181053391</v>
      </c>
      <c r="T30" s="89">
        <f>SDA!U$9</f>
        <v>60.948397449370361</v>
      </c>
      <c r="U30" s="89">
        <f>SDA!V$9</f>
        <v>31.720628902484926</v>
      </c>
      <c r="V30" s="89">
        <f>SDA!W$9</f>
        <v>14.940625793619265</v>
      </c>
      <c r="W30" s="89">
        <f>SDA!X$9</f>
        <v>9.7533061783035286</v>
      </c>
      <c r="X30" s="64">
        <f>SDA!Y$9</f>
        <v>8.4315352189425781</v>
      </c>
    </row>
    <row r="31" spans="1:24" ht="15" customHeight="1" x14ac:dyDescent="0.4">
      <c r="A31" s="70" t="s">
        <v>62</v>
      </c>
      <c r="B31" s="89"/>
      <c r="C31" s="89"/>
      <c r="D31" s="89"/>
      <c r="E31" s="89"/>
      <c r="F31" s="89">
        <f>'SDA (working age)'!G$9</f>
        <v>77.332295454569206</v>
      </c>
      <c r="G31" s="89">
        <f>'SDA (working age)'!H$9</f>
        <v>79.406929584922892</v>
      </c>
      <c r="H31" s="89">
        <f>'SDA (working age)'!I$9</f>
        <v>71.973623740849732</v>
      </c>
      <c r="I31" s="89">
        <f>'SDA (working age)'!J$9</f>
        <v>69.393021493684287</v>
      </c>
      <c r="J31" s="89">
        <f>'SDA (working age)'!K$9</f>
        <v>71.867067828198714</v>
      </c>
      <c r="K31" s="89">
        <f>'SDA (working age)'!L$9</f>
        <v>70.07329465831927</v>
      </c>
      <c r="L31" s="89">
        <f>'SDA (working age)'!M$9</f>
        <v>69.675700958009827</v>
      </c>
      <c r="M31" s="89">
        <f>'SDA (working age)'!N$9</f>
        <v>63.336814002764498</v>
      </c>
      <c r="N31" s="89">
        <f>'SDA (working age)'!O$9</f>
        <v>64.828156949639833</v>
      </c>
      <c r="O31" s="89">
        <f>'SDA (working age)'!P$9</f>
        <v>65.816661787223453</v>
      </c>
      <c r="P31" s="89">
        <f>'SDA (working age)'!Q$9</f>
        <v>65.428276685389875</v>
      </c>
      <c r="Q31" s="89">
        <f>'SDA (working age)'!R$9</f>
        <v>64.689775549321581</v>
      </c>
      <c r="R31" s="89">
        <f>'SDA (working age)'!S$9</f>
        <v>66.235424144631068</v>
      </c>
      <c r="S31" s="89">
        <f>'SDA (working age)'!T$9</f>
        <v>64.92304347500567</v>
      </c>
      <c r="T31" s="89">
        <f>'SDA (working age)'!U$9</f>
        <v>48.446927151882534</v>
      </c>
      <c r="U31" s="89">
        <f>'SDA (working age)'!V$9</f>
        <v>20.303309181235377</v>
      </c>
      <c r="V31" s="89">
        <f>'SDA (working age)'!W$9</f>
        <v>4.5892933100902722</v>
      </c>
      <c r="W31" s="89">
        <f>'SDA (working age)'!X$9</f>
        <v>0.58374563677221802</v>
      </c>
      <c r="X31" s="64">
        <f>'SDA (working age)'!Y$9</f>
        <v>6.732970627228238E-2</v>
      </c>
    </row>
    <row r="32" spans="1:24" ht="15" customHeight="1" x14ac:dyDescent="0.4">
      <c r="A32" s="70" t="s">
        <v>61</v>
      </c>
      <c r="B32" s="89"/>
      <c r="C32" s="89"/>
      <c r="D32" s="89"/>
      <c r="E32" s="89"/>
      <c r="F32" s="89">
        <f>'SDA (pensioners)'!G$9</f>
        <v>15.712483491689586</v>
      </c>
      <c r="G32" s="89">
        <f>'SDA (pensioners)'!H$9</f>
        <v>15.888584647849644</v>
      </c>
      <c r="H32" s="89">
        <f>'SDA (pensioners)'!I$9</f>
        <v>15.658384680330485</v>
      </c>
      <c r="I32" s="89">
        <f>'SDA (pensioners)'!J$9</f>
        <v>16.294616476804201</v>
      </c>
      <c r="J32" s="89">
        <f>'SDA (pensioners)'!K$9</f>
        <v>11.88556950230894</v>
      </c>
      <c r="K32" s="89">
        <f>'SDA (pensioners)'!L$9</f>
        <v>12.207545440719079</v>
      </c>
      <c r="L32" s="89">
        <f>'SDA (pensioners)'!M$9</f>
        <v>12.889484934261697</v>
      </c>
      <c r="M32" s="89">
        <f>'SDA (pensioners)'!N$9</f>
        <v>19.110723248628201</v>
      </c>
      <c r="N32" s="89">
        <f>'SDA (pensioners)'!O$9</f>
        <v>16.716157720095161</v>
      </c>
      <c r="O32" s="89">
        <f>'SDA (pensioners)'!P$9</f>
        <v>17.450056945483126</v>
      </c>
      <c r="P32" s="89">
        <f>'SDA (pensioners)'!Q$9</f>
        <v>16.046169262850778</v>
      </c>
      <c r="Q32" s="89">
        <f>'SDA (pensioners)'!R$9</f>
        <v>15.837965387698524</v>
      </c>
      <c r="R32" s="89">
        <f>'SDA (pensioners)'!S$9</f>
        <v>14.864405178900247</v>
      </c>
      <c r="S32" s="89">
        <f>'SDA (pensioners)'!T$9</f>
        <v>13.299681706047728</v>
      </c>
      <c r="T32" s="89">
        <f>'SDA (pensioners)'!U$9</f>
        <v>12.501470297487831</v>
      </c>
      <c r="U32" s="89">
        <f>'SDA (pensioners)'!V$9</f>
        <v>11.417319721249545</v>
      </c>
      <c r="V32" s="89">
        <f>'SDA (pensioners)'!W$9</f>
        <v>10.351332483528992</v>
      </c>
      <c r="W32" s="89">
        <f>'SDA (pensioners)'!X$9</f>
        <v>9.1695605415313111</v>
      </c>
      <c r="X32" s="64">
        <f>'SDA (pensioners)'!Y$9</f>
        <v>8.3642055126702957</v>
      </c>
    </row>
    <row r="33" spans="1:24" ht="15" x14ac:dyDescent="0.4">
      <c r="A33" s="160" t="s">
        <v>60</v>
      </c>
      <c r="B33" s="89">
        <f>SP!C$9</f>
        <v>0</v>
      </c>
      <c r="C33" s="89">
        <f>SP!D$9</f>
        <v>0</v>
      </c>
      <c r="D33" s="89">
        <f>SP!E$9</f>
        <v>0</v>
      </c>
      <c r="E33" s="89">
        <f>SP!F$9</f>
        <v>3186.7988911134539</v>
      </c>
      <c r="F33" s="89">
        <f>SP!G$9</f>
        <v>3264.387293300555</v>
      </c>
      <c r="G33" s="89">
        <f>SP!H$9</f>
        <v>3525.5947986999158</v>
      </c>
      <c r="H33" s="89">
        <f>SP!I$9</f>
        <v>3703.8798445320926</v>
      </c>
      <c r="I33" s="89">
        <f>SP!J$9</f>
        <v>3876.2857148058274</v>
      </c>
      <c r="J33" s="89">
        <f>SP!K$9</f>
        <v>4057.4096429323899</v>
      </c>
      <c r="K33" s="89">
        <f>SP!L$9</f>
        <v>4266.841749897847</v>
      </c>
      <c r="L33" s="89">
        <f>SP!M$9</f>
        <v>4445.4649214662004</v>
      </c>
      <c r="M33" s="89">
        <f>SP!N$9</f>
        <v>4761.717737547764</v>
      </c>
      <c r="N33" s="89">
        <f>SP!O$9</f>
        <v>5086.1095141533851</v>
      </c>
      <c r="O33" s="89">
        <f>SP!P$9</f>
        <v>5521.6311633488349</v>
      </c>
      <c r="P33" s="89">
        <f>SP!Q$9</f>
        <v>5747.8298803079069</v>
      </c>
      <c r="Q33" s="89">
        <f>SP!R$9</f>
        <v>6101.3828144034187</v>
      </c>
      <c r="R33" s="89">
        <f>SP!S$9</f>
        <v>6565.7253432465677</v>
      </c>
      <c r="S33" s="89">
        <f>SP!T$9</f>
        <v>6839.3741643195535</v>
      </c>
      <c r="T33" s="89">
        <f>SP!U$9</f>
        <v>7113.8680597735429</v>
      </c>
      <c r="U33" s="89">
        <f>SP!V$9</f>
        <v>7353.8341586595916</v>
      </c>
      <c r="V33" s="89">
        <f>SP!W$9</f>
        <v>7535.9055046875601</v>
      </c>
      <c r="W33" s="89">
        <f>SP!X$9</f>
        <v>7715.4673910352358</v>
      </c>
      <c r="X33" s="64">
        <f>SP!Y$9</f>
        <v>7949.9640187310779</v>
      </c>
    </row>
    <row r="34" spans="1:24" ht="30" customHeight="1" x14ac:dyDescent="0.4">
      <c r="A34" s="160" t="s">
        <v>88</v>
      </c>
      <c r="B34" s="89"/>
      <c r="C34" s="89"/>
      <c r="D34" s="89"/>
      <c r="E34" s="89"/>
      <c r="F34" s="89"/>
      <c r="G34" s="89"/>
      <c r="H34" s="89"/>
      <c r="I34" s="89"/>
      <c r="J34" s="89">
        <f>SMP!K$9</f>
        <v>95.39428520578933</v>
      </c>
      <c r="K34" s="89">
        <f>SMP!L$9</f>
        <v>101.60325731734007</v>
      </c>
      <c r="L34" s="89">
        <f>SMP!M$9</f>
        <v>103.79042825757092</v>
      </c>
      <c r="M34" s="89">
        <f>SMP!N$9</f>
        <v>136.82269411847113</v>
      </c>
      <c r="N34" s="89">
        <f>SMP!O$9</f>
        <v>153.10889085837297</v>
      </c>
      <c r="O34" s="89">
        <f>SMP!P$9</f>
        <v>171.83021082932493</v>
      </c>
      <c r="P34" s="89">
        <f>SMP!Q$9</f>
        <v>181.50918402983925</v>
      </c>
      <c r="Q34" s="89">
        <f>SMP!R$9</f>
        <v>168.67460443901862</v>
      </c>
      <c r="R34" s="89">
        <f>SMP!S$9</f>
        <v>172.49190400964235</v>
      </c>
      <c r="S34" s="89">
        <f>SMP!T$9</f>
        <v>170.93794959046454</v>
      </c>
      <c r="T34" s="89">
        <f>SMP!U$9</f>
        <v>174.64039860651306</v>
      </c>
      <c r="U34" s="89">
        <f>SMP!V$9</f>
        <v>185.7589059</v>
      </c>
      <c r="V34" s="89">
        <f>SMP!W$9</f>
        <v>190.04666503999999</v>
      </c>
      <c r="W34" s="89">
        <f>SMP!X$9</f>
        <v>181.27227830769112</v>
      </c>
      <c r="X34" s="64">
        <f>SMP!Y$9</f>
        <v>197.52114588017366</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UC!T$9</f>
        <v>1.1656656039801001E-2</v>
      </c>
      <c r="T35" s="89">
        <f>UC!U$9</f>
        <v>0.8285671932450438</v>
      </c>
      <c r="U35" s="89">
        <f>UC!V$9</f>
        <v>21.007429634533572</v>
      </c>
      <c r="V35" s="89">
        <f>UC!W$9</f>
        <v>122.07193088527129</v>
      </c>
      <c r="W35" s="89">
        <f>UC!X$9</f>
        <v>274.86383807283823</v>
      </c>
      <c r="X35" s="64">
        <f>UC!Y$9</f>
        <v>701.33546693996652</v>
      </c>
    </row>
    <row r="36" spans="1:24" ht="15" customHeight="1" x14ac:dyDescent="0.4">
      <c r="A36" s="160" t="s">
        <v>59</v>
      </c>
      <c r="B36" s="89"/>
      <c r="C36" s="89"/>
      <c r="D36" s="89"/>
      <c r="E36" s="89"/>
      <c r="F36" s="89">
        <f>WFP!G$9</f>
        <v>153.67771413284879</v>
      </c>
      <c r="G36" s="89">
        <f>WFP!H$9</f>
        <v>147.24941238090307</v>
      </c>
      <c r="H36" s="89">
        <f>WFP!I$9</f>
        <v>148.97243232124109</v>
      </c>
      <c r="I36" s="89">
        <f>WFP!J$9</f>
        <v>166.40230214606242</v>
      </c>
      <c r="J36" s="89">
        <f>WFP!K$9</f>
        <v>213.67492331236252</v>
      </c>
      <c r="K36" s="89">
        <f>WFP!L$9</f>
        <v>268.22635596494558</v>
      </c>
      <c r="L36" s="89">
        <f>WFP!M$9</f>
        <v>173.90265190290296</v>
      </c>
      <c r="M36" s="89">
        <f>WFP!N$9</f>
        <v>178.42405905492097</v>
      </c>
      <c r="N36" s="89">
        <f>WFP!O$9</f>
        <v>232.26740109067748</v>
      </c>
      <c r="O36" s="89">
        <f>WFP!P$9</f>
        <v>234.61421610282952</v>
      </c>
      <c r="P36" s="89">
        <f>WFP!Q$9</f>
        <v>235.91525191324769</v>
      </c>
      <c r="Q36" s="89">
        <f>WFP!R$9</f>
        <v>183.69710055962992</v>
      </c>
      <c r="R36" s="89">
        <f>WFP!S$9</f>
        <v>182.06646832111772</v>
      </c>
      <c r="S36" s="89">
        <f>WFP!T$9</f>
        <v>181.5242293116944</v>
      </c>
      <c r="T36" s="89">
        <f>WFP!U$9</f>
        <v>179.15482291448038</v>
      </c>
      <c r="U36" s="89">
        <f>WFP!V$9</f>
        <v>176.82188581651792</v>
      </c>
      <c r="V36" s="89">
        <f>WFP!W$9</f>
        <v>174.66895839631906</v>
      </c>
      <c r="W36" s="89">
        <f>WFP!X$9</f>
        <v>172.27515724043684</v>
      </c>
      <c r="X36" s="64">
        <f>WFP!Y$9</f>
        <v>169.82659943140413</v>
      </c>
    </row>
    <row r="37" spans="1:24" ht="30" customHeight="1" x14ac:dyDescent="0.4">
      <c r="A37" s="171" t="s">
        <v>177</v>
      </c>
      <c r="B37" s="88">
        <f>SUM(B3:B36)-SUM(B9:B11,B19:B23)</f>
        <v>3992.9805005501698</v>
      </c>
      <c r="C37" s="88">
        <f>SUM(C3:C36)-SUM(C9:C11,C19:C23)</f>
        <v>3993.4028523461247</v>
      </c>
      <c r="D37" s="88">
        <f>SUM(D3:D36)-SUM(D9:D11,D19:D23)</f>
        <v>3973.3332290500098</v>
      </c>
      <c r="E37" s="88">
        <f>SUM(E3:E36)-SUM(E9:E11,E19:E23)</f>
        <v>7273.2655053094732</v>
      </c>
      <c r="F37" s="88">
        <f t="shared" ref="F37:M37" si="0">SUM(F3:F36)-SUM(F9:F11,F19:F23,F31:F32)</f>
        <v>7712.9064429409482</v>
      </c>
      <c r="G37" s="88">
        <f t="shared" si="0"/>
        <v>8236.3022951037274</v>
      </c>
      <c r="H37" s="88">
        <f t="shared" si="0"/>
        <v>8530.2867527132858</v>
      </c>
      <c r="I37" s="88">
        <f t="shared" si="0"/>
        <v>8587.9693540436347</v>
      </c>
      <c r="J37" s="88">
        <f t="shared" si="0"/>
        <v>9275.0081124099452</v>
      </c>
      <c r="K37" s="88">
        <f t="shared" si="0"/>
        <v>9633.1291244406038</v>
      </c>
      <c r="L37" s="88">
        <f t="shared" si="0"/>
        <v>9864.3110873541573</v>
      </c>
      <c r="M37" s="88">
        <f t="shared" si="0"/>
        <v>10413.563869303976</v>
      </c>
      <c r="N37" s="88">
        <f t="shared" ref="N37:X37" si="1">SUM(N3:N36)-SUM(N9:N11,N19:N23,N31:N32,N15:N16)</f>
        <v>11088.501221072836</v>
      </c>
      <c r="O37" s="88">
        <f t="shared" si="1"/>
        <v>12229.306086087916</v>
      </c>
      <c r="P37" s="88">
        <f t="shared" si="1"/>
        <v>12644.621661219335</v>
      </c>
      <c r="Q37" s="88">
        <f t="shared" si="1"/>
        <v>13094.704684019298</v>
      </c>
      <c r="R37" s="88">
        <f t="shared" si="1"/>
        <v>13744.610148618209</v>
      </c>
      <c r="S37" s="88">
        <f t="shared" si="1"/>
        <v>13531.438574290658</v>
      </c>
      <c r="T37" s="88">
        <f t="shared" si="1"/>
        <v>13880.07641714991</v>
      </c>
      <c r="U37" s="88">
        <f t="shared" si="1"/>
        <v>14216.840847629965</v>
      </c>
      <c r="V37" s="88">
        <f t="shared" si="1"/>
        <v>14404.842446373381</v>
      </c>
      <c r="W37" s="88">
        <f t="shared" si="1"/>
        <v>14773.993152047855</v>
      </c>
      <c r="X37" s="59">
        <f t="shared" si="1"/>
        <v>15269.328383084319</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192</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332.57479643533048</v>
      </c>
      <c r="C41" s="89">
        <v>332.32756155526403</v>
      </c>
      <c r="D41" s="89">
        <v>346.81755161112267</v>
      </c>
      <c r="E41" s="89">
        <v>364.03909115997214</v>
      </c>
      <c r="F41" s="89">
        <v>371.61623776522839</v>
      </c>
      <c r="G41" s="89">
        <v>383.18802909087043</v>
      </c>
      <c r="H41" s="89">
        <v>377.78571618145224</v>
      </c>
      <c r="I41" s="89">
        <v>382.69340945468866</v>
      </c>
      <c r="J41" s="89">
        <v>387.00750007690988</v>
      </c>
      <c r="K41" s="89">
        <v>396.40946357026036</v>
      </c>
      <c r="L41" s="89">
        <v>404.62353754263739</v>
      </c>
      <c r="M41" s="89">
        <v>421.02946226762236</v>
      </c>
      <c r="N41" s="89">
        <v>436.486757265329</v>
      </c>
      <c r="O41" s="89">
        <v>466.31918426188292</v>
      </c>
      <c r="P41" s="89">
        <v>467.55990706856278</v>
      </c>
      <c r="Q41" s="89">
        <v>468.54052810198783</v>
      </c>
      <c r="R41" s="89">
        <v>461.80279691082291</v>
      </c>
      <c r="S41" s="89">
        <v>449.06756628050255</v>
      </c>
      <c r="T41" s="89">
        <v>457.37671628175076</v>
      </c>
      <c r="U41" s="89">
        <v>468.98417231619032</v>
      </c>
      <c r="V41" s="89">
        <v>465.40136236185793</v>
      </c>
      <c r="W41" s="89">
        <v>468.49149214379219</v>
      </c>
      <c r="X41" s="64">
        <v>479.22295365435536</v>
      </c>
    </row>
    <row r="42" spans="1:24" ht="15" x14ac:dyDescent="0.4">
      <c r="A42" s="161" t="s">
        <v>186</v>
      </c>
      <c r="B42" s="89" t="s">
        <v>208</v>
      </c>
      <c r="C42" s="89" t="s">
        <v>208</v>
      </c>
      <c r="D42" s="89" t="s">
        <v>208</v>
      </c>
      <c r="E42" s="89">
        <v>121.74622504039964</v>
      </c>
      <c r="F42" s="89">
        <v>119.80069052198961</v>
      </c>
      <c r="G42" s="89">
        <v>131.05510472951795</v>
      </c>
      <c r="H42" s="89">
        <v>127.92291178233893</v>
      </c>
      <c r="I42" s="89">
        <v>115.52950007688136</v>
      </c>
      <c r="J42" s="89">
        <v>103.07901295729161</v>
      </c>
      <c r="K42" s="89">
        <v>94.414259250018617</v>
      </c>
      <c r="L42" s="89">
        <v>83.288270482162275</v>
      </c>
      <c r="M42" s="89">
        <v>74.509604675969939</v>
      </c>
      <c r="N42" s="89">
        <v>66.134066858898123</v>
      </c>
      <c r="O42" s="89">
        <v>63.038512886896648</v>
      </c>
      <c r="P42" s="89">
        <v>57.886989813669665</v>
      </c>
      <c r="Q42" s="89">
        <v>55.791523057393526</v>
      </c>
      <c r="R42" s="89">
        <v>53.697674815091354</v>
      </c>
      <c r="S42" s="89">
        <v>52.338263233624019</v>
      </c>
      <c r="T42" s="89">
        <v>51.054691313590389</v>
      </c>
      <c r="U42" s="89">
        <v>50.394650355498385</v>
      </c>
      <c r="V42" s="89">
        <v>49.02660556811405</v>
      </c>
      <c r="W42" s="89">
        <v>42.802047622986159</v>
      </c>
      <c r="X42" s="64">
        <v>37.13556156546521</v>
      </c>
    </row>
    <row r="43" spans="1:24" ht="15" x14ac:dyDescent="0.4">
      <c r="A43" s="161" t="s">
        <v>78</v>
      </c>
      <c r="B43" s="89" t="s">
        <v>208</v>
      </c>
      <c r="C43" s="89" t="s">
        <v>208</v>
      </c>
      <c r="D43" s="89" t="s">
        <v>208</v>
      </c>
      <c r="E43" s="89" t="s">
        <v>208</v>
      </c>
      <c r="F43" s="89" t="s">
        <v>208</v>
      </c>
      <c r="G43" s="89">
        <v>135.22734414127348</v>
      </c>
      <c r="H43" s="89">
        <v>140.30266041680281</v>
      </c>
      <c r="I43" s="89">
        <v>144.28482303772125</v>
      </c>
      <c r="J43" s="89">
        <v>145.59109099290004</v>
      </c>
      <c r="K43" s="89">
        <v>147.76404236163452</v>
      </c>
      <c r="L43" s="89">
        <v>146.95135122458555</v>
      </c>
      <c r="M43" s="89">
        <v>154.82101843157687</v>
      </c>
      <c r="N43" s="89">
        <v>160.39390697370766</v>
      </c>
      <c r="O43" s="89">
        <v>173.50304494918458</v>
      </c>
      <c r="P43" s="89">
        <v>177.00721344020062</v>
      </c>
      <c r="Q43" s="89">
        <v>189.06249701095626</v>
      </c>
      <c r="R43" s="89">
        <v>203.74507499291215</v>
      </c>
      <c r="S43" s="89">
        <v>216.98984509641983</v>
      </c>
      <c r="T43" s="89">
        <v>240.07447584473337</v>
      </c>
      <c r="U43" s="89">
        <v>265.68607908737079</v>
      </c>
      <c r="V43" s="89">
        <v>277.124131706838</v>
      </c>
      <c r="W43" s="89">
        <v>290.48316694024936</v>
      </c>
      <c r="X43" s="64">
        <v>307.91191919105398</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48.105876061480217</v>
      </c>
      <c r="P44" s="89">
        <v>55.640665586050396</v>
      </c>
      <c r="Q44" s="89">
        <v>14.702120182799327</v>
      </c>
      <c r="R44" s="89">
        <v>28.84591849082026</v>
      </c>
      <c r="S44" s="89">
        <v>4.5242174954256003</v>
      </c>
      <c r="T44" s="89">
        <v>2.4083098020834837</v>
      </c>
      <c r="U44" s="89" t="s">
        <v>208</v>
      </c>
      <c r="V44" s="89" t="s">
        <v>208</v>
      </c>
      <c r="W44" s="89">
        <v>12.14787045813935</v>
      </c>
      <c r="X44" s="64">
        <v>3.3197239407105594</v>
      </c>
    </row>
    <row r="45" spans="1:24" ht="15" x14ac:dyDescent="0.4">
      <c r="A45" s="161" t="s">
        <v>77</v>
      </c>
      <c r="B45" s="89">
        <v>302.23890659428247</v>
      </c>
      <c r="C45" s="89">
        <v>308.8717473765974</v>
      </c>
      <c r="D45" s="89">
        <v>317.31074756589533</v>
      </c>
      <c r="E45" s="89">
        <v>322.20230854466411</v>
      </c>
      <c r="F45" s="89">
        <v>321.40576173297126</v>
      </c>
      <c r="G45" s="89">
        <v>332.90978268421497</v>
      </c>
      <c r="H45" s="89">
        <v>338.64634705906514</v>
      </c>
      <c r="I45" s="89">
        <v>368.90881734585781</v>
      </c>
      <c r="J45" s="89">
        <v>391.09222996960534</v>
      </c>
      <c r="K45" s="89">
        <v>404.16704059874786</v>
      </c>
      <c r="L45" s="89">
        <v>408.92412772662288</v>
      </c>
      <c r="M45" s="89">
        <v>407.92408884136916</v>
      </c>
      <c r="N45" s="89">
        <v>420.84280222659351</v>
      </c>
      <c r="O45" s="89">
        <v>466.358236725236</v>
      </c>
      <c r="P45" s="89">
        <v>482.28825675776585</v>
      </c>
      <c r="Q45" s="89">
        <v>473.07445791082688</v>
      </c>
      <c r="R45" s="89">
        <v>466.14570320479754</v>
      </c>
      <c r="S45" s="89" t="s">
        <v>208</v>
      </c>
      <c r="T45" s="89" t="s">
        <v>208</v>
      </c>
      <c r="U45" s="89" t="s">
        <v>208</v>
      </c>
      <c r="V45" s="89" t="s">
        <v>208</v>
      </c>
      <c r="W45" s="89" t="s">
        <v>208</v>
      </c>
      <c r="X45" s="64" t="s">
        <v>208</v>
      </c>
    </row>
    <row r="46" spans="1:24" ht="26.25" customHeight="1" x14ac:dyDescent="0.4">
      <c r="A46" s="161" t="s">
        <v>76</v>
      </c>
      <c r="B46" s="89">
        <v>680.80606714985288</v>
      </c>
      <c r="C46" s="89">
        <v>739.25018442100202</v>
      </c>
      <c r="D46" s="89">
        <v>770.26526843399654</v>
      </c>
      <c r="E46" s="89">
        <v>819.85996196965482</v>
      </c>
      <c r="F46" s="89">
        <v>861.06733481603044</v>
      </c>
      <c r="G46" s="89">
        <v>924.84113007892586</v>
      </c>
      <c r="H46" s="89">
        <v>959.29010198681419</v>
      </c>
      <c r="I46" s="89">
        <v>1006.8195854809983</v>
      </c>
      <c r="J46" s="89">
        <v>1038.1264951108597</v>
      </c>
      <c r="K46" s="89">
        <v>1073.8332673016209</v>
      </c>
      <c r="L46" s="89">
        <v>1104.1601991935254</v>
      </c>
      <c r="M46" s="89">
        <v>1152.8508611553677</v>
      </c>
      <c r="N46" s="89">
        <v>1190.0298232536982</v>
      </c>
      <c r="O46" s="89">
        <v>1273.4848709504872</v>
      </c>
      <c r="P46" s="89">
        <v>1284.6768239691296</v>
      </c>
      <c r="Q46" s="89">
        <v>1327.5081085578981</v>
      </c>
      <c r="R46" s="89">
        <v>1377.7166356519078</v>
      </c>
      <c r="S46" s="89">
        <v>1381.8590121845862</v>
      </c>
      <c r="T46" s="89">
        <v>1379.3552959762374</v>
      </c>
      <c r="U46" s="89">
        <v>1334.9780215789062</v>
      </c>
      <c r="V46" s="89">
        <v>1143.4467370993298</v>
      </c>
      <c r="W46" s="89">
        <v>896.68383384515664</v>
      </c>
      <c r="X46" s="64">
        <v>760.55755685973838</v>
      </c>
    </row>
    <row r="47" spans="1:24" ht="15" x14ac:dyDescent="0.4">
      <c r="A47" s="70" t="s">
        <v>75</v>
      </c>
      <c r="B47" s="89" t="s">
        <v>208</v>
      </c>
      <c r="C47" s="89" t="s">
        <v>208</v>
      </c>
      <c r="D47" s="89" t="s">
        <v>208</v>
      </c>
      <c r="E47" s="89" t="s">
        <v>208</v>
      </c>
      <c r="F47" s="89" t="s">
        <v>208</v>
      </c>
      <c r="G47" s="89" t="s">
        <v>208</v>
      </c>
      <c r="H47" s="89">
        <v>94.720826247141304</v>
      </c>
      <c r="I47" s="89">
        <v>96.409561215120775</v>
      </c>
      <c r="J47" s="89">
        <v>99.14028102815854</v>
      </c>
      <c r="K47" s="89">
        <v>105.22246558135205</v>
      </c>
      <c r="L47" s="89">
        <v>107.25055615816267</v>
      </c>
      <c r="M47" s="89">
        <v>111.16658457438113</v>
      </c>
      <c r="N47" s="89">
        <v>114.36702450414823</v>
      </c>
      <c r="O47" s="89">
        <v>120.68554638319152</v>
      </c>
      <c r="P47" s="89">
        <v>119.13770161563963</v>
      </c>
      <c r="Q47" s="89">
        <v>124.48023803869498</v>
      </c>
      <c r="R47" s="89">
        <v>127.58605053498803</v>
      </c>
      <c r="S47" s="89">
        <v>133.39513123735361</v>
      </c>
      <c r="T47" s="89">
        <v>156.62792762731939</v>
      </c>
      <c r="U47" s="89">
        <v>168.19286502032057</v>
      </c>
      <c r="V47" s="89">
        <v>171.65344718896145</v>
      </c>
      <c r="W47" s="89">
        <v>174.51748617325737</v>
      </c>
      <c r="X47" s="64">
        <v>184.87196900546365</v>
      </c>
    </row>
    <row r="48" spans="1:24" ht="15" x14ac:dyDescent="0.4">
      <c r="A48" s="70" t="s">
        <v>62</v>
      </c>
      <c r="B48" s="89" t="s">
        <v>208</v>
      </c>
      <c r="C48" s="89" t="s">
        <v>208</v>
      </c>
      <c r="D48" s="89" t="s">
        <v>208</v>
      </c>
      <c r="E48" s="89" t="s">
        <v>208</v>
      </c>
      <c r="F48" s="89" t="s">
        <v>208</v>
      </c>
      <c r="G48" s="89" t="s">
        <v>208</v>
      </c>
      <c r="H48" s="89">
        <v>552.71184328035395</v>
      </c>
      <c r="I48" s="89">
        <v>576.55796764194713</v>
      </c>
      <c r="J48" s="89">
        <v>587.05625368504445</v>
      </c>
      <c r="K48" s="89">
        <v>598.13525772582921</v>
      </c>
      <c r="L48" s="89">
        <v>608.14719844349395</v>
      </c>
      <c r="M48" s="89">
        <v>627.38192680900818</v>
      </c>
      <c r="N48" s="89">
        <v>642.87584618909545</v>
      </c>
      <c r="O48" s="89">
        <v>683.91446546870213</v>
      </c>
      <c r="P48" s="89">
        <v>684.62713040805113</v>
      </c>
      <c r="Q48" s="89">
        <v>712.48019841109829</v>
      </c>
      <c r="R48" s="89">
        <v>741.58575909334127</v>
      </c>
      <c r="S48" s="89">
        <v>735.08140794137921</v>
      </c>
      <c r="T48" s="89">
        <v>691.40874419426984</v>
      </c>
      <c r="U48" s="89">
        <v>661.64977266352162</v>
      </c>
      <c r="V48" s="89">
        <v>504.90193375227233</v>
      </c>
      <c r="W48" s="89">
        <v>331.90445533772834</v>
      </c>
      <c r="X48" s="64">
        <v>223.61665818003863</v>
      </c>
    </row>
    <row r="49" spans="1:24" ht="15" x14ac:dyDescent="0.4">
      <c r="A49" s="70" t="s">
        <v>61</v>
      </c>
      <c r="B49" s="89" t="s">
        <v>208</v>
      </c>
      <c r="C49" s="89" t="s">
        <v>208</v>
      </c>
      <c r="D49" s="89" t="s">
        <v>208</v>
      </c>
      <c r="E49" s="89" t="s">
        <v>208</v>
      </c>
      <c r="F49" s="89" t="s">
        <v>208</v>
      </c>
      <c r="G49" s="89" t="s">
        <v>208</v>
      </c>
      <c r="H49" s="89">
        <v>311.90787113558707</v>
      </c>
      <c r="I49" s="89">
        <v>334.34778739786486</v>
      </c>
      <c r="J49" s="89">
        <v>352.38610845207677</v>
      </c>
      <c r="K49" s="89">
        <v>370.54431752074532</v>
      </c>
      <c r="L49" s="89">
        <v>388.85343654247282</v>
      </c>
      <c r="M49" s="89">
        <v>414.28765528186511</v>
      </c>
      <c r="N49" s="89">
        <v>432.69695852466651</v>
      </c>
      <c r="O49" s="89">
        <v>468.91621285955318</v>
      </c>
      <c r="P49" s="89">
        <v>481.57162713224955</v>
      </c>
      <c r="Q49" s="89">
        <v>490.49054483548906</v>
      </c>
      <c r="R49" s="89">
        <v>508.89202000699703</v>
      </c>
      <c r="S49" s="89">
        <v>514.29095970975948</v>
      </c>
      <c r="T49" s="89">
        <v>532.82308812934195</v>
      </c>
      <c r="U49" s="89">
        <v>504.96799749888083</v>
      </c>
      <c r="V49" s="89">
        <v>467.21724500420152</v>
      </c>
      <c r="W49" s="89">
        <v>390.03384540464572</v>
      </c>
      <c r="X49" s="64">
        <v>351.93705242357782</v>
      </c>
    </row>
    <row r="50" spans="1:24" ht="17.25" customHeight="1" x14ac:dyDescent="0.4">
      <c r="A50" s="161" t="s">
        <v>85</v>
      </c>
      <c r="B50" s="89" t="s">
        <v>208</v>
      </c>
      <c r="C50" s="89" t="s">
        <v>208</v>
      </c>
      <c r="D50" s="89" t="s">
        <v>208</v>
      </c>
      <c r="E50" s="89" t="s">
        <v>208</v>
      </c>
      <c r="F50" s="89" t="s">
        <v>208</v>
      </c>
      <c r="G50" s="89" t="s">
        <v>208</v>
      </c>
      <c r="H50" s="89">
        <v>1.0822627142583017</v>
      </c>
      <c r="I50" s="89">
        <v>1.3286342359669312</v>
      </c>
      <c r="J50" s="89">
        <v>1.2512996079636944</v>
      </c>
      <c r="K50" s="89">
        <v>1.4278416710052586</v>
      </c>
      <c r="L50" s="89">
        <v>1.5522705212755508</v>
      </c>
      <c r="M50" s="89">
        <v>1.6138403115932525</v>
      </c>
      <c r="N50" s="89">
        <v>1.6863482307816844</v>
      </c>
      <c r="O50" s="89">
        <v>1.8768891441980784</v>
      </c>
      <c r="P50" s="89">
        <v>1.7802579100642753</v>
      </c>
      <c r="Q50" s="89">
        <v>1.8773221826934221</v>
      </c>
      <c r="R50" s="89">
        <v>4.1039911315872999</v>
      </c>
      <c r="S50" s="89">
        <v>11.507166345671413</v>
      </c>
      <c r="T50" s="89">
        <v>11.619004770817449</v>
      </c>
      <c r="U50" s="89">
        <v>10.043828691432115</v>
      </c>
      <c r="V50" s="89">
        <v>11.473448113697833</v>
      </c>
      <c r="W50" s="89">
        <v>14.023517791626118</v>
      </c>
      <c r="X50" s="64">
        <v>13.287770296973115</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14.288489301882842</v>
      </c>
      <c r="O51" s="89">
        <v>138.10388702075102</v>
      </c>
      <c r="P51" s="89">
        <v>233.53719094264486</v>
      </c>
      <c r="Q51" s="89">
        <v>366.2386706674028</v>
      </c>
      <c r="R51" s="89">
        <v>687.26555888564826</v>
      </c>
      <c r="S51" s="89">
        <v>1046.945560499496</v>
      </c>
      <c r="T51" s="89">
        <v>1280.0015723660279</v>
      </c>
      <c r="U51" s="89">
        <v>1430.9801886729249</v>
      </c>
      <c r="V51" s="89">
        <v>1458.6060358758466</v>
      </c>
      <c r="W51" s="89">
        <v>1479.6503980303514</v>
      </c>
      <c r="X51" s="64">
        <v>1422.3117800625334</v>
      </c>
    </row>
    <row r="52" spans="1:24" ht="15" x14ac:dyDescent="0.4">
      <c r="A52" s="162" t="s">
        <v>74</v>
      </c>
      <c r="B52" s="89">
        <v>1262.9249218301322</v>
      </c>
      <c r="C52" s="89">
        <v>1252.0842619283399</v>
      </c>
      <c r="D52" s="89">
        <v>1237.6555939924406</v>
      </c>
      <c r="E52" s="89">
        <v>1252.3262469562865</v>
      </c>
      <c r="F52" s="89">
        <v>1247.0104650241287</v>
      </c>
      <c r="G52" s="89">
        <v>1283.9578635345433</v>
      </c>
      <c r="H52" s="89">
        <v>1340.5135192311345</v>
      </c>
      <c r="I52" s="89">
        <v>1226.0234800575736</v>
      </c>
      <c r="J52" s="89">
        <v>1238.5503341223928</v>
      </c>
      <c r="K52" s="89">
        <v>1258.6727822032028</v>
      </c>
      <c r="L52" s="89">
        <v>1291.5831331488805</v>
      </c>
      <c r="M52" s="89">
        <v>1320.1433745877412</v>
      </c>
      <c r="N52" s="89">
        <v>1411.4322692328608</v>
      </c>
      <c r="O52" s="89">
        <v>1639.9128232761223</v>
      </c>
      <c r="P52" s="89">
        <v>1741.2306424117012</v>
      </c>
      <c r="Q52" s="89">
        <v>1846.7908826230498</v>
      </c>
      <c r="R52" s="89">
        <v>1915.3141359673818</v>
      </c>
      <c r="S52" s="89">
        <v>1906.0012821986286</v>
      </c>
      <c r="T52" s="89">
        <v>1892.2817539751941</v>
      </c>
      <c r="U52" s="89">
        <v>1865.6966786636103</v>
      </c>
      <c r="V52" s="89">
        <v>1736.0581974776176</v>
      </c>
      <c r="W52" s="89">
        <v>1608.2114278213919</v>
      </c>
      <c r="X52" s="64">
        <v>1446.7084652031238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872.24190343049986</v>
      </c>
      <c r="O53" s="89">
        <v>1085.6778511519503</v>
      </c>
      <c r="P53" s="89">
        <v>1190.2416842194409</v>
      </c>
      <c r="Q53" s="89">
        <v>1274.5407456880989</v>
      </c>
      <c r="R53" s="89">
        <v>1340.1060082556216</v>
      </c>
      <c r="S53" s="89">
        <v>1331.3851752628598</v>
      </c>
      <c r="T53" s="89">
        <v>1324.8742198531284</v>
      </c>
      <c r="U53" s="89">
        <v>1310.598275776347</v>
      </c>
      <c r="V53" s="89">
        <v>1221.5863680518728</v>
      </c>
      <c r="W53" s="89">
        <v>1128.666037265034</v>
      </c>
      <c r="X53" s="64">
        <v>1005.0694157881904</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539.19036580236093</v>
      </c>
      <c r="O54" s="89">
        <v>554.23497093936749</v>
      </c>
      <c r="P54" s="89">
        <v>550.98895819226038</v>
      </c>
      <c r="Q54" s="89">
        <v>572.25013693495089</v>
      </c>
      <c r="R54" s="89">
        <v>575.20812883716962</v>
      </c>
      <c r="S54" s="89">
        <v>574.61610693576881</v>
      </c>
      <c r="T54" s="89">
        <v>567.40753412206595</v>
      </c>
      <c r="U54" s="89">
        <v>555.09840396972618</v>
      </c>
      <c r="V54" s="89">
        <v>514.4718304840975</v>
      </c>
      <c r="W54" s="89">
        <v>479.5453915944787</v>
      </c>
      <c r="X54" s="64">
        <v>441.6390494149332</v>
      </c>
    </row>
    <row r="55" spans="1:24" ht="15" x14ac:dyDescent="0.4">
      <c r="A55" s="162" t="s">
        <v>73</v>
      </c>
      <c r="B55" s="89">
        <v>1159.5665011570036</v>
      </c>
      <c r="C55" s="89">
        <v>1099.6832453301358</v>
      </c>
      <c r="D55" s="89">
        <v>1051.9093327924481</v>
      </c>
      <c r="E55" s="89">
        <v>961.58298437975122</v>
      </c>
      <c r="F55" s="89">
        <v>934.70076646884115</v>
      </c>
      <c r="G55" s="89">
        <v>924.50483669977575</v>
      </c>
      <c r="H55" s="89">
        <v>901.2583045885757</v>
      </c>
      <c r="I55" s="89">
        <v>876.26175503052514</v>
      </c>
      <c r="J55" s="89">
        <v>844.18991982511182</v>
      </c>
      <c r="K55" s="89">
        <v>816.87671628857174</v>
      </c>
      <c r="L55" s="89">
        <v>776.58703350127723</v>
      </c>
      <c r="M55" s="89">
        <v>766.23849318148996</v>
      </c>
      <c r="N55" s="89">
        <v>727.01219502030415</v>
      </c>
      <c r="O55" s="89">
        <v>672.52991287198836</v>
      </c>
      <c r="P55" s="89">
        <v>604.52352832581221</v>
      </c>
      <c r="Q55" s="89">
        <v>525.05301186603901</v>
      </c>
      <c r="R55" s="89">
        <v>336.79363504779866</v>
      </c>
      <c r="S55" s="89">
        <v>107.84768038987389</v>
      </c>
      <c r="T55" s="89">
        <v>13.133728168498866</v>
      </c>
      <c r="U55" s="89">
        <v>3.2628602745881494</v>
      </c>
      <c r="V55" s="89">
        <v>0.82523065611872892</v>
      </c>
      <c r="W55" s="89">
        <v>0.7238697537327512</v>
      </c>
      <c r="X55" s="64" t="s">
        <v>208</v>
      </c>
    </row>
    <row r="56" spans="1:24" ht="27" customHeight="1" x14ac:dyDescent="0.4">
      <c r="A56" s="161" t="s">
        <v>72</v>
      </c>
      <c r="B56" s="89">
        <v>1864.5100036436302</v>
      </c>
      <c r="C56" s="89">
        <v>1534.7333217134419</v>
      </c>
      <c r="D56" s="89">
        <v>1496.5265174083379</v>
      </c>
      <c r="E56" s="89">
        <v>1580.2348709613409</v>
      </c>
      <c r="F56" s="89">
        <v>1691.3269724676009</v>
      </c>
      <c r="G56" s="89">
        <v>1802.0439345970401</v>
      </c>
      <c r="H56" s="89">
        <v>1770.0476597302206</v>
      </c>
      <c r="I56" s="89">
        <v>1550.6286893221848</v>
      </c>
      <c r="J56" s="89">
        <v>1155.1022824715249</v>
      </c>
      <c r="K56" s="89">
        <v>1017.7066549145716</v>
      </c>
      <c r="L56" s="89">
        <v>949.49394145610859</v>
      </c>
      <c r="M56" s="89">
        <v>944.35503962646294</v>
      </c>
      <c r="N56" s="89">
        <v>884.70516560004921</v>
      </c>
      <c r="O56" s="89">
        <v>840.58811090093172</v>
      </c>
      <c r="P56" s="89">
        <v>780.0551184610257</v>
      </c>
      <c r="Q56" s="89">
        <v>683.80754287773414</v>
      </c>
      <c r="R56" s="89">
        <v>505.98952741792402</v>
      </c>
      <c r="S56" s="89">
        <v>339.20443473764703</v>
      </c>
      <c r="T56" s="89">
        <v>286.98014888341169</v>
      </c>
      <c r="U56" s="89">
        <v>259.58978435108241</v>
      </c>
      <c r="V56" s="89">
        <v>233.25301626251485</v>
      </c>
      <c r="W56" s="89">
        <v>227.35294201010441</v>
      </c>
      <c r="X56" s="64">
        <v>194.69654760308018</v>
      </c>
    </row>
    <row r="57" spans="1:24" ht="15" x14ac:dyDescent="0.4">
      <c r="A57" s="70" t="s">
        <v>71</v>
      </c>
      <c r="B57" s="89">
        <v>554.31588978467266</v>
      </c>
      <c r="C57" s="89">
        <v>533.02655142899528</v>
      </c>
      <c r="D57" s="89">
        <v>498.28086017149485</v>
      </c>
      <c r="E57" s="89">
        <v>521.67637771085253</v>
      </c>
      <c r="F57" s="89">
        <v>528.5663555789007</v>
      </c>
      <c r="G57" s="89">
        <v>575.92397001653501</v>
      </c>
      <c r="H57" s="89">
        <v>557.61240424374409</v>
      </c>
      <c r="I57" s="89">
        <v>295.64780940862067</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511.92606966228647</v>
      </c>
      <c r="G58" s="89">
        <v>553.74725451234235</v>
      </c>
      <c r="H58" s="89">
        <v>546.31508105652017</v>
      </c>
      <c r="I58" s="89">
        <v>574.69471286925022</v>
      </c>
      <c r="J58" s="89">
        <v>557.43528841714124</v>
      </c>
      <c r="K58" s="89">
        <v>503.96989209580016</v>
      </c>
      <c r="L58" s="89">
        <v>487.41695774625606</v>
      </c>
      <c r="M58" s="89">
        <v>524.73982176523316</v>
      </c>
      <c r="N58" s="89">
        <v>513.89175881468248</v>
      </c>
      <c r="O58" s="89">
        <v>494.13494407414373</v>
      </c>
      <c r="P58" s="89">
        <v>455.26638970767596</v>
      </c>
      <c r="Q58" s="89">
        <v>384.69684967979049</v>
      </c>
      <c r="R58" s="89">
        <v>219.40010995384699</v>
      </c>
      <c r="S58" s="89">
        <v>71.758102942652187</v>
      </c>
      <c r="T58" s="89">
        <v>32.526720752880543</v>
      </c>
      <c r="U58" s="89">
        <v>14.25960720851181</v>
      </c>
      <c r="V58" s="89">
        <v>4.7428013556690551</v>
      </c>
      <c r="W58" s="89">
        <v>0.96695662735285326</v>
      </c>
      <c r="X58" s="64" t="s">
        <v>208</v>
      </c>
    </row>
    <row r="59" spans="1:24" ht="15" x14ac:dyDescent="0.4">
      <c r="A59" s="70" t="s">
        <v>182</v>
      </c>
      <c r="B59" s="89" t="s">
        <v>208</v>
      </c>
      <c r="C59" s="89" t="s">
        <v>208</v>
      </c>
      <c r="D59" s="89" t="s">
        <v>208</v>
      </c>
      <c r="E59" s="89" t="s">
        <v>208</v>
      </c>
      <c r="F59" s="89">
        <v>576.72444096335596</v>
      </c>
      <c r="G59" s="89">
        <v>589.71644189234428</v>
      </c>
      <c r="H59" s="89">
        <v>584.05580383280767</v>
      </c>
      <c r="I59" s="89">
        <v>595.97737791586746</v>
      </c>
      <c r="J59" s="89">
        <v>520.94414203858014</v>
      </c>
      <c r="K59" s="89">
        <v>430.10382610369794</v>
      </c>
      <c r="L59" s="89">
        <v>380.01605662244646</v>
      </c>
      <c r="M59" s="89">
        <v>348.89227961800782</v>
      </c>
      <c r="N59" s="89">
        <v>308.97208294088989</v>
      </c>
      <c r="O59" s="89">
        <v>281.75546945347747</v>
      </c>
      <c r="P59" s="89">
        <v>252.39975756298017</v>
      </c>
      <c r="Q59" s="89">
        <v>224.08592482277916</v>
      </c>
      <c r="R59" s="89">
        <v>205.02504076066873</v>
      </c>
      <c r="S59" s="89">
        <v>183.94949949833682</v>
      </c>
      <c r="T59" s="89">
        <v>171.08798844264859</v>
      </c>
      <c r="U59" s="89">
        <v>159.92328480629732</v>
      </c>
      <c r="V59" s="89">
        <v>145.93224558146559</v>
      </c>
      <c r="W59" s="89">
        <v>141.00392331481689</v>
      </c>
      <c r="X59" s="64">
        <v>115.41978082978191</v>
      </c>
    </row>
    <row r="60" spans="1:24" ht="15" x14ac:dyDescent="0.4">
      <c r="A60" s="70" t="s">
        <v>181</v>
      </c>
      <c r="B60" s="89" t="s">
        <v>208</v>
      </c>
      <c r="C60" s="89" t="s">
        <v>208</v>
      </c>
      <c r="D60" s="89" t="s">
        <v>208</v>
      </c>
      <c r="E60" s="89" t="s">
        <v>208</v>
      </c>
      <c r="F60" s="89">
        <v>34.599691206842778</v>
      </c>
      <c r="G60" s="89">
        <v>44.165174020293513</v>
      </c>
      <c r="H60" s="89">
        <v>46.354387389609123</v>
      </c>
      <c r="I60" s="89">
        <v>49.287944754653637</v>
      </c>
      <c r="J60" s="89">
        <v>46.477021062204216</v>
      </c>
      <c r="K60" s="89">
        <v>42.382009568100017</v>
      </c>
      <c r="L60" s="89">
        <v>40.262287816857892</v>
      </c>
      <c r="M60" s="89">
        <v>37.912536645392095</v>
      </c>
      <c r="N60" s="89">
        <v>35.448495069801737</v>
      </c>
      <c r="O60" s="89">
        <v>38.175726956802535</v>
      </c>
      <c r="P60" s="89">
        <v>46.70007980239167</v>
      </c>
      <c r="Q60" s="89">
        <v>50.503556697686491</v>
      </c>
      <c r="R60" s="89">
        <v>57.311669176312776</v>
      </c>
      <c r="S60" s="89">
        <v>61.277249252523738</v>
      </c>
      <c r="T60" s="89">
        <v>64.267046588851741</v>
      </c>
      <c r="U60" s="89">
        <v>69.316213671482757</v>
      </c>
      <c r="V60" s="89">
        <v>70.029097565911627</v>
      </c>
      <c r="W60" s="89">
        <v>75.554061758233743</v>
      </c>
      <c r="X60" s="64">
        <v>71.850305301198887</v>
      </c>
    </row>
    <row r="61" spans="1:24" ht="15" x14ac:dyDescent="0.4">
      <c r="A61" s="70" t="s">
        <v>180</v>
      </c>
      <c r="B61" s="89" t="s">
        <v>208</v>
      </c>
      <c r="C61" s="89" t="s">
        <v>208</v>
      </c>
      <c r="D61" s="89" t="s">
        <v>208</v>
      </c>
      <c r="E61" s="89" t="s">
        <v>208</v>
      </c>
      <c r="F61" s="89">
        <v>39.510415056214846</v>
      </c>
      <c r="G61" s="89">
        <v>38.491094155524969</v>
      </c>
      <c r="H61" s="89">
        <v>35.709983207539459</v>
      </c>
      <c r="I61" s="89">
        <v>35.020844373792556</v>
      </c>
      <c r="J61" s="89">
        <v>30.245830953599171</v>
      </c>
      <c r="K61" s="89">
        <v>40.805280576430206</v>
      </c>
      <c r="L61" s="89">
        <v>43.104927902042746</v>
      </c>
      <c r="M61" s="89">
        <v>32.114599100455116</v>
      </c>
      <c r="N61" s="89">
        <v>25.326472707874316</v>
      </c>
      <c r="O61" s="89">
        <v>25.162613288995988</v>
      </c>
      <c r="P61" s="89">
        <v>25.6205027896997</v>
      </c>
      <c r="Q61" s="89">
        <v>24.526306844695146</v>
      </c>
      <c r="R61" s="89">
        <v>24.298431676526103</v>
      </c>
      <c r="S61" s="89">
        <v>22.158290737054088</v>
      </c>
      <c r="T61" s="89">
        <v>19.158596641805385</v>
      </c>
      <c r="U61" s="89">
        <v>16.155291196715879</v>
      </c>
      <c r="V61" s="89">
        <v>13.052746545808239</v>
      </c>
      <c r="W61" s="89">
        <v>10.371723784553481</v>
      </c>
      <c r="X61" s="64">
        <v>7.3592677121912464</v>
      </c>
    </row>
    <row r="62" spans="1:24" ht="26.25" customHeight="1" x14ac:dyDescent="0.4">
      <c r="A62" s="162" t="s">
        <v>179</v>
      </c>
      <c r="B62" s="89" t="s">
        <v>208</v>
      </c>
      <c r="C62" s="89" t="s">
        <v>208</v>
      </c>
      <c r="D62" s="89" t="s">
        <v>208</v>
      </c>
      <c r="E62" s="89" t="s">
        <v>208</v>
      </c>
      <c r="F62" s="89">
        <v>109.48609523950252</v>
      </c>
      <c r="G62" s="89">
        <v>111.2255733128619</v>
      </c>
      <c r="H62" s="89">
        <v>109.06630514851636</v>
      </c>
      <c r="I62" s="89">
        <v>107.40739866248084</v>
      </c>
      <c r="J62" s="89">
        <v>107.23282107079787</v>
      </c>
      <c r="K62" s="89">
        <v>103.06158088072686</v>
      </c>
      <c r="L62" s="89">
        <v>99.690446615951231</v>
      </c>
      <c r="M62" s="89">
        <v>97.466022054747</v>
      </c>
      <c r="N62" s="89">
        <v>96.5280881582284</v>
      </c>
      <c r="O62" s="89">
        <v>98.823400955931902</v>
      </c>
      <c r="P62" s="89">
        <v>105.21054039403428</v>
      </c>
      <c r="Q62" s="89">
        <v>104.32143176564591</v>
      </c>
      <c r="R62" s="89">
        <v>104.18071859570057</v>
      </c>
      <c r="S62" s="89">
        <v>101.8739912072425</v>
      </c>
      <c r="T62" s="89">
        <v>101.36699109024286</v>
      </c>
      <c r="U62" s="89">
        <v>98.983958097615201</v>
      </c>
      <c r="V62" s="89">
        <v>94.090708052444811</v>
      </c>
      <c r="W62" s="89">
        <v>90.597928766237033</v>
      </c>
      <c r="X62" s="64">
        <v>88.801958448272259</v>
      </c>
    </row>
    <row r="63" spans="1:24" ht="15" x14ac:dyDescent="0.4">
      <c r="A63" s="161" t="s">
        <v>65</v>
      </c>
      <c r="B63" s="89">
        <v>322.45842375665592</v>
      </c>
      <c r="C63" s="89">
        <v>607.81244077651832</v>
      </c>
      <c r="D63" s="89">
        <v>551.98494450195244</v>
      </c>
      <c r="E63" s="89">
        <v>492.8381119174478</v>
      </c>
      <c r="F63" s="89">
        <v>430.40546467733316</v>
      </c>
      <c r="G63" s="89">
        <v>381.31150246250485</v>
      </c>
      <c r="H63" s="89">
        <v>355.95622659842354</v>
      </c>
      <c r="I63" s="89">
        <v>326.24649682144241</v>
      </c>
      <c r="J63" s="89">
        <v>264.50481943737094</v>
      </c>
      <c r="K63" s="89">
        <v>282.14774561346644</v>
      </c>
      <c r="L63" s="89">
        <v>299.59547276345745</v>
      </c>
      <c r="M63" s="89">
        <v>273.5176749030868</v>
      </c>
      <c r="N63" s="89">
        <v>351.41331461380219</v>
      </c>
      <c r="O63" s="89">
        <v>565.90961556996558</v>
      </c>
      <c r="P63" s="89">
        <v>537.69693275171369</v>
      </c>
      <c r="Q63" s="89">
        <v>599.54292742098312</v>
      </c>
      <c r="R63" s="89">
        <v>641.11674703765107</v>
      </c>
      <c r="S63" s="89">
        <v>541.52335423093325</v>
      </c>
      <c r="T63" s="89">
        <v>390.21301037534204</v>
      </c>
      <c r="U63" s="89">
        <v>293.82132694553019</v>
      </c>
      <c r="V63" s="89">
        <v>221.03695568922655</v>
      </c>
      <c r="W63" s="89">
        <v>189.13748252572304</v>
      </c>
      <c r="X63" s="64">
        <v>151.83050738058114</v>
      </c>
    </row>
    <row r="64" spans="1:24" ht="15" x14ac:dyDescent="0.4">
      <c r="A64" s="161" t="s">
        <v>64</v>
      </c>
      <c r="B64" s="89" t="s">
        <v>208</v>
      </c>
      <c r="C64" s="89" t="s">
        <v>208</v>
      </c>
      <c r="D64" s="89" t="s">
        <v>208</v>
      </c>
      <c r="E64" s="89" t="s">
        <v>208</v>
      </c>
      <c r="F64" s="89">
        <v>6.3645826248299322</v>
      </c>
      <c r="G64" s="89">
        <v>4.9494859265998592</v>
      </c>
      <c r="H64" s="89">
        <v>8.4998867468937718</v>
      </c>
      <c r="I64" s="89">
        <v>14.751547923547374</v>
      </c>
      <c r="J64" s="89">
        <v>16.945760734721148</v>
      </c>
      <c r="K64" s="89">
        <v>20.067623550390593</v>
      </c>
      <c r="L64" s="89">
        <v>20.779966497700347</v>
      </c>
      <c r="M64" s="89">
        <v>24.663222870627621</v>
      </c>
      <c r="N64" s="89">
        <v>32.700897192520017</v>
      </c>
      <c r="O64" s="89">
        <v>30.727460722840018</v>
      </c>
      <c r="P64" s="89">
        <v>27.686261842572303</v>
      </c>
      <c r="Q64" s="89">
        <v>28.142743624575072</v>
      </c>
      <c r="R64" s="89">
        <v>32.357719602645744</v>
      </c>
      <c r="S64" s="89">
        <v>32.105025269677121</v>
      </c>
      <c r="T64" s="89">
        <v>37.408571437164802</v>
      </c>
      <c r="U64" s="89">
        <v>39.81242823784121</v>
      </c>
      <c r="V64" s="89">
        <v>35.145624593973274</v>
      </c>
      <c r="W64" s="89">
        <v>34.529729814522462</v>
      </c>
      <c r="X64" s="64">
        <v>31.604723614222355</v>
      </c>
    </row>
    <row r="65" spans="1:24" ht="15" x14ac:dyDescent="0.4">
      <c r="A65" s="161" t="s">
        <v>178</v>
      </c>
      <c r="B65" s="89" t="s">
        <v>208</v>
      </c>
      <c r="C65" s="89" t="s">
        <v>208</v>
      </c>
      <c r="D65" s="89" t="s">
        <v>208</v>
      </c>
      <c r="E65" s="89" t="s">
        <v>208</v>
      </c>
      <c r="F65" s="89" t="s">
        <v>208</v>
      </c>
      <c r="G65" s="89" t="s">
        <v>208</v>
      </c>
      <c r="H65" s="89" t="s">
        <v>208</v>
      </c>
      <c r="I65" s="89" t="s">
        <v>208</v>
      </c>
      <c r="J65" s="89">
        <v>49.484282051448531</v>
      </c>
      <c r="K65" s="89">
        <v>50.884307491345929</v>
      </c>
      <c r="L65" s="89">
        <v>52.274910029527391</v>
      </c>
      <c r="M65" s="89">
        <v>53.12483559441263</v>
      </c>
      <c r="N65" s="89">
        <v>53.513036317205966</v>
      </c>
      <c r="O65" s="89">
        <v>54.922558546668498</v>
      </c>
      <c r="P65" s="89">
        <v>56.789727770553206</v>
      </c>
      <c r="Q65" s="89">
        <v>56.872179383983067</v>
      </c>
      <c r="R65" s="89">
        <v>56.510998360907593</v>
      </c>
      <c r="S65" s="89">
        <v>56.121924596106517</v>
      </c>
      <c r="T65" s="89">
        <v>55.892117684885733</v>
      </c>
      <c r="U65" s="89">
        <v>56.246007112035826</v>
      </c>
      <c r="V65" s="89">
        <v>55.506321898282735</v>
      </c>
      <c r="W65" s="89">
        <v>56.805224880962868</v>
      </c>
      <c r="X65" s="64">
        <v>39.931163280854193</v>
      </c>
    </row>
    <row r="66" spans="1:24" ht="15" x14ac:dyDescent="0.4">
      <c r="A66" s="161" t="s">
        <v>89</v>
      </c>
      <c r="B66" s="89" t="s">
        <v>208</v>
      </c>
      <c r="C66" s="89" t="s">
        <v>208</v>
      </c>
      <c r="D66" s="89" t="s">
        <v>208</v>
      </c>
      <c r="E66" s="89" t="s">
        <v>208</v>
      </c>
      <c r="F66" s="89" t="s">
        <v>208</v>
      </c>
      <c r="G66" s="89" t="s">
        <v>208</v>
      </c>
      <c r="H66" s="89" t="s">
        <v>208</v>
      </c>
      <c r="I66" s="89" t="s">
        <v>208</v>
      </c>
      <c r="J66" s="89">
        <v>706.23083511183722</v>
      </c>
      <c r="K66" s="89">
        <v>732.6609761772304</v>
      </c>
      <c r="L66" s="89">
        <v>758.51577291070123</v>
      </c>
      <c r="M66" s="89">
        <v>792.4430337489506</v>
      </c>
      <c r="N66" s="89">
        <v>804.16944876129162</v>
      </c>
      <c r="O66" s="89">
        <v>832.86728472851439</v>
      </c>
      <c r="P66" s="89">
        <v>828.20588901209578</v>
      </c>
      <c r="Q66" s="89">
        <v>790.47685878718175</v>
      </c>
      <c r="R66" s="89">
        <v>713.30596561958816</v>
      </c>
      <c r="S66" s="89">
        <v>654.64476263889776</v>
      </c>
      <c r="T66" s="89">
        <v>599.24097621001465</v>
      </c>
      <c r="U66" s="89">
        <v>543.77359576842457</v>
      </c>
      <c r="V66" s="89">
        <v>489.17406959689447</v>
      </c>
      <c r="W66" s="89">
        <v>451.32717986816402</v>
      </c>
      <c r="X66" s="64">
        <v>421.41866021472714</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17.108047949861348</v>
      </c>
      <c r="T67" s="89">
        <v>130.86924899398636</v>
      </c>
      <c r="U67" s="89">
        <v>257.14064044673535</v>
      </c>
      <c r="V67" s="89">
        <v>468.58411238359872</v>
      </c>
      <c r="W67" s="89">
        <v>802.14170869900374</v>
      </c>
      <c r="X67" s="64">
        <v>968.31073483370449</v>
      </c>
    </row>
    <row r="68" spans="1:24" ht="15" x14ac:dyDescent="0.4">
      <c r="A68" s="161" t="s">
        <v>63</v>
      </c>
      <c r="B68" s="89">
        <v>135.00846685828162</v>
      </c>
      <c r="C68" s="89">
        <v>146.12506992378931</v>
      </c>
      <c r="D68" s="89">
        <v>141.83577298163675</v>
      </c>
      <c r="E68" s="89">
        <v>144.71162831336369</v>
      </c>
      <c r="F68" s="89">
        <v>134.92775573151212</v>
      </c>
      <c r="G68" s="89">
        <v>136.82160473294081</v>
      </c>
      <c r="H68" s="89">
        <v>122.773563498911</v>
      </c>
      <c r="I68" s="89">
        <v>117.60804669996224</v>
      </c>
      <c r="J68" s="89">
        <v>111.93669695168813</v>
      </c>
      <c r="K68" s="89">
        <v>107.16039416560169</v>
      </c>
      <c r="L68" s="89">
        <v>104.42711620393779</v>
      </c>
      <c r="M68" s="89">
        <v>101.75716426560508</v>
      </c>
      <c r="N68" s="89">
        <v>97.982389500642057</v>
      </c>
      <c r="O68" s="89">
        <v>98.6547858087837</v>
      </c>
      <c r="P68" s="89">
        <v>94.767852741242336</v>
      </c>
      <c r="Q68" s="89">
        <v>92.451221275436154</v>
      </c>
      <c r="R68" s="89">
        <v>91.270536665022092</v>
      </c>
      <c r="S68" s="89">
        <v>86.446738558534676</v>
      </c>
      <c r="T68" s="89">
        <v>66.501732058082013</v>
      </c>
      <c r="U68" s="89">
        <v>34.336406508753655</v>
      </c>
      <c r="V68" s="89">
        <v>15.812451585162439</v>
      </c>
      <c r="W68" s="89">
        <v>10.125109002617487</v>
      </c>
      <c r="X68" s="64">
        <v>8.6001057040484934</v>
      </c>
    </row>
    <row r="69" spans="1:24" ht="15" x14ac:dyDescent="0.4">
      <c r="A69" s="70" t="s">
        <v>62</v>
      </c>
      <c r="B69" s="89" t="s">
        <v>208</v>
      </c>
      <c r="C69" s="89" t="s">
        <v>208</v>
      </c>
      <c r="D69" s="89" t="s">
        <v>208</v>
      </c>
      <c r="E69" s="89" t="s">
        <v>208</v>
      </c>
      <c r="F69" s="89">
        <v>112.14248869652226</v>
      </c>
      <c r="G69" s="89">
        <v>114.009390895216</v>
      </c>
      <c r="H69" s="89">
        <v>100.83596648982217</v>
      </c>
      <c r="I69" s="89">
        <v>95.243350216882874</v>
      </c>
      <c r="J69" s="89">
        <v>96.051449228347963</v>
      </c>
      <c r="K69" s="89">
        <v>91.261609227973906</v>
      </c>
      <c r="L69" s="89">
        <v>88.124703431618897</v>
      </c>
      <c r="M69" s="89">
        <v>78.170613718731971</v>
      </c>
      <c r="N69" s="89">
        <v>77.896512473921163</v>
      </c>
      <c r="O69" s="89">
        <v>77.979879237360095</v>
      </c>
      <c r="P69" s="89">
        <v>76.103583373532331</v>
      </c>
      <c r="Q69" s="89">
        <v>74.268179933745216</v>
      </c>
      <c r="R69" s="89">
        <v>74.541990511461762</v>
      </c>
      <c r="S69" s="89">
        <v>71.748783396613135</v>
      </c>
      <c r="T69" s="89">
        <v>52.861185910068492</v>
      </c>
      <c r="U69" s="89">
        <v>21.977580572659946</v>
      </c>
      <c r="V69" s="89">
        <v>4.8570909464116365</v>
      </c>
      <c r="W69" s="89">
        <v>0.60599842700202411</v>
      </c>
      <c r="X69" s="64">
        <v>6.8675819518996747E-2</v>
      </c>
    </row>
    <row r="70" spans="1:24" ht="15" x14ac:dyDescent="0.4">
      <c r="A70" s="70" t="s">
        <v>61</v>
      </c>
      <c r="B70" s="89" t="s">
        <v>208</v>
      </c>
      <c r="C70" s="89" t="s">
        <v>208</v>
      </c>
      <c r="D70" s="89" t="s">
        <v>208</v>
      </c>
      <c r="E70" s="89" t="s">
        <v>208</v>
      </c>
      <c r="F70" s="89">
        <v>22.785267034989864</v>
      </c>
      <c r="G70" s="89">
        <v>22.812213837724816</v>
      </c>
      <c r="H70" s="89">
        <v>21.937597009088826</v>
      </c>
      <c r="I70" s="89">
        <v>22.364696483079378</v>
      </c>
      <c r="J70" s="89">
        <v>15.885247723340182</v>
      </c>
      <c r="K70" s="89">
        <v>15.898784937627772</v>
      </c>
      <c r="L70" s="89">
        <v>16.302412772318903</v>
      </c>
      <c r="M70" s="89">
        <v>23.586550546873113</v>
      </c>
      <c r="N70" s="89">
        <v>20.08587702672088</v>
      </c>
      <c r="O70" s="89">
        <v>20.674906571423602</v>
      </c>
      <c r="P70" s="89">
        <v>18.664269367709991</v>
      </c>
      <c r="Q70" s="89">
        <v>18.183041341690952</v>
      </c>
      <c r="R70" s="89">
        <v>16.728546153560334</v>
      </c>
      <c r="S70" s="89">
        <v>14.697955161921548</v>
      </c>
      <c r="T70" s="89">
        <v>13.640546148013531</v>
      </c>
      <c r="U70" s="89">
        <v>12.358825936093707</v>
      </c>
      <c r="V70" s="89">
        <v>10.955360638750802</v>
      </c>
      <c r="W70" s="89">
        <v>9.5191105756154624</v>
      </c>
      <c r="X70" s="64">
        <v>8.531429884529496</v>
      </c>
    </row>
    <row r="71" spans="1:24" ht="15" x14ac:dyDescent="0.4">
      <c r="A71" s="160" t="s">
        <v>60</v>
      </c>
      <c r="B71" s="89" t="s">
        <v>208</v>
      </c>
      <c r="C71" s="89" t="s">
        <v>208</v>
      </c>
      <c r="D71" s="89" t="s">
        <v>208</v>
      </c>
      <c r="E71" s="89">
        <v>4725.4857877179656</v>
      </c>
      <c r="F71" s="89">
        <v>4733.8115723603378</v>
      </c>
      <c r="G71" s="89">
        <v>5061.9123248336509</v>
      </c>
      <c r="H71" s="89">
        <v>5189.1829877893051</v>
      </c>
      <c r="I71" s="89">
        <v>5320.281923587273</v>
      </c>
      <c r="J71" s="89">
        <v>5422.7908288727231</v>
      </c>
      <c r="K71" s="89">
        <v>5557.0220626204182</v>
      </c>
      <c r="L71" s="89">
        <v>5622.5523738321026</v>
      </c>
      <c r="M71" s="89">
        <v>5876.9359299195858</v>
      </c>
      <c r="N71" s="89">
        <v>6111.3906650276813</v>
      </c>
      <c r="O71" s="89">
        <v>6542.0536323033493</v>
      </c>
      <c r="P71" s="89">
        <v>6685.6483568452495</v>
      </c>
      <c r="Q71" s="89">
        <v>7004.7946967954204</v>
      </c>
      <c r="R71" s="89">
        <v>7389.1311568935043</v>
      </c>
      <c r="S71" s="89">
        <v>7558.4376396814132</v>
      </c>
      <c r="T71" s="89">
        <v>7762.0506429327816</v>
      </c>
      <c r="U71" s="89">
        <v>7960.2532423281664</v>
      </c>
      <c r="V71" s="89">
        <v>7975.6459059513854</v>
      </c>
      <c r="W71" s="89">
        <v>8009.586381503359</v>
      </c>
      <c r="X71" s="64">
        <v>8108.9065192855778</v>
      </c>
    </row>
    <row r="72" spans="1:24" ht="27" customHeight="1" x14ac:dyDescent="0.4">
      <c r="A72" s="160" t="s">
        <v>88</v>
      </c>
      <c r="B72" s="89" t="s">
        <v>208</v>
      </c>
      <c r="C72" s="89" t="s">
        <v>208</v>
      </c>
      <c r="D72" s="89" t="s">
        <v>208</v>
      </c>
      <c r="E72" s="89" t="s">
        <v>208</v>
      </c>
      <c r="F72" s="89" t="s">
        <v>208</v>
      </c>
      <c r="G72" s="89" t="s">
        <v>208</v>
      </c>
      <c r="H72" s="89" t="s">
        <v>208</v>
      </c>
      <c r="I72" s="89" t="s">
        <v>208</v>
      </c>
      <c r="J72" s="89">
        <v>127.49593964265226</v>
      </c>
      <c r="K72" s="89">
        <v>132.3254002940408</v>
      </c>
      <c r="L72" s="89">
        <v>131.27246060647897</v>
      </c>
      <c r="M72" s="89">
        <v>168.86725577046542</v>
      </c>
      <c r="N72" s="89">
        <v>183.97327932494534</v>
      </c>
      <c r="O72" s="89">
        <v>203.58521270980046</v>
      </c>
      <c r="P72" s="89">
        <v>211.12430312506226</v>
      </c>
      <c r="Q72" s="89">
        <v>193.64970378014721</v>
      </c>
      <c r="R72" s="89">
        <v>194.12406635933007</v>
      </c>
      <c r="S72" s="89">
        <v>188.90965769571611</v>
      </c>
      <c r="T72" s="89">
        <v>190.5528197733926</v>
      </c>
      <c r="U72" s="89">
        <v>201.07713895622217</v>
      </c>
      <c r="V72" s="89">
        <v>201.13640026711471</v>
      </c>
      <c r="W72" s="89">
        <v>188.18250380584607</v>
      </c>
      <c r="X72" s="64">
        <v>201.47015807250756</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1.2882188581477791E-2</v>
      </c>
      <c r="T73" s="89">
        <v>0.90406238364300417</v>
      </c>
      <c r="U73" s="89">
        <v>22.739764897248818</v>
      </c>
      <c r="V73" s="89">
        <v>129.19515713023264</v>
      </c>
      <c r="W73" s="89">
        <v>285.34183901210855</v>
      </c>
      <c r="X73" s="64">
        <v>715.35716723701876</v>
      </c>
    </row>
    <row r="74" spans="1:24" ht="15" x14ac:dyDescent="0.4">
      <c r="A74" s="160" t="s">
        <v>59</v>
      </c>
      <c r="B74" s="89" t="s">
        <v>208</v>
      </c>
      <c r="C74" s="89" t="s">
        <v>208</v>
      </c>
      <c r="D74" s="89" t="s">
        <v>208</v>
      </c>
      <c r="E74" s="89" t="s">
        <v>208</v>
      </c>
      <c r="F74" s="89">
        <v>222.85387002607214</v>
      </c>
      <c r="G74" s="89">
        <v>211.41499744391027</v>
      </c>
      <c r="H74" s="89">
        <v>208.71228114815798</v>
      </c>
      <c r="I74" s="89">
        <v>228.39058451483388</v>
      </c>
      <c r="J74" s="89">
        <v>285.57984440065815</v>
      </c>
      <c r="K74" s="89">
        <v>349.3309255983458</v>
      </c>
      <c r="L74" s="89">
        <v>219.94927089647919</v>
      </c>
      <c r="M74" s="89">
        <v>220.21186916509052</v>
      </c>
      <c r="N74" s="89">
        <v>279.08892304928821</v>
      </c>
      <c r="O74" s="89">
        <v>277.97198676244733</v>
      </c>
      <c r="P74" s="89">
        <v>274.40728921226275</v>
      </c>
      <c r="Q74" s="89">
        <v>210.89653197618736</v>
      </c>
      <c r="R74" s="89">
        <v>204.89937415382585</v>
      </c>
      <c r="S74" s="89">
        <v>200.60893502529623</v>
      </c>
      <c r="T74" s="89">
        <v>195.47857743542667</v>
      </c>
      <c r="U74" s="89">
        <v>191.40314555884356</v>
      </c>
      <c r="V74" s="89">
        <v>184.86136298602023</v>
      </c>
      <c r="W74" s="89">
        <v>178.84240621736444</v>
      </c>
      <c r="X74" s="64">
        <v>173.22191849331395</v>
      </c>
    </row>
    <row r="75" spans="1:24" s="156" customFormat="1" ht="40.5" customHeight="1" x14ac:dyDescent="0.4">
      <c r="A75" s="159" t="s">
        <v>177</v>
      </c>
      <c r="B75" s="158">
        <v>6060.0880874251698</v>
      </c>
      <c r="C75" s="158">
        <v>6020.8878330250882</v>
      </c>
      <c r="D75" s="158">
        <v>5914.3057292878311</v>
      </c>
      <c r="E75" s="158">
        <v>10785.027216960847</v>
      </c>
      <c r="F75" s="158">
        <v>11184.777569456379</v>
      </c>
      <c r="G75" s="158">
        <v>11825.363514268633</v>
      </c>
      <c r="H75" s="158">
        <v>11951.04073462087</v>
      </c>
      <c r="I75" s="158">
        <v>11787.164692251939</v>
      </c>
      <c r="J75" s="158">
        <v>12396.191993408456</v>
      </c>
      <c r="K75" s="158">
        <v>12545.933084551201</v>
      </c>
      <c r="L75" s="158">
        <v>12476.221655153407</v>
      </c>
      <c r="M75" s="158">
        <v>12852.472791371765</v>
      </c>
      <c r="N75" s="158">
        <v>13323.77186590971</v>
      </c>
      <c r="O75" s="158">
        <v>14489.337287157463</v>
      </c>
      <c r="P75" s="158">
        <v>14707.723748381413</v>
      </c>
      <c r="Q75" s="158">
        <v>15033.594959848342</v>
      </c>
      <c r="R75" s="158">
        <v>15468.317935804869</v>
      </c>
      <c r="S75" s="158">
        <v>14954.077987504132</v>
      </c>
      <c r="T75" s="158">
        <v>15144.764447757307</v>
      </c>
      <c r="U75" s="158">
        <v>15389.203918849016</v>
      </c>
      <c r="V75" s="158">
        <v>15245.403835256273</v>
      </c>
      <c r="W75" s="158">
        <v>15337.188060513437</v>
      </c>
      <c r="X75" s="157">
        <v>15574.605894941862</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8.88671875" style="155"/>
    <col min="23" max="16384" width="8.88671875" style="154"/>
  </cols>
  <sheetData>
    <row r="1" spans="1:24" ht="60" customHeight="1" x14ac:dyDescent="0.4">
      <c r="A1" s="173" t="s">
        <v>194</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AA!C$10</f>
        <v>165.78009588836923</v>
      </c>
      <c r="C3" s="89">
        <f>AA!D$10</f>
        <v>179.09938285669008</v>
      </c>
      <c r="D3" s="89">
        <f>AA!E$10</f>
        <v>191.99843030409838</v>
      </c>
      <c r="E3" s="89">
        <f>AA!F$10</f>
        <v>209.15188639209956</v>
      </c>
      <c r="F3" s="89">
        <f>AA!G$10</f>
        <v>222.55501944224403</v>
      </c>
      <c r="G3" s="89">
        <f>AA!H$10</f>
        <v>236.77628028604693</v>
      </c>
      <c r="H3" s="89">
        <f>AA!I$10</f>
        <v>246.5083892433862</v>
      </c>
      <c r="I3" s="89">
        <f>AA!J$10</f>
        <v>260.35144932948072</v>
      </c>
      <c r="J3" s="89">
        <f>AA!K$10</f>
        <v>274.56098872410513</v>
      </c>
      <c r="K3" s="89">
        <f>AA!L$10</f>
        <v>291.89259442389795</v>
      </c>
      <c r="L3" s="89">
        <f>AA!M$10</f>
        <v>307.31048820763806</v>
      </c>
      <c r="M3" s="89">
        <f>AA!N$10</f>
        <v>328.17905768709068</v>
      </c>
      <c r="N3" s="89">
        <f>AA!O$10</f>
        <v>348.61657493485063</v>
      </c>
      <c r="O3" s="89">
        <f>AA!P$10</f>
        <v>374.18153315140034</v>
      </c>
      <c r="P3" s="89">
        <f>AA!Q$10</f>
        <v>382.85826600582709</v>
      </c>
      <c r="Q3" s="89">
        <f>AA!R$10</f>
        <v>391.72186593969229</v>
      </c>
      <c r="R3" s="89">
        <f>AA!S$10</f>
        <v>402.69069100406068</v>
      </c>
      <c r="S3" s="89">
        <f>AA!T$10</f>
        <v>393.10819414562343</v>
      </c>
      <c r="T3" s="89">
        <f>AA!U$10</f>
        <v>397.27288047841216</v>
      </c>
      <c r="U3" s="89">
        <f>AA!V$10</f>
        <v>402.8134645486154</v>
      </c>
      <c r="V3" s="89">
        <f>AA!W$10</f>
        <v>404.5885129170187</v>
      </c>
      <c r="W3" s="89">
        <f>AA!X$10</f>
        <v>411.95578344634384</v>
      </c>
      <c r="X3" s="64">
        <f>AA!Y$10</f>
        <v>427.32331433234151</v>
      </c>
    </row>
    <row r="4" spans="1:24" ht="15" customHeight="1" x14ac:dyDescent="0.4">
      <c r="A4" s="161" t="s">
        <v>186</v>
      </c>
      <c r="B4" s="89">
        <f>BBWB!C$10</f>
        <v>0</v>
      </c>
      <c r="C4" s="89">
        <f>BBWB!D$10</f>
        <v>0</v>
      </c>
      <c r="D4" s="89">
        <f>BBWB!E$10</f>
        <v>0</v>
      </c>
      <c r="E4" s="89">
        <f>BBWB!F$10</f>
        <v>67.370005655954841</v>
      </c>
      <c r="F4" s="89">
        <f>BBWB!G$10</f>
        <v>67.672851937900262</v>
      </c>
      <c r="G4" s="89">
        <f>BBWB!H$10</f>
        <v>76.595103565705784</v>
      </c>
      <c r="H4" s="89">
        <f>BBWB!I$10</f>
        <v>77.779281331725372</v>
      </c>
      <c r="I4" s="89">
        <f>BBWB!J$10</f>
        <v>72.050816230508275</v>
      </c>
      <c r="J4" s="89">
        <f>BBWB!K$10</f>
        <v>65.693551141276686</v>
      </c>
      <c r="K4" s="89">
        <f>BBWB!L$10</f>
        <v>62.331484281472868</v>
      </c>
      <c r="L4" s="89">
        <f>BBWB!M$10</f>
        <v>56.672722036125975</v>
      </c>
      <c r="M4" s="89">
        <f>BBWB!N$10</f>
        <v>52.267020254919601</v>
      </c>
      <c r="N4" s="89">
        <f>BBWB!O$10</f>
        <v>47.616504760183439</v>
      </c>
      <c r="O4" s="89">
        <f>BBWB!P$10</f>
        <v>46.047149129724538</v>
      </c>
      <c r="P4" s="89">
        <f>BBWB!Q$10</f>
        <v>43.542465891719402</v>
      </c>
      <c r="Q4" s="89">
        <f>BBWB!R$10</f>
        <v>42.058734058335034</v>
      </c>
      <c r="R4" s="89">
        <f>BBWB!S$10</f>
        <v>42.432370860388311</v>
      </c>
      <c r="S4" s="89">
        <f>BBWB!T$10</f>
        <v>41.896694025648699</v>
      </c>
      <c r="T4" s="89">
        <f>BBWB!U$10</f>
        <v>41.072242168436247</v>
      </c>
      <c r="U4" s="89">
        <f>BBWB!V$10</f>
        <v>41.464017663410232</v>
      </c>
      <c r="V4" s="89">
        <f>BBWB!W$10</f>
        <v>41.38255040018197</v>
      </c>
      <c r="W4" s="89">
        <f>BBWB!X$10</f>
        <v>37.048197258917035</v>
      </c>
      <c r="X4" s="64">
        <f>BBWB!Y$10</f>
        <v>33.011984656711938</v>
      </c>
    </row>
    <row r="5" spans="1:24" ht="15" customHeight="1" x14ac:dyDescent="0.4">
      <c r="A5" s="161" t="s">
        <v>78</v>
      </c>
      <c r="B5" s="89"/>
      <c r="C5" s="89"/>
      <c r="D5" s="89"/>
      <c r="E5" s="89"/>
      <c r="F5" s="89"/>
      <c r="G5" s="89">
        <f>CA!H$10</f>
        <v>69.407178173948523</v>
      </c>
      <c r="H5" s="89">
        <f>CA!I$10</f>
        <v>73.785493118952843</v>
      </c>
      <c r="I5" s="89">
        <f>CA!J$10</f>
        <v>77.882521218235951</v>
      </c>
      <c r="J5" s="89">
        <f>CA!K$10</f>
        <v>81.285164242920771</v>
      </c>
      <c r="K5" s="89">
        <f>CA!L$10</f>
        <v>85.398845554504106</v>
      </c>
      <c r="L5" s="89">
        <f>CA!M$10</f>
        <v>88.774628133710408</v>
      </c>
      <c r="M5" s="89">
        <f>CA!N$10</f>
        <v>96.308920055694145</v>
      </c>
      <c r="N5" s="89">
        <f>CA!O$10</f>
        <v>102.55022845504064</v>
      </c>
      <c r="O5" s="89">
        <f>CA!P$10</f>
        <v>112.02365983602098</v>
      </c>
      <c r="P5" s="89">
        <f>CA!Q$10</f>
        <v>117.56762082331655</v>
      </c>
      <c r="Q5" s="89">
        <f>CA!R$10</f>
        <v>128.97858032099899</v>
      </c>
      <c r="R5" s="89">
        <f>CA!S$10</f>
        <v>143.19719133644196</v>
      </c>
      <c r="S5" s="89">
        <f>CA!T$10</f>
        <v>155.76457437448357</v>
      </c>
      <c r="T5" s="89">
        <f>CA!U$10</f>
        <v>173.12148019765837</v>
      </c>
      <c r="U5" s="89">
        <f>CA!V$10</f>
        <v>190.87214367648153</v>
      </c>
      <c r="V5" s="89">
        <f>CA!W$10</f>
        <v>199.93392289480587</v>
      </c>
      <c r="W5" s="89">
        <f>CA!X$10</f>
        <v>212.5659459479127</v>
      </c>
      <c r="X5" s="64">
        <f>CA!Y$10</f>
        <v>230.01539884998698</v>
      </c>
    </row>
    <row r="6" spans="1:24" ht="15" customHeight="1" x14ac:dyDescent="0.4">
      <c r="A6" s="161" t="s">
        <v>97</v>
      </c>
      <c r="B6" s="89"/>
      <c r="C6" s="89"/>
      <c r="D6" s="89"/>
      <c r="E6" s="89"/>
      <c r="F6" s="89"/>
      <c r="G6" s="89">
        <f>CWP!H$10</f>
        <v>0</v>
      </c>
      <c r="H6" s="89">
        <f>CWP!I$10</f>
        <v>0</v>
      </c>
      <c r="I6" s="89">
        <f>CWP!J$10</f>
        <v>0</v>
      </c>
      <c r="J6" s="89">
        <f>CWP!K$10</f>
        <v>0</v>
      </c>
      <c r="K6" s="89">
        <f>CWP!L$10</f>
        <v>0</v>
      </c>
      <c r="L6" s="89">
        <f>CWP!M$10</f>
        <v>0</v>
      </c>
      <c r="M6" s="89">
        <f>CWP!N$10</f>
        <v>0</v>
      </c>
      <c r="N6" s="89">
        <f>CWP!O$10</f>
        <v>0</v>
      </c>
      <c r="O6" s="89">
        <f>CWP!P$10</f>
        <v>23.309797351799716</v>
      </c>
      <c r="P6" s="89">
        <f>CWP!Q$10</f>
        <v>35.329580007342528</v>
      </c>
      <c r="Q6" s="89">
        <f>CWP!R$10</f>
        <v>12.447213609707948</v>
      </c>
      <c r="R6" s="89">
        <f>CWP!S$10</f>
        <v>17.464326330196748</v>
      </c>
      <c r="S6" s="89">
        <f>CWP!T$10</f>
        <v>2.4540557275541786</v>
      </c>
      <c r="T6" s="89">
        <f>CWP!U$10</f>
        <v>0.22072000000000003</v>
      </c>
      <c r="U6" s="89">
        <f>CWP!V$10</f>
        <v>0</v>
      </c>
      <c r="V6" s="89">
        <f>CWP!W$10</f>
        <v>0</v>
      </c>
      <c r="W6" s="89">
        <f>CWP!X$10</f>
        <v>6.6157990662718724</v>
      </c>
      <c r="X6" s="64">
        <f>CWP!Y$10</f>
        <v>0.1722170181860759</v>
      </c>
    </row>
    <row r="7" spans="1:24" ht="15" customHeight="1" x14ac:dyDescent="0.4">
      <c r="A7" s="161" t="s">
        <v>77</v>
      </c>
      <c r="B7" s="89">
        <f>CTB!C$10</f>
        <v>138.69772</v>
      </c>
      <c r="C7" s="89">
        <f>CTB!D$10</f>
        <v>139.03980100000001</v>
      </c>
      <c r="D7" s="89">
        <f>CTB!E$10</f>
        <v>146.70044799999999</v>
      </c>
      <c r="E7" s="89">
        <f>CTB!F$10</f>
        <v>154.15250599999999</v>
      </c>
      <c r="F7" s="89">
        <f>CTB!G$10</f>
        <v>159.73850299999998</v>
      </c>
      <c r="G7" s="89">
        <f>CTB!H$10</f>
        <v>164.88899800000002</v>
      </c>
      <c r="H7" s="89">
        <f>CTB!I$10</f>
        <v>182.80324200000001</v>
      </c>
      <c r="I7" s="89">
        <f>CTB!J$10</f>
        <v>201.64055799999997</v>
      </c>
      <c r="J7" s="89">
        <f>CTB!K$10</f>
        <v>225.783952</v>
      </c>
      <c r="K7" s="89">
        <f>CTB!L$10</f>
        <v>239.992762</v>
      </c>
      <c r="L7" s="89">
        <f>CTB!M$10</f>
        <v>252.44721299999998</v>
      </c>
      <c r="M7" s="89">
        <f>CTB!N$10</f>
        <v>259.12140500000004</v>
      </c>
      <c r="N7" s="89">
        <f>CTB!O$10</f>
        <v>279.88802299999998</v>
      </c>
      <c r="O7" s="89">
        <f>CTB!P$10</f>
        <v>314.00270600000005</v>
      </c>
      <c r="P7" s="89">
        <f>CTB!Q$10</f>
        <v>330.97358999999994</v>
      </c>
      <c r="Q7" s="89">
        <f>CTB!R$10</f>
        <v>331.16811400000006</v>
      </c>
      <c r="R7" s="89">
        <f>CTB!S$10</f>
        <v>333.24033900000001</v>
      </c>
      <c r="S7" s="89"/>
      <c r="T7" s="89"/>
      <c r="U7" s="89"/>
      <c r="V7" s="89"/>
      <c r="W7" s="89"/>
      <c r="X7" s="64"/>
    </row>
    <row r="8" spans="1:24" ht="30" customHeight="1" x14ac:dyDescent="0.4">
      <c r="A8" s="161" t="s">
        <v>76</v>
      </c>
      <c r="B8" s="89">
        <f>DLA!C$10</f>
        <v>306.39296700429009</v>
      </c>
      <c r="C8" s="89">
        <f>DLA!D$10</f>
        <v>338.05503735236243</v>
      </c>
      <c r="D8" s="89">
        <f>DLA!E$10</f>
        <v>373.03249552789083</v>
      </c>
      <c r="E8" s="89">
        <f>DLA!F$10</f>
        <v>401.24642669950117</v>
      </c>
      <c r="F8" s="89">
        <f>DLA!G$10</f>
        <v>430.31047827332264</v>
      </c>
      <c r="G8" s="89">
        <f>DLA!H$10</f>
        <v>468.79262909455531</v>
      </c>
      <c r="H8" s="89">
        <f>DLA!I$10</f>
        <v>499.62527782678012</v>
      </c>
      <c r="I8" s="89">
        <f>DLA!J$10</f>
        <v>535.63868204628307</v>
      </c>
      <c r="J8" s="89">
        <f>DLA!K$10</f>
        <v>571.52210285124761</v>
      </c>
      <c r="K8" s="89">
        <f>DLA!L$10</f>
        <v>612.17528882419583</v>
      </c>
      <c r="L8" s="89">
        <f>DLA!M$10</f>
        <v>653.77292588923251</v>
      </c>
      <c r="M8" s="89">
        <f>DLA!N$10</f>
        <v>706.70549959626806</v>
      </c>
      <c r="N8" s="89">
        <f>DLA!O$10</f>
        <v>755.79471998639508</v>
      </c>
      <c r="O8" s="89">
        <f>DLA!P$10</f>
        <v>824.41695406487815</v>
      </c>
      <c r="P8" s="89">
        <f>DLA!Q$10</f>
        <v>856.09928734566313</v>
      </c>
      <c r="Q8" s="89">
        <f>DLA!R$10</f>
        <v>908.49312770649306</v>
      </c>
      <c r="R8" s="89">
        <f>DLA!S$10</f>
        <v>973.08555409061478</v>
      </c>
      <c r="S8" s="89">
        <f>DLA!T$10</f>
        <v>999.42951883088415</v>
      </c>
      <c r="T8" s="89">
        <f>DLA!U$10</f>
        <v>990.92021636500078</v>
      </c>
      <c r="U8" s="89">
        <f>DLA!V$10</f>
        <v>908.52142957883575</v>
      </c>
      <c r="V8" s="89">
        <f>DLA!W$10</f>
        <v>794.96322278928756</v>
      </c>
      <c r="W8" s="89">
        <f>DLA!X$10</f>
        <v>682.1239767507318</v>
      </c>
      <c r="X8" s="64">
        <f>DLA!Y$10</f>
        <v>577.29481655599295</v>
      </c>
    </row>
    <row r="9" spans="1:24" ht="15" customHeight="1" x14ac:dyDescent="0.4">
      <c r="A9" s="70" t="s">
        <v>75</v>
      </c>
      <c r="B9" s="89"/>
      <c r="C9" s="89"/>
      <c r="D9" s="89"/>
      <c r="E9" s="89"/>
      <c r="F9" s="89"/>
      <c r="G9" s="89"/>
      <c r="H9" s="89">
        <f>'DLA (children)'!I$10</f>
        <v>53.905192477496456</v>
      </c>
      <c r="I9" s="89">
        <f>'DLA (children)'!J$10</f>
        <v>56.24581614902015</v>
      </c>
      <c r="J9" s="89">
        <f>'DLA (children)'!K$10</f>
        <v>59.857870923799879</v>
      </c>
      <c r="K9" s="89">
        <f>'DLA (children)'!L$10</f>
        <v>66.19895395650876</v>
      </c>
      <c r="L9" s="89">
        <f>'DLA (children)'!M$10</f>
        <v>71.238767774755019</v>
      </c>
      <c r="M9" s="89">
        <f>'DLA (children)'!N$10</f>
        <v>77.007454649370885</v>
      </c>
      <c r="N9" s="89">
        <f>'DLA (children)'!O$10</f>
        <v>83.26683944153487</v>
      </c>
      <c r="O9" s="89">
        <f>'DLA (children)'!P$10</f>
        <v>90.423247869764396</v>
      </c>
      <c r="P9" s="89">
        <f>'DLA (children)'!Q$10</f>
        <v>93.324817769467941</v>
      </c>
      <c r="Q9" s="89">
        <f>'DLA (children)'!R$10</f>
        <v>101.44028149863222</v>
      </c>
      <c r="R9" s="89">
        <f>'DLA (children)'!S$10</f>
        <v>107.18153274684414</v>
      </c>
      <c r="S9" s="89">
        <f>'DLA (children)'!T$10</f>
        <v>112.75661784666099</v>
      </c>
      <c r="T9" s="89">
        <f>'DLA (children)'!U$10</f>
        <v>132.82725655761348</v>
      </c>
      <c r="U9" s="89">
        <f>'DLA (children)'!V$10</f>
        <v>141.96647063144297</v>
      </c>
      <c r="V9" s="89">
        <f>'DLA (children)'!W$10</f>
        <v>146.48068894876783</v>
      </c>
      <c r="W9" s="89">
        <f>'DLA (children)'!X$10</f>
        <v>151.69780690493963</v>
      </c>
      <c r="X9" s="64">
        <f>'DLA (children)'!Y$10</f>
        <v>163.5412100380093</v>
      </c>
    </row>
    <row r="10" spans="1:24" ht="15" customHeight="1" x14ac:dyDescent="0.4">
      <c r="A10" s="70" t="s">
        <v>62</v>
      </c>
      <c r="B10" s="89"/>
      <c r="C10" s="89"/>
      <c r="D10" s="89"/>
      <c r="E10" s="89"/>
      <c r="F10" s="89"/>
      <c r="G10" s="89"/>
      <c r="H10" s="89">
        <f>'DLA (working age)'!I$10</f>
        <v>293.09121473285768</v>
      </c>
      <c r="I10" s="89">
        <f>'DLA (working age)'!J$10</f>
        <v>310.89980333308716</v>
      </c>
      <c r="J10" s="89">
        <f>'DLA (working age)'!K$10</f>
        <v>327.92462706964528</v>
      </c>
      <c r="K10" s="89">
        <f>'DLA (working age)'!L$10</f>
        <v>345.94325076335645</v>
      </c>
      <c r="L10" s="89">
        <f>'DLA (working age)'!M$10</f>
        <v>364.76665082927155</v>
      </c>
      <c r="M10" s="89">
        <f>'DLA (working age)'!N$10</f>
        <v>389.40983112666612</v>
      </c>
      <c r="N10" s="89">
        <f>'DLA (working age)'!O$10</f>
        <v>413.05281732020603</v>
      </c>
      <c r="O10" s="89">
        <f>'DLA (working age)'!P$10</f>
        <v>446.45144829494427</v>
      </c>
      <c r="P10" s="89">
        <f>'DLA (working age)'!Q$10</f>
        <v>458.73397024356359</v>
      </c>
      <c r="Q10" s="89">
        <f>'DLA (working age)'!R$10</f>
        <v>490.80753522040908</v>
      </c>
      <c r="R10" s="89">
        <f>'DLA (working age)'!S$10</f>
        <v>528.14664523888189</v>
      </c>
      <c r="S10" s="89">
        <f>'DLA (working age)'!T$10</f>
        <v>536.9173531542574</v>
      </c>
      <c r="T10" s="89">
        <f>'DLA (working age)'!U$10</f>
        <v>492.55902383103779</v>
      </c>
      <c r="U10" s="89">
        <f>'DLA (working age)'!V$10</f>
        <v>421.02890596848079</v>
      </c>
      <c r="V10" s="89">
        <f>'DLA (working age)'!W$10</f>
        <v>322.00215404638971</v>
      </c>
      <c r="W10" s="89">
        <f>'DLA (working age)'!X$10</f>
        <v>241.21199177968089</v>
      </c>
      <c r="X10" s="64">
        <f>'DLA (working age)'!Y$10</f>
        <v>154.86397816641781</v>
      </c>
    </row>
    <row r="11" spans="1:24" ht="15" customHeight="1" x14ac:dyDescent="0.4">
      <c r="A11" s="70" t="s">
        <v>61</v>
      </c>
      <c r="B11" s="89"/>
      <c r="C11" s="89"/>
      <c r="D11" s="89"/>
      <c r="E11" s="89"/>
      <c r="F11" s="89"/>
      <c r="G11" s="89"/>
      <c r="H11" s="89">
        <f>'DLA (pensioners)'!I$10</f>
        <v>152.60223717811743</v>
      </c>
      <c r="I11" s="89">
        <f>'DLA (pensioners)'!J$10</f>
        <v>168.51100915306893</v>
      </c>
      <c r="J11" s="89">
        <f>'DLA (pensioners)'!K$10</f>
        <v>183.7292281371235</v>
      </c>
      <c r="K11" s="89">
        <f>'DLA (pensioners)'!L$10</f>
        <v>200.06590732443064</v>
      </c>
      <c r="L11" s="89">
        <f>'DLA (pensioners)'!M$10</f>
        <v>217.8059634493886</v>
      </c>
      <c r="M11" s="89">
        <f>'DLA (pensioners)'!N$10</f>
        <v>240.32134009397052</v>
      </c>
      <c r="N11" s="89">
        <f>'DLA (pensioners)'!O$10</f>
        <v>259.49437431614189</v>
      </c>
      <c r="O11" s="89">
        <f>'DLA (pensioners)'!P$10</f>
        <v>287.46254610537591</v>
      </c>
      <c r="P11" s="89">
        <f>'DLA (pensioners)'!Q$10</f>
        <v>303.88596855472417</v>
      </c>
      <c r="Q11" s="89">
        <f>'DLA (pensioners)'!R$10</f>
        <v>316.08080438999667</v>
      </c>
      <c r="R11" s="89">
        <f>'DLA (pensioners)'!S$10</f>
        <v>337.40012623008982</v>
      </c>
      <c r="S11" s="89">
        <f>'DLA (pensioners)'!T$10</f>
        <v>349.35635350119287</v>
      </c>
      <c r="T11" s="89">
        <f>'DLA (pensioners)'!U$10</f>
        <v>366.4246689219641</v>
      </c>
      <c r="U11" s="89">
        <f>'DLA (pensioners)'!V$10</f>
        <v>345.63107712831516</v>
      </c>
      <c r="V11" s="89">
        <f>'DLA (pensioners)'!W$10</f>
        <v>327.58827452075866</v>
      </c>
      <c r="W11" s="89">
        <f>'DLA (pensioners)'!X$10</f>
        <v>289.04741436007862</v>
      </c>
      <c r="X11" s="64">
        <f>'DLA (pensioners)'!Y$10</f>
        <v>259.05826809820132</v>
      </c>
    </row>
    <row r="12" spans="1:24" ht="15" customHeight="1" x14ac:dyDescent="0.4">
      <c r="A12" s="161" t="s">
        <v>85</v>
      </c>
      <c r="B12" s="89"/>
      <c r="C12" s="89"/>
      <c r="D12" s="89"/>
      <c r="E12" s="89"/>
      <c r="F12" s="89"/>
      <c r="G12" s="89"/>
      <c r="H12" s="89">
        <f>DHP!I$10</f>
        <v>0.50610525000000006</v>
      </c>
      <c r="I12" s="89">
        <f>DHP!J$10</f>
        <v>0.48746300000000004</v>
      </c>
      <c r="J12" s="89">
        <f>DHP!K$10</f>
        <v>0.59768449000000001</v>
      </c>
      <c r="K12" s="89">
        <f>DHP!L$10</f>
        <v>0.66558600000000001</v>
      </c>
      <c r="L12" s="89">
        <f>DHP!M$10</f>
        <v>0.73865100000000006</v>
      </c>
      <c r="M12" s="89">
        <f>DHP!N$10</f>
        <v>0.79211700000000007</v>
      </c>
      <c r="N12" s="89">
        <f>DHP!O$10</f>
        <v>0.92573399999999983</v>
      </c>
      <c r="O12" s="89">
        <f>DHP!P$10</f>
        <v>0.86311399999999994</v>
      </c>
      <c r="P12" s="89">
        <f>DHP!Q$10</f>
        <v>0.8251059999999999</v>
      </c>
      <c r="Q12" s="89">
        <f>DHP!R$10</f>
        <v>0.89942725999999995</v>
      </c>
      <c r="R12" s="89">
        <f>DHP!S$10</f>
        <v>1.8224689999999999</v>
      </c>
      <c r="S12" s="89">
        <f>DHP!T$10</f>
        <v>6.3250720000000005</v>
      </c>
      <c r="T12" s="89">
        <f>DHP!U$10</f>
        <v>7.35867</v>
      </c>
      <c r="U12" s="89">
        <f>DHP!V$10</f>
        <v>6.282311</v>
      </c>
      <c r="V12" s="89">
        <f>DHP!W$10</f>
        <v>6.8700300000000007</v>
      </c>
      <c r="W12" s="89">
        <f>DHP!X$10</f>
        <v>9.0701790000000013</v>
      </c>
      <c r="X12" s="64">
        <f>DHP!Y$10</f>
        <v>8.4943210000000011</v>
      </c>
    </row>
    <row r="13" spans="1:24" ht="30" customHeight="1" x14ac:dyDescent="0.4">
      <c r="A13" s="161" t="s">
        <v>95</v>
      </c>
      <c r="B13" s="89"/>
      <c r="C13" s="89"/>
      <c r="D13" s="89"/>
      <c r="E13" s="89"/>
      <c r="F13" s="89">
        <f>ESA!G$10</f>
        <v>0</v>
      </c>
      <c r="G13" s="89">
        <f>ESA!H$10</f>
        <v>0</v>
      </c>
      <c r="H13" s="89">
        <f>ESA!I$10</f>
        <v>0</v>
      </c>
      <c r="I13" s="89">
        <f>ESA!J$10</f>
        <v>0</v>
      </c>
      <c r="J13" s="89">
        <f>ESA!K$10</f>
        <v>0</v>
      </c>
      <c r="K13" s="89">
        <f>ESA!L$10</f>
        <v>0</v>
      </c>
      <c r="L13" s="89">
        <f>ESA!M$10</f>
        <v>0</v>
      </c>
      <c r="M13" s="89">
        <f>ESA!N$10</f>
        <v>0</v>
      </c>
      <c r="N13" s="89">
        <f>ESA!O$10</f>
        <v>8.4814914767064149</v>
      </c>
      <c r="O13" s="89">
        <f>ESA!P$10</f>
        <v>83.977730746338793</v>
      </c>
      <c r="P13" s="89">
        <f>ESA!Q$10</f>
        <v>147.18848480094272</v>
      </c>
      <c r="Q13" s="89">
        <f>ESA!R$10</f>
        <v>230.33458827567733</v>
      </c>
      <c r="R13" s="89">
        <f>ESA!S$10</f>
        <v>454.26646119761779</v>
      </c>
      <c r="S13" s="89">
        <f>ESA!T$10</f>
        <v>722.12002508559544</v>
      </c>
      <c r="T13" s="89">
        <f>ESA!U$10</f>
        <v>879.45460354006059</v>
      </c>
      <c r="U13" s="89">
        <f>ESA!V$10</f>
        <v>989.57656312201243</v>
      </c>
      <c r="V13" s="89">
        <f>ESA!W$10</f>
        <v>1044.5004498352364</v>
      </c>
      <c r="W13" s="89">
        <f>ESA!X$10</f>
        <v>1085.5348785529404</v>
      </c>
      <c r="X13" s="64">
        <f>ESA!Y$10</f>
        <v>1084.3107451136066</v>
      </c>
    </row>
    <row r="14" spans="1:24" ht="15" customHeight="1" x14ac:dyDescent="0.4">
      <c r="A14" s="162" t="s">
        <v>74</v>
      </c>
      <c r="B14" s="89">
        <f>HB!C$10</f>
        <v>572.503829</v>
      </c>
      <c r="C14" s="89">
        <f>HB!D$10</f>
        <v>568.04014700000005</v>
      </c>
      <c r="D14" s="89">
        <f>HB!E$10</f>
        <v>563.68723399999999</v>
      </c>
      <c r="E14" s="89">
        <f>HB!F$10</f>
        <v>573.03370700000005</v>
      </c>
      <c r="F14" s="89">
        <f>HB!G$10</f>
        <v>581.31449499999997</v>
      </c>
      <c r="G14" s="89">
        <f>HB!H$10</f>
        <v>596.41028100000005</v>
      </c>
      <c r="H14" s="89">
        <f>HB!I$10</f>
        <v>663.96152699999993</v>
      </c>
      <c r="I14" s="89">
        <f>HB!J$10</f>
        <v>622.09421899999995</v>
      </c>
      <c r="J14" s="89">
        <f>HB!K$10</f>
        <v>646.07493299999999</v>
      </c>
      <c r="K14" s="89">
        <f>HB!L$10</f>
        <v>686.50992200000007</v>
      </c>
      <c r="L14" s="89">
        <f>HB!M$10</f>
        <v>733.65526099999988</v>
      </c>
      <c r="M14" s="89">
        <f>HB!N$10</f>
        <v>785.72021000000007</v>
      </c>
      <c r="N14" s="89">
        <f>HB!O$10</f>
        <v>870.64200799999992</v>
      </c>
      <c r="O14" s="89">
        <f>HB!P$10</f>
        <v>1035.3076410000001</v>
      </c>
      <c r="P14" s="89">
        <f>HB!Q$10</f>
        <v>1112.3499340000001</v>
      </c>
      <c r="Q14" s="89">
        <f>HB!R$10</f>
        <v>1194.2887109999999</v>
      </c>
      <c r="R14" s="89">
        <f>HB!S$10</f>
        <v>1272.576415</v>
      </c>
      <c r="S14" s="89">
        <f>HB!T$10</f>
        <v>1279.2887740000001</v>
      </c>
      <c r="T14" s="89">
        <f>HB!U$10</f>
        <v>1281.7644209999999</v>
      </c>
      <c r="U14" s="89">
        <f>HB!V$10</f>
        <v>1277.3812849999999</v>
      </c>
      <c r="V14" s="89">
        <f>HB!W$10</f>
        <v>1232.435095</v>
      </c>
      <c r="W14" s="89">
        <f>HB!X$10</f>
        <v>1171.0893450000001</v>
      </c>
      <c r="X14" s="64">
        <f>HB!Y$10</f>
        <v>1092.3006539999999</v>
      </c>
    </row>
    <row r="15" spans="1:24" ht="15" customHeight="1" x14ac:dyDescent="0.4">
      <c r="A15" s="70" t="s">
        <v>185</v>
      </c>
      <c r="B15" s="89"/>
      <c r="C15" s="89"/>
      <c r="D15" s="89"/>
      <c r="E15" s="89"/>
      <c r="F15" s="89"/>
      <c r="G15" s="89"/>
      <c r="H15" s="89"/>
      <c r="I15" s="89"/>
      <c r="J15" s="89"/>
      <c r="K15" s="89"/>
      <c r="L15" s="89"/>
      <c r="M15" s="89"/>
      <c r="N15" s="89">
        <v>548.58742300000006</v>
      </c>
      <c r="O15" s="89">
        <v>697.47951699999999</v>
      </c>
      <c r="P15" s="89">
        <v>769.377703</v>
      </c>
      <c r="Q15" s="89">
        <v>834.00803400000007</v>
      </c>
      <c r="R15" s="89">
        <v>900.19831800000009</v>
      </c>
      <c r="S15" s="89">
        <v>901.22067800000002</v>
      </c>
      <c r="T15" s="89">
        <v>901.59815500000002</v>
      </c>
      <c r="U15" s="89">
        <v>901.78883599999995</v>
      </c>
      <c r="V15" s="89">
        <v>870.87819999999999</v>
      </c>
      <c r="W15" s="89">
        <v>825.77877000000001</v>
      </c>
      <c r="X15" s="64">
        <v>765.552862</v>
      </c>
    </row>
    <row r="16" spans="1:24" ht="15" customHeight="1" x14ac:dyDescent="0.4">
      <c r="A16" s="70" t="s">
        <v>184</v>
      </c>
      <c r="B16" s="89"/>
      <c r="C16" s="89"/>
      <c r="D16" s="89"/>
      <c r="E16" s="89"/>
      <c r="F16" s="89"/>
      <c r="G16" s="89"/>
      <c r="H16" s="89"/>
      <c r="I16" s="89"/>
      <c r="J16" s="89"/>
      <c r="K16" s="89"/>
      <c r="L16" s="89"/>
      <c r="M16" s="89"/>
      <c r="N16" s="89">
        <v>322.05458299999981</v>
      </c>
      <c r="O16" s="89">
        <v>337.828124</v>
      </c>
      <c r="P16" s="89">
        <v>342.97223100000002</v>
      </c>
      <c r="Q16" s="89">
        <v>360.28067700000003</v>
      </c>
      <c r="R16" s="89">
        <v>372.37809700000003</v>
      </c>
      <c r="S16" s="89">
        <v>378.06809600000003</v>
      </c>
      <c r="T16" s="89">
        <v>380.16626600000001</v>
      </c>
      <c r="U16" s="89">
        <v>375.59244899999999</v>
      </c>
      <c r="V16" s="89">
        <v>361.556895</v>
      </c>
      <c r="W16" s="89">
        <v>345.31057499999997</v>
      </c>
      <c r="X16" s="64">
        <v>326.747792</v>
      </c>
    </row>
    <row r="17" spans="1:24" ht="15" customHeight="1" x14ac:dyDescent="0.4">
      <c r="A17" s="162" t="s">
        <v>73</v>
      </c>
      <c r="B17" s="89">
        <f>IB!C$10</f>
        <v>496.48925856060504</v>
      </c>
      <c r="C17" s="89">
        <f>IB!D$10</f>
        <v>485.7808929920696</v>
      </c>
      <c r="D17" s="89">
        <f>IB!E$10</f>
        <v>489.85137899890157</v>
      </c>
      <c r="E17" s="89">
        <f>IB!F$10</f>
        <v>471.57750444627419</v>
      </c>
      <c r="F17" s="89">
        <f>IB!G$10</f>
        <v>468.26861272616702</v>
      </c>
      <c r="G17" s="89">
        <f>IB!H$10</f>
        <v>475.93282112545205</v>
      </c>
      <c r="H17" s="89">
        <f>IB!I$10</f>
        <v>479.96888152836641</v>
      </c>
      <c r="I17" s="89">
        <f>IB!J$10</f>
        <v>478.05830331873977</v>
      </c>
      <c r="J17" s="89">
        <f>IB!K$10</f>
        <v>473.14708240976921</v>
      </c>
      <c r="K17" s="89">
        <f>IB!L$10</f>
        <v>473.94950695108616</v>
      </c>
      <c r="L17" s="89">
        <f>IB!M$10</f>
        <v>472.33583653372995</v>
      </c>
      <c r="M17" s="89">
        <f>IB!N$10</f>
        <v>484.57947261792793</v>
      </c>
      <c r="N17" s="89">
        <f>IB!O$10</f>
        <v>481.60514645128433</v>
      </c>
      <c r="O17" s="89">
        <f>IB!P$10</f>
        <v>455.38184983830797</v>
      </c>
      <c r="P17" s="89">
        <f>IB!Q$10</f>
        <v>418.9081824756982</v>
      </c>
      <c r="Q17" s="89">
        <f>IB!R$10</f>
        <v>374.46717615640955</v>
      </c>
      <c r="R17" s="89">
        <f>IB!S$10</f>
        <v>247.00452070219262</v>
      </c>
      <c r="S17" s="89">
        <f>IB!T$10</f>
        <v>71.977113461586129</v>
      </c>
      <c r="T17" s="89">
        <f>IB!U$10</f>
        <v>8.8565041551400405</v>
      </c>
      <c r="U17" s="89">
        <f>IB!V$10</f>
        <v>4.4455026819224681</v>
      </c>
      <c r="V17" s="89">
        <f>IB!W$10</f>
        <v>0.77871149097071179</v>
      </c>
      <c r="W17" s="89">
        <f>IB!X$10</f>
        <v>0.15495595801155906</v>
      </c>
      <c r="X17" s="64">
        <f>IB!Y$10</f>
        <v>0</v>
      </c>
    </row>
    <row r="18" spans="1:24" ht="30" customHeight="1" x14ac:dyDescent="0.4">
      <c r="A18" s="161" t="s">
        <v>72</v>
      </c>
      <c r="B18" s="89">
        <f>IS!C$10</f>
        <v>878.76290798217133</v>
      </c>
      <c r="C18" s="89">
        <f>IS!D$10</f>
        <v>743.76869928153985</v>
      </c>
      <c r="D18" s="89">
        <f>IS!E$10</f>
        <v>723.59382958033723</v>
      </c>
      <c r="E18" s="89">
        <f>IS!F$10</f>
        <v>750.08582730047328</v>
      </c>
      <c r="F18" s="89">
        <f>IS!G$10</f>
        <v>824.65367478741473</v>
      </c>
      <c r="G18" s="89">
        <f>IS!H$10</f>
        <v>889.78498584710701</v>
      </c>
      <c r="H18" s="89">
        <f>IS!I$10</f>
        <v>888.47332661737096</v>
      </c>
      <c r="I18" s="89">
        <f>IS!J$10</f>
        <v>785.48867475423162</v>
      </c>
      <c r="J18" s="89">
        <f>IS!K$10</f>
        <v>588.48052982925071</v>
      </c>
      <c r="K18" s="89">
        <f>IS!L$10</f>
        <v>532.99331831037932</v>
      </c>
      <c r="L18" s="89">
        <f>IS!M$10</f>
        <v>517.4800933528727</v>
      </c>
      <c r="M18" s="89">
        <f>IS!N$10</f>
        <v>535.96290809492655</v>
      </c>
      <c r="N18" s="89">
        <f>IS!O$10</f>
        <v>525.10448643522591</v>
      </c>
      <c r="O18" s="89">
        <f>IS!P$10</f>
        <v>512.7118642559069</v>
      </c>
      <c r="P18" s="89">
        <f>IS!Q$10</f>
        <v>488.14350919736</v>
      </c>
      <c r="Q18" s="89">
        <f>IS!R$10</f>
        <v>442.81838258908749</v>
      </c>
      <c r="R18" s="89">
        <f>IS!S$10</f>
        <v>339.12144646602246</v>
      </c>
      <c r="S18" s="89">
        <f>IS!T$10</f>
        <v>231.09975793494573</v>
      </c>
      <c r="T18" s="89">
        <f>IS!U$10</f>
        <v>195.68241174670186</v>
      </c>
      <c r="U18" s="89">
        <f>IS!V$10</f>
        <v>176.43745235648149</v>
      </c>
      <c r="V18" s="89">
        <f>IS!W$10</f>
        <v>156.0822351722648</v>
      </c>
      <c r="W18" s="89">
        <f>IS!X$10</f>
        <v>152.36229023130127</v>
      </c>
      <c r="X18" s="64">
        <f>IS!Y$10</f>
        <v>135.04342403721779</v>
      </c>
    </row>
    <row r="19" spans="1:24" ht="15" customHeight="1" x14ac:dyDescent="0.4">
      <c r="A19" s="70" t="s">
        <v>71</v>
      </c>
      <c r="B19" s="89">
        <f>'IS MIG'!C$10</f>
        <v>257.59848713303711</v>
      </c>
      <c r="C19" s="89">
        <f>'IS MIG'!D$10</f>
        <v>257.03680829761646</v>
      </c>
      <c r="D19" s="89">
        <f>'IS MIG'!E$10</f>
        <v>240.68910552298661</v>
      </c>
      <c r="E19" s="89">
        <f>'IS MIG'!F$10</f>
        <v>248.25693988821737</v>
      </c>
      <c r="F19" s="89">
        <f>'IS MIG'!G$10</f>
        <v>267.21857612944473</v>
      </c>
      <c r="G19" s="89">
        <f>'IS MIG'!H$10</f>
        <v>295.18306366024274</v>
      </c>
      <c r="H19" s="89">
        <f>'IS MIG'!I$10</f>
        <v>292.50794502188677</v>
      </c>
      <c r="I19" s="89">
        <f>'IS MIG'!J$10</f>
        <v>159.23792047911712</v>
      </c>
      <c r="J19" s="89">
        <f>'IS MIG'!K$10</f>
        <v>0</v>
      </c>
      <c r="K19" s="89">
        <f>'IS MIG'!L$10</f>
        <v>0</v>
      </c>
      <c r="L19" s="89">
        <f>'IS MIG'!M$10</f>
        <v>0</v>
      </c>
      <c r="M19" s="89">
        <f>'IS MIG'!N$10</f>
        <v>0</v>
      </c>
      <c r="N19" s="89">
        <f>'IS MIG'!O$10</f>
        <v>0</v>
      </c>
      <c r="O19" s="89">
        <f>'IS MIG'!P$10</f>
        <v>0</v>
      </c>
      <c r="P19" s="89">
        <f>'IS MIG'!Q$10</f>
        <v>0</v>
      </c>
      <c r="Q19" s="89">
        <f>'IS MIG'!R$10</f>
        <v>0</v>
      </c>
      <c r="R19" s="89">
        <f>'IS MIG'!S$10</f>
        <v>0</v>
      </c>
      <c r="S19" s="89">
        <f>'IS MIG'!T$10</f>
        <v>0</v>
      </c>
      <c r="T19" s="89">
        <f>'IS MIG'!U$10</f>
        <v>0</v>
      </c>
      <c r="U19" s="89">
        <f>'IS MIG'!V$10</f>
        <v>0</v>
      </c>
      <c r="V19" s="89">
        <f>'IS MIG'!W$10</f>
        <v>0</v>
      </c>
      <c r="W19" s="89">
        <f>'IS MIG'!X$10</f>
        <v>0</v>
      </c>
      <c r="X19" s="64">
        <f>'IS MIG'!Y$10</f>
        <v>0</v>
      </c>
    </row>
    <row r="20" spans="1:24" ht="15" customHeight="1" x14ac:dyDescent="0.4">
      <c r="A20" s="70" t="s">
        <v>183</v>
      </c>
      <c r="B20" s="89"/>
      <c r="C20" s="89"/>
      <c r="D20" s="89"/>
      <c r="E20" s="89"/>
      <c r="F20" s="89">
        <f>'IS (incapacity)'!G$10</f>
        <v>244.85061646782481</v>
      </c>
      <c r="G20" s="89">
        <f>'IS (incapacity)'!H$10</f>
        <v>268.81379541875322</v>
      </c>
      <c r="H20" s="89">
        <f>'IS (incapacity)'!I$10</f>
        <v>262.74077216580497</v>
      </c>
      <c r="I20" s="89">
        <f>'IS (incapacity)'!J$10</f>
        <v>277.99077289374861</v>
      </c>
      <c r="J20" s="89">
        <f>'IS (incapacity)'!K$10</f>
        <v>274.62269805306209</v>
      </c>
      <c r="K20" s="89">
        <f>'IS (incapacity)'!L$10</f>
        <v>256.68245511354831</v>
      </c>
      <c r="L20" s="89">
        <f>'IS (incapacity)'!M$10</f>
        <v>262.65602116183663</v>
      </c>
      <c r="M20" s="89">
        <f>'IS (incapacity)'!N$10</f>
        <v>296.01523787468199</v>
      </c>
      <c r="N20" s="89">
        <f>'IS (incapacity)'!O$10</f>
        <v>303.71930011733571</v>
      </c>
      <c r="O20" s="89">
        <f>'IS (incapacity)'!P$10</f>
        <v>299.06432313522271</v>
      </c>
      <c r="P20" s="89">
        <f>'IS (incapacity)'!Q$10</f>
        <v>282.75787487258759</v>
      </c>
      <c r="Q20" s="89">
        <f>'IS (incapacity)'!R$10</f>
        <v>249.29428319115527</v>
      </c>
      <c r="R20" s="89">
        <f>'IS (incapacity)'!S$10</f>
        <v>149.21904464560009</v>
      </c>
      <c r="S20" s="89">
        <f>'IS (incapacity)'!T$10</f>
        <v>53.164344405010603</v>
      </c>
      <c r="T20" s="89">
        <f>'IS (incapacity)'!U$10</f>
        <v>25.620339618142616</v>
      </c>
      <c r="U20" s="89">
        <f>'IS (incapacity)'!V$10</f>
        <v>13.909740612123841</v>
      </c>
      <c r="V20" s="89">
        <f>'IS (incapacity)'!W$10</f>
        <v>5.0174100681702045</v>
      </c>
      <c r="W20" s="89">
        <f>'IS (incapacity)'!X$10</f>
        <v>0.84226663357220888</v>
      </c>
      <c r="X20" s="64">
        <f>'IS (incapacity)'!Y$10</f>
        <v>0</v>
      </c>
    </row>
    <row r="21" spans="1:24" ht="15" customHeight="1" x14ac:dyDescent="0.4">
      <c r="A21" s="70" t="s">
        <v>182</v>
      </c>
      <c r="B21" s="89"/>
      <c r="C21" s="89"/>
      <c r="D21" s="89"/>
      <c r="E21" s="89"/>
      <c r="F21" s="89">
        <f>'IS (lone parent)'!G$10</f>
        <v>278.30825613745446</v>
      </c>
      <c r="G21" s="89">
        <f>'IS (lone parent)'!H$10</f>
        <v>288.36390127016534</v>
      </c>
      <c r="H21" s="89">
        <f>'IS (lone parent)'!I$10</f>
        <v>295.16597131951153</v>
      </c>
      <c r="I21" s="89">
        <f>'IS (lone parent)'!J$10</f>
        <v>308.72550707803521</v>
      </c>
      <c r="J21" s="89">
        <f>'IS (lone parent)'!K$10</f>
        <v>276.20607027656206</v>
      </c>
      <c r="K21" s="89">
        <f>'IS (lone parent)'!L$10</f>
        <v>234.66438572144762</v>
      </c>
      <c r="L21" s="89">
        <f>'IS (lone parent)'!M$10</f>
        <v>214.50749528116495</v>
      </c>
      <c r="M21" s="89">
        <f>'IS (lone parent)'!N$10</f>
        <v>203.49993777839919</v>
      </c>
      <c r="N21" s="89">
        <f>'IS (lone parent)'!O$10</f>
        <v>188.19015723191791</v>
      </c>
      <c r="O21" s="89">
        <f>'IS (lone parent)'!P$10</f>
        <v>177.74776389347579</v>
      </c>
      <c r="P21" s="89">
        <f>'IS (lone parent)'!Q$10</f>
        <v>164.33188781743092</v>
      </c>
      <c r="Q21" s="89">
        <f>'IS (lone parent)'!R$10</f>
        <v>150.10712786074984</v>
      </c>
      <c r="R21" s="89">
        <f>'IS (lone parent)'!S$10</f>
        <v>140.99377326637878</v>
      </c>
      <c r="S21" s="89">
        <f>'IS (lone parent)'!T$10</f>
        <v>127.06298187108575</v>
      </c>
      <c r="T21" s="89">
        <f>'IS (lone parent)'!U$10</f>
        <v>118.64200814009946</v>
      </c>
      <c r="U21" s="89">
        <f>'IS (lone parent)'!V$10</f>
        <v>109.66734629402515</v>
      </c>
      <c r="V21" s="89">
        <f>'IS (lone parent)'!W$10</f>
        <v>99.0418250762513</v>
      </c>
      <c r="W21" s="89">
        <f>'IS (lone parent)'!X$10</f>
        <v>96.279299019757616</v>
      </c>
      <c r="X21" s="64">
        <f>'IS (lone parent)'!Y$10</f>
        <v>81.868033094602566</v>
      </c>
    </row>
    <row r="22" spans="1:24" ht="15" customHeight="1" x14ac:dyDescent="0.4">
      <c r="A22" s="70" t="s">
        <v>181</v>
      </c>
      <c r="B22" s="89"/>
      <c r="C22" s="89"/>
      <c r="D22" s="89"/>
      <c r="E22" s="89"/>
      <c r="F22" s="89">
        <f>'IS (carer)'!G$10</f>
        <v>15.494269733938708</v>
      </c>
      <c r="G22" s="89">
        <f>'IS (carer)'!H$10</f>
        <v>19.829601036040671</v>
      </c>
      <c r="H22" s="89">
        <f>'IS (carer)'!I$10</f>
        <v>21.283491057889165</v>
      </c>
      <c r="I22" s="89">
        <f>'IS (carer)'!J$10</f>
        <v>23.063270582825936</v>
      </c>
      <c r="J22" s="89">
        <f>'IS (carer)'!K$10</f>
        <v>22.287005081064077</v>
      </c>
      <c r="K22" s="89">
        <f>'IS (carer)'!L$10</f>
        <v>21.08618938260549</v>
      </c>
      <c r="L22" s="89">
        <f>'IS (carer)'!M$10</f>
        <v>20.785175257705546</v>
      </c>
      <c r="M22" s="89">
        <f>'IS (carer)'!N$10</f>
        <v>20.397798016071611</v>
      </c>
      <c r="N22" s="89">
        <f>'IS (carer)'!O$10</f>
        <v>20.111912640018193</v>
      </c>
      <c r="O22" s="89">
        <f>'IS (carer)'!P$10</f>
        <v>21.969738080319129</v>
      </c>
      <c r="P22" s="89">
        <f>'IS (carer)'!Q$10</f>
        <v>27.678464095526625</v>
      </c>
      <c r="Q22" s="89">
        <f>'IS (carer)'!R$10</f>
        <v>30.48216931020557</v>
      </c>
      <c r="R22" s="89">
        <f>'IS (carer)'!S$10</f>
        <v>36.306268538839923</v>
      </c>
      <c r="S22" s="89">
        <f>'IS (carer)'!T$10</f>
        <v>39.715482483672446</v>
      </c>
      <c r="T22" s="89">
        <f>'IS (carer)'!U$10</f>
        <v>42.170865174816711</v>
      </c>
      <c r="U22" s="89">
        <f>'IS (carer)'!V$10</f>
        <v>45.145425535516104</v>
      </c>
      <c r="V22" s="89">
        <f>'IS (carer)'!W$10</f>
        <v>45.191653841953979</v>
      </c>
      <c r="W22" s="89">
        <f>'IS (carer)'!X$10</f>
        <v>49.319145933670285</v>
      </c>
      <c r="X22" s="64">
        <f>'IS (carer)'!Y$10</f>
        <v>48.380248423101868</v>
      </c>
    </row>
    <row r="23" spans="1:24" ht="15" customHeight="1" x14ac:dyDescent="0.4">
      <c r="A23" s="70" t="s">
        <v>180</v>
      </c>
      <c r="B23" s="89"/>
      <c r="C23" s="89"/>
      <c r="D23" s="89"/>
      <c r="E23" s="89"/>
      <c r="F23" s="89">
        <f>'IS (others)'!G$10</f>
        <v>18.781956318752016</v>
      </c>
      <c r="G23" s="89">
        <f>'IS (others)'!H$10</f>
        <v>17.594624461905095</v>
      </c>
      <c r="H23" s="89">
        <f>'IS (others)'!I$10</f>
        <v>16.775147052278495</v>
      </c>
      <c r="I23" s="89">
        <f>'IS (others)'!J$10</f>
        <v>16.471203720504548</v>
      </c>
      <c r="J23" s="89">
        <f>'IS (others)'!K$10</f>
        <v>15.364756418562475</v>
      </c>
      <c r="K23" s="89">
        <f>'IS (others)'!L$10</f>
        <v>20.277138492412984</v>
      </c>
      <c r="L23" s="89">
        <f>'IS (others)'!M$10</f>
        <v>18.658217152271543</v>
      </c>
      <c r="M23" s="89">
        <f>'IS (others)'!N$10</f>
        <v>15.401205594824678</v>
      </c>
      <c r="N23" s="89">
        <f>'IS (others)'!O$10</f>
        <v>12.559965016864977</v>
      </c>
      <c r="O23" s="89">
        <f>'IS (others)'!P$10</f>
        <v>13.263415343741515</v>
      </c>
      <c r="P23" s="89">
        <f>'IS (others)'!Q$10</f>
        <v>13.351633702314782</v>
      </c>
      <c r="Q23" s="89">
        <f>'IS (others)'!R$10</f>
        <v>13.126298481953029</v>
      </c>
      <c r="R23" s="89">
        <f>'IS (others)'!S$10</f>
        <v>12.710768514246169</v>
      </c>
      <c r="S23" s="89">
        <f>'IS (others)'!T$10</f>
        <v>11.261275718431325</v>
      </c>
      <c r="T23" s="89">
        <f>'IS (others)'!U$10</f>
        <v>9.3312222113343495</v>
      </c>
      <c r="U23" s="89">
        <f>'IS (others)'!V$10</f>
        <v>7.8674952893790966</v>
      </c>
      <c r="V23" s="89">
        <f>'IS (others)'!W$10</f>
        <v>7.0673629763991981</v>
      </c>
      <c r="W23" s="89">
        <f>'IS (others)'!X$10</f>
        <v>6.084153764339316</v>
      </c>
      <c r="X23" s="64">
        <f>'IS (others)'!Y$10</f>
        <v>4.6456149275802536</v>
      </c>
    </row>
    <row r="24" spans="1:24" ht="30" customHeight="1" x14ac:dyDescent="0.4">
      <c r="A24" s="162" t="s">
        <v>66</v>
      </c>
      <c r="B24" s="89"/>
      <c r="C24" s="89"/>
      <c r="D24" s="89"/>
      <c r="E24" s="89"/>
      <c r="F24" s="89">
        <f>IIDB!G$10</f>
        <v>73.15288603424321</v>
      </c>
      <c r="G24" s="89">
        <f>IIDB!H$10</f>
        <v>75.059249362394425</v>
      </c>
      <c r="H24" s="89">
        <f>IIDB!I$10</f>
        <v>75.427600194837751</v>
      </c>
      <c r="I24" s="89">
        <f>IIDB!J$10</f>
        <v>75.82232868835591</v>
      </c>
      <c r="J24" s="89">
        <f>IIDB!K$10</f>
        <v>71.490280011880557</v>
      </c>
      <c r="K24" s="89">
        <f>IIDB!L$10</f>
        <v>71.792109725535497</v>
      </c>
      <c r="L24" s="89">
        <f>IIDB!M$10</f>
        <v>72.47291057596226</v>
      </c>
      <c r="M24" s="89">
        <f>IIDB!N$10</f>
        <v>73.603749990894912</v>
      </c>
      <c r="N24" s="89">
        <f>IIDB!O$10</f>
        <v>76.315548167136996</v>
      </c>
      <c r="O24" s="89">
        <f>IIDB!P$10</f>
        <v>79.916671868308114</v>
      </c>
      <c r="P24" s="89">
        <f>IIDB!Q$10</f>
        <v>85.376942290563122</v>
      </c>
      <c r="Q24" s="89">
        <f>IIDB!R$10</f>
        <v>86.093169984589807</v>
      </c>
      <c r="R24" s="89">
        <f>IIDB!S$10</f>
        <v>88.233483263468187</v>
      </c>
      <c r="S24" s="89">
        <f>IIDB!T$10</f>
        <v>88.358759440136211</v>
      </c>
      <c r="T24" s="89">
        <f>IIDB!U$10</f>
        <v>89.917068081405375</v>
      </c>
      <c r="U24" s="89">
        <f>IIDB!V$10</f>
        <v>88.72932992994069</v>
      </c>
      <c r="V24" s="89">
        <f>IIDB!W$10</f>
        <v>87.788557979838771</v>
      </c>
      <c r="W24" s="89">
        <f>IIDB!X$10</f>
        <v>86.514002893040114</v>
      </c>
      <c r="X24" s="64">
        <f>IIDB!Y$10</f>
        <v>87.109305025417399</v>
      </c>
    </row>
    <row r="25" spans="1:24" ht="15" customHeight="1" x14ac:dyDescent="0.4">
      <c r="A25" s="161" t="s">
        <v>65</v>
      </c>
      <c r="B25" s="89">
        <f>JSA!C$10</f>
        <v>131.74586330628702</v>
      </c>
      <c r="C25" s="89">
        <f>JSA!D$10</f>
        <v>225.79599259152872</v>
      </c>
      <c r="D25" s="89">
        <f>JSA!E$10</f>
        <v>215.48854435555168</v>
      </c>
      <c r="E25" s="89">
        <f>JSA!F$10</f>
        <v>207.3448742712026</v>
      </c>
      <c r="F25" s="89">
        <f>JSA!G$10</f>
        <v>194.11322232274549</v>
      </c>
      <c r="G25" s="89">
        <f>JSA!H$10</f>
        <v>175.7727038487694</v>
      </c>
      <c r="H25" s="89">
        <f>JSA!I$10</f>
        <v>169.14788045296831</v>
      </c>
      <c r="I25" s="89">
        <f>JSA!J$10</f>
        <v>167.95746147153605</v>
      </c>
      <c r="J25" s="89">
        <f>JSA!K$10</f>
        <v>144.16200399984635</v>
      </c>
      <c r="K25" s="89">
        <f>JSA!L$10</f>
        <v>155.80892705936299</v>
      </c>
      <c r="L25" s="89">
        <f>JSA!M$10</f>
        <v>167.70107537338748</v>
      </c>
      <c r="M25" s="89">
        <f>JSA!N$10</f>
        <v>154.61819435562597</v>
      </c>
      <c r="N25" s="89">
        <f>JSA!O$10</f>
        <v>206.72124199362457</v>
      </c>
      <c r="O25" s="89">
        <f>JSA!P$10</f>
        <v>342.89599787541101</v>
      </c>
      <c r="P25" s="89">
        <f>JSA!Q$10</f>
        <v>313.15341229873155</v>
      </c>
      <c r="Q25" s="89">
        <f>JSA!R$10</f>
        <v>348.83019902857211</v>
      </c>
      <c r="R25" s="89">
        <f>JSA!S$10</f>
        <v>368.27814169173979</v>
      </c>
      <c r="S25" s="89">
        <f>JSA!T$10</f>
        <v>301.61147208026057</v>
      </c>
      <c r="T25" s="89">
        <f>JSA!U$10</f>
        <v>211.67046321960365</v>
      </c>
      <c r="U25" s="89">
        <f>JSA!V$10</f>
        <v>157.06300555048563</v>
      </c>
      <c r="V25" s="89">
        <f>JSA!W$10</f>
        <v>120.09207435213628</v>
      </c>
      <c r="W25" s="89">
        <f>JSA!X$10</f>
        <v>112.32198467937718</v>
      </c>
      <c r="X25" s="64">
        <f>JSA!Y$10</f>
        <v>94.221066105676101</v>
      </c>
    </row>
    <row r="26" spans="1:24" ht="15" customHeight="1" x14ac:dyDescent="0.4">
      <c r="A26" s="161" t="s">
        <v>64</v>
      </c>
      <c r="B26" s="89">
        <f>MA!C$10</f>
        <v>0</v>
      </c>
      <c r="C26" s="89">
        <f>MA!D$10</f>
        <v>0</v>
      </c>
      <c r="D26" s="89">
        <f>MA!E$10</f>
        <v>0</v>
      </c>
      <c r="E26" s="89">
        <f>MA!F$10</f>
        <v>0</v>
      </c>
      <c r="F26" s="89">
        <f>MA!G$10</f>
        <v>3.4134904654853213</v>
      </c>
      <c r="G26" s="89">
        <f>MA!H$10</f>
        <v>4.4422947316106836</v>
      </c>
      <c r="H26" s="89">
        <f>MA!I$10</f>
        <v>5.245511788977697</v>
      </c>
      <c r="I26" s="89">
        <f>MA!J$10</f>
        <v>9.2135958300921548</v>
      </c>
      <c r="J26" s="89">
        <f>MA!K$10</f>
        <v>13.076077751879753</v>
      </c>
      <c r="K26" s="89">
        <f>MA!L$10</f>
        <v>14.025512190621161</v>
      </c>
      <c r="L26" s="89">
        <f>MA!M$10</f>
        <v>12.250613259123018</v>
      </c>
      <c r="M26" s="89">
        <f>MA!N$10</f>
        <v>20.475757667299263</v>
      </c>
      <c r="N26" s="89">
        <f>MA!O$10</f>
        <v>25.527085229823534</v>
      </c>
      <c r="O26" s="89">
        <f>MA!P$10</f>
        <v>25.052735957551633</v>
      </c>
      <c r="P26" s="89">
        <f>MA!Q$10</f>
        <v>28.649909513525269</v>
      </c>
      <c r="Q26" s="89">
        <f>MA!R$10</f>
        <v>30.311388563973775</v>
      </c>
      <c r="R26" s="89">
        <f>MA!S$10</f>
        <v>28.94506653412007</v>
      </c>
      <c r="S26" s="89">
        <f>MA!T$10</f>
        <v>31.052674624777868</v>
      </c>
      <c r="T26" s="89">
        <f>MA!U$10</f>
        <v>28.51272151440584</v>
      </c>
      <c r="U26" s="89">
        <f>MA!V$10</f>
        <v>35.926608582204814</v>
      </c>
      <c r="V26" s="89">
        <f>MA!W$10</f>
        <v>34.340785056357049</v>
      </c>
      <c r="W26" s="89">
        <f>MA!X$10</f>
        <v>30.332176811287624</v>
      </c>
      <c r="X26" s="64">
        <f>MA!Y$10</f>
        <v>33.099966058965812</v>
      </c>
    </row>
    <row r="27" spans="1:24" ht="15" customHeight="1" x14ac:dyDescent="0.4">
      <c r="A27" s="161" t="s">
        <v>178</v>
      </c>
      <c r="B27" s="89"/>
      <c r="C27" s="89"/>
      <c r="D27" s="89"/>
      <c r="E27" s="89"/>
      <c r="F27" s="89"/>
      <c r="G27" s="89"/>
      <c r="H27" s="89"/>
      <c r="I27" s="89"/>
      <c r="J27" s="89">
        <f>O75TVL!K$10</f>
        <v>31.733443017532416</v>
      </c>
      <c r="K27" s="89">
        <f>O75TVL!L$10</f>
        <v>33.627618155621043</v>
      </c>
      <c r="L27" s="89">
        <f>O75TVL!M$10</f>
        <v>35.658813538222638</v>
      </c>
      <c r="M27" s="89">
        <f>O75TVL!N$10</f>
        <v>37.373734121902935</v>
      </c>
      <c r="N27" s="89">
        <f>O75TVL!O$10</f>
        <v>38.752664429551182</v>
      </c>
      <c r="O27" s="89">
        <f>O75TVL!P$10</f>
        <v>40.377885130276347</v>
      </c>
      <c r="P27" s="89">
        <f>O75TVL!Q$10</f>
        <v>42.62047294782883</v>
      </c>
      <c r="Q27" s="89">
        <f>O75TVL!R$10</f>
        <v>43.292285927206642</v>
      </c>
      <c r="R27" s="89">
        <f>O75TVL!S$10</f>
        <v>44.020792391350945</v>
      </c>
      <c r="S27" s="89">
        <f>O75TVL!T$10</f>
        <v>44.529631486725208</v>
      </c>
      <c r="T27" s="89">
        <f>O75TVL!U$10</f>
        <v>45.030791292112823</v>
      </c>
      <c r="U27" s="89">
        <f>O75TVL!V$10</f>
        <v>45.791971123927311</v>
      </c>
      <c r="V27" s="89">
        <f>O75TVL!W$10</f>
        <v>46.219231826588825</v>
      </c>
      <c r="W27" s="89">
        <f>O75TVL!X$10</f>
        <v>48.222656096068086</v>
      </c>
      <c r="X27" s="64">
        <f>O75TVL!Y$10</f>
        <v>34.500510797213053</v>
      </c>
    </row>
    <row r="28" spans="1:24" ht="15" customHeight="1" x14ac:dyDescent="0.4">
      <c r="A28" s="161" t="s">
        <v>89</v>
      </c>
      <c r="B28" s="89"/>
      <c r="C28" s="89"/>
      <c r="D28" s="89"/>
      <c r="E28" s="89"/>
      <c r="F28" s="89"/>
      <c r="G28" s="89"/>
      <c r="H28" s="89"/>
      <c r="I28" s="89">
        <f>PC!J$10</f>
        <v>0</v>
      </c>
      <c r="J28" s="89">
        <f>PC!K$10</f>
        <v>406.1706248093077</v>
      </c>
      <c r="K28" s="89">
        <f>PC!L$10</f>
        <v>436.33840070896491</v>
      </c>
      <c r="L28" s="89">
        <f>PC!M$10</f>
        <v>467.23375150481473</v>
      </c>
      <c r="M28" s="89">
        <f>PC!N$10</f>
        <v>499.0419617591167</v>
      </c>
      <c r="N28" s="89">
        <f>PC!O$10</f>
        <v>518.71226389465664</v>
      </c>
      <c r="O28" s="89">
        <f>PC!P$10</f>
        <v>550.82516544056011</v>
      </c>
      <c r="P28" s="89">
        <f>PC!Q$10</f>
        <v>562.55111579795164</v>
      </c>
      <c r="Q28" s="89">
        <f>PC!R$10</f>
        <v>552.06244790197513</v>
      </c>
      <c r="R28" s="89">
        <f>PC!S$10</f>
        <v>512.84873479414625</v>
      </c>
      <c r="S28" s="89">
        <f>PC!T$10</f>
        <v>481.39600740315518</v>
      </c>
      <c r="T28" s="89">
        <f>PC!U$10</f>
        <v>445.21551422817674</v>
      </c>
      <c r="U28" s="89">
        <f>PC!V$10</f>
        <v>408.47484261892515</v>
      </c>
      <c r="V28" s="89">
        <f>PC!W$10</f>
        <v>379.42921577102766</v>
      </c>
      <c r="W28" s="89">
        <f>PC!X$10</f>
        <v>359.03411540664462</v>
      </c>
      <c r="X28" s="64">
        <f>PC!Y$10</f>
        <v>343.60523985542613</v>
      </c>
    </row>
    <row r="29" spans="1:24" ht="30" customHeight="1" x14ac:dyDescent="0.4">
      <c r="A29" s="161" t="s">
        <v>103</v>
      </c>
      <c r="B29" s="89"/>
      <c r="C29" s="89"/>
      <c r="D29" s="89"/>
      <c r="E29" s="89"/>
      <c r="F29" s="89"/>
      <c r="G29" s="89"/>
      <c r="H29" s="89"/>
      <c r="I29" s="89">
        <f>PIP!J$10</f>
        <v>0</v>
      </c>
      <c r="J29" s="89">
        <f>PIP!K$10</f>
        <v>0</v>
      </c>
      <c r="K29" s="89">
        <f>PIP!L$10</f>
        <v>0</v>
      </c>
      <c r="L29" s="89">
        <f>PIP!M$10</f>
        <v>0</v>
      </c>
      <c r="M29" s="89">
        <f>PIP!N$10</f>
        <v>0</v>
      </c>
      <c r="N29" s="89">
        <f>PIP!O$10</f>
        <v>0</v>
      </c>
      <c r="O29" s="89">
        <f>PIP!P$10</f>
        <v>0</v>
      </c>
      <c r="P29" s="89">
        <f>PIP!Q$10</f>
        <v>0</v>
      </c>
      <c r="Q29" s="89">
        <f>PIP!R$10</f>
        <v>0</v>
      </c>
      <c r="R29" s="89">
        <f>PIP!S$10</f>
        <v>0</v>
      </c>
      <c r="S29" s="89">
        <f>PIP!T$10</f>
        <v>8.3930757822049937</v>
      </c>
      <c r="T29" s="89">
        <f>PIP!U$10</f>
        <v>164.13812365853761</v>
      </c>
      <c r="U29" s="89">
        <f>PIP!V$10</f>
        <v>296.01262863837053</v>
      </c>
      <c r="V29" s="89">
        <f>PIP!W$10</f>
        <v>428.07915840544638</v>
      </c>
      <c r="W29" s="89">
        <f>PIP!X$10</f>
        <v>654.04052159575178</v>
      </c>
      <c r="X29" s="64">
        <f>PIP!Y$10</f>
        <v>821.60543672952144</v>
      </c>
    </row>
    <row r="30" spans="1:24" ht="15" customHeight="1" x14ac:dyDescent="0.4">
      <c r="A30" s="161" t="s">
        <v>63</v>
      </c>
      <c r="B30" s="89">
        <f>SDA!C$10</f>
        <v>66.998669905100144</v>
      </c>
      <c r="C30" s="89">
        <f>SDA!D$10</f>
        <v>74.393902701383325</v>
      </c>
      <c r="D30" s="89">
        <f>SDA!E$10</f>
        <v>74.340755714785061</v>
      </c>
      <c r="E30" s="89">
        <f>SDA!F$10</f>
        <v>78.10124900990705</v>
      </c>
      <c r="F30" s="89">
        <f>SDA!G$10</f>
        <v>82.279301588668673</v>
      </c>
      <c r="G30" s="89">
        <f>SDA!H$10</f>
        <v>84.262639258011774</v>
      </c>
      <c r="H30" s="89">
        <f>SDA!I$10</f>
        <v>77.205636871505291</v>
      </c>
      <c r="I30" s="89">
        <f>SDA!J$10</f>
        <v>74.825230775852134</v>
      </c>
      <c r="J30" s="89">
        <f>SDA!K$10</f>
        <v>73.48900035426351</v>
      </c>
      <c r="K30" s="89">
        <f>SDA!L$10</f>
        <v>71.893460439162851</v>
      </c>
      <c r="L30" s="89">
        <f>SDA!M$10</f>
        <v>72.031008329993981</v>
      </c>
      <c r="M30" s="89">
        <f>SDA!N$10</f>
        <v>70.955376464797865</v>
      </c>
      <c r="N30" s="89">
        <f>SDA!O$10</f>
        <v>70.251354392748908</v>
      </c>
      <c r="O30" s="89">
        <f>SDA!P$10</f>
        <v>71.669682042108832</v>
      </c>
      <c r="P30" s="89">
        <f>SDA!Q$10</f>
        <v>70.405014114613564</v>
      </c>
      <c r="Q30" s="89">
        <f>SDA!R$10</f>
        <v>69.9157065427775</v>
      </c>
      <c r="R30" s="89">
        <f>SDA!S$10</f>
        <v>70.716806834663942</v>
      </c>
      <c r="S30" s="89">
        <f>SDA!T$10</f>
        <v>68.500277610478008</v>
      </c>
      <c r="T30" s="89">
        <f>SDA!U$10</f>
        <v>55.548524822399479</v>
      </c>
      <c r="U30" s="89">
        <f>SDA!V$10</f>
        <v>34.190250615429477</v>
      </c>
      <c r="V30" s="89">
        <f>SDA!W$10</f>
        <v>17.099634537435044</v>
      </c>
      <c r="W30" s="89">
        <f>SDA!X$10</f>
        <v>8.8127255925774257</v>
      </c>
      <c r="X30" s="64">
        <f>SDA!Y$10</f>
        <v>7.2351187726502637</v>
      </c>
    </row>
    <row r="31" spans="1:24" ht="15" customHeight="1" x14ac:dyDescent="0.4">
      <c r="A31" s="70" t="s">
        <v>62</v>
      </c>
      <c r="B31" s="89"/>
      <c r="C31" s="89"/>
      <c r="D31" s="89"/>
      <c r="E31" s="89"/>
      <c r="F31" s="89">
        <f>'SDA (working age)'!G$10</f>
        <v>70.823326403876479</v>
      </c>
      <c r="G31" s="89">
        <f>'SDA (working age)'!H$10</f>
        <v>72.524796702067121</v>
      </c>
      <c r="H31" s="89">
        <f>'SDA (working age)'!I$10</f>
        <v>65.628485494055937</v>
      </c>
      <c r="I31" s="89">
        <f>'SDA (working age)'!J$10</f>
        <v>62.68934802993099</v>
      </c>
      <c r="J31" s="89">
        <f>'SDA (working age)'!K$10</f>
        <v>64.533425571500018</v>
      </c>
      <c r="K31" s="89">
        <f>'SDA (working age)'!L$10</f>
        <v>62.611443532049094</v>
      </c>
      <c r="L31" s="89">
        <f>'SDA (working age)'!M$10</f>
        <v>62.199490316744971</v>
      </c>
      <c r="M31" s="89">
        <f>'SDA (working age)'!N$10</f>
        <v>56.243042988691563</v>
      </c>
      <c r="N31" s="89">
        <f>'SDA (working age)'!O$10</f>
        <v>57.369967930300632</v>
      </c>
      <c r="O31" s="89">
        <f>'SDA (working age)'!P$10</f>
        <v>58.197125093110834</v>
      </c>
      <c r="P31" s="89">
        <f>'SDA (working age)'!Q$10</f>
        <v>57.97247378864941</v>
      </c>
      <c r="Q31" s="89">
        <f>'SDA (working age)'!R$10</f>
        <v>57.43725880044272</v>
      </c>
      <c r="R31" s="89">
        <f>'SDA (working age)'!S$10</f>
        <v>58.901425940634013</v>
      </c>
      <c r="S31" s="89">
        <f>'SDA (working age)'!T$10</f>
        <v>57.690903067456617</v>
      </c>
      <c r="T31" s="89">
        <f>'SDA (working age)'!U$10</f>
        <v>45.219741395233456</v>
      </c>
      <c r="U31" s="89">
        <f>'SDA (working age)'!V$10</f>
        <v>24.556784560059249</v>
      </c>
      <c r="V31" s="89">
        <f>'SDA (working age)'!W$10</f>
        <v>8.2438857207728287</v>
      </c>
      <c r="W31" s="89">
        <f>'SDA (working age)'!X$10</f>
        <v>0.87534438791702429</v>
      </c>
      <c r="X31" s="64">
        <f>'SDA (working age)'!Y$10</f>
        <v>5.1958477835079425E-2</v>
      </c>
    </row>
    <row r="32" spans="1:24" ht="15" customHeight="1" x14ac:dyDescent="0.4">
      <c r="A32" s="70" t="s">
        <v>61</v>
      </c>
      <c r="B32" s="89"/>
      <c r="C32" s="89"/>
      <c r="D32" s="89"/>
      <c r="E32" s="89"/>
      <c r="F32" s="89">
        <f>'SDA (pensioners)'!G$10</f>
        <v>11.455975184792193</v>
      </c>
      <c r="G32" s="89">
        <f>'SDA (pensioners)'!H$10</f>
        <v>11.737842555944663</v>
      </c>
      <c r="H32" s="89">
        <f>'SDA (pensioners)'!I$10</f>
        <v>11.577151377449351</v>
      </c>
      <c r="I32" s="89">
        <f>'SDA (pensioners)'!J$10</f>
        <v>12.135882745921121</v>
      </c>
      <c r="J32" s="89">
        <f>'SDA (pensioners)'!K$10</f>
        <v>8.9555747827634864</v>
      </c>
      <c r="K32" s="89">
        <f>'SDA (pensioners)'!L$10</f>
        <v>9.2820169071137588</v>
      </c>
      <c r="L32" s="89">
        <f>'SDA (pensioners)'!M$10</f>
        <v>9.8315180132489957</v>
      </c>
      <c r="M32" s="89">
        <f>'SDA (pensioners)'!N$10</f>
        <v>14.712333476106291</v>
      </c>
      <c r="N32" s="89">
        <f>'SDA (pensioners)'!O$10</f>
        <v>12.881386462448273</v>
      </c>
      <c r="O32" s="89">
        <f>'SDA (pensioners)'!P$10</f>
        <v>13.472556948998013</v>
      </c>
      <c r="P32" s="89">
        <f>'SDA (pensioners)'!Q$10</f>
        <v>12.432540325964167</v>
      </c>
      <c r="Q32" s="89">
        <f>'SDA (pensioners)'!R$10</f>
        <v>12.478447742334778</v>
      </c>
      <c r="R32" s="89">
        <f>'SDA (pensioners)'!S$10</f>
        <v>11.815380894029921</v>
      </c>
      <c r="S32" s="89">
        <f>'SDA (pensioners)'!T$10</f>
        <v>10.809374543021383</v>
      </c>
      <c r="T32" s="89">
        <f>'SDA (pensioners)'!U$10</f>
        <v>10.328783427166027</v>
      </c>
      <c r="U32" s="89">
        <f>'SDA (pensioners)'!V$10</f>
        <v>9.633466055370226</v>
      </c>
      <c r="V32" s="89">
        <f>'SDA (pensioners)'!W$10</f>
        <v>8.8557488166622189</v>
      </c>
      <c r="W32" s="89">
        <f>'SDA (pensioners)'!X$10</f>
        <v>7.9373812046604</v>
      </c>
      <c r="X32" s="64">
        <f>'SDA (pensioners)'!Y$10</f>
        <v>7.1831602948151838</v>
      </c>
    </row>
    <row r="33" spans="1:24" ht="15" x14ac:dyDescent="0.4">
      <c r="A33" s="160" t="s">
        <v>60</v>
      </c>
      <c r="B33" s="89">
        <f>SP!C$10</f>
        <v>0</v>
      </c>
      <c r="C33" s="89">
        <f>SP!D$10</f>
        <v>0</v>
      </c>
      <c r="D33" s="89">
        <f>SP!E$10</f>
        <v>0</v>
      </c>
      <c r="E33" s="89">
        <f>SP!F$10</f>
        <v>2662.2149658882931</v>
      </c>
      <c r="F33" s="89">
        <f>SP!G$10</f>
        <v>2738.5926980164995</v>
      </c>
      <c r="G33" s="89">
        <f>SP!H$10</f>
        <v>2974.9646625662654</v>
      </c>
      <c r="H33" s="89">
        <f>SP!I$10</f>
        <v>3178.6627487934225</v>
      </c>
      <c r="I33" s="89">
        <f>SP!J$10</f>
        <v>3344.7122932115153</v>
      </c>
      <c r="J33" s="89">
        <f>SP!K$10</f>
        <v>3527.052288464452</v>
      </c>
      <c r="K33" s="89">
        <f>SP!L$10</f>
        <v>3732.3984212277956</v>
      </c>
      <c r="L33" s="89">
        <f>SP!M$10</f>
        <v>3907.5468732816848</v>
      </c>
      <c r="M33" s="89">
        <f>SP!N$10</f>
        <v>4215.0073154254169</v>
      </c>
      <c r="N33" s="89">
        <f>SP!O$10</f>
        <v>4529.8169184925109</v>
      </c>
      <c r="O33" s="89">
        <f>SP!P$10</f>
        <v>4947.9921771778645</v>
      </c>
      <c r="P33" s="89">
        <f>SP!Q$10</f>
        <v>5175.8185386459572</v>
      </c>
      <c r="Q33" s="89">
        <f>SP!R$10</f>
        <v>5515.2111813775555</v>
      </c>
      <c r="R33" s="89">
        <f>SP!S$10</f>
        <v>5959.4148365057536</v>
      </c>
      <c r="S33" s="89">
        <f>SP!T$10</f>
        <v>6229.7935357600218</v>
      </c>
      <c r="T33" s="89">
        <f>SP!U$10</f>
        <v>6497.4913874911717</v>
      </c>
      <c r="U33" s="89">
        <f>SP!V$10</f>
        <v>6734.9357003514397</v>
      </c>
      <c r="V33" s="89">
        <f>SP!W$10</f>
        <v>6920.1929374658675</v>
      </c>
      <c r="W33" s="89">
        <f>SP!X$10</f>
        <v>7105.1456736571563</v>
      </c>
      <c r="X33" s="64">
        <f>SP!Y$10</f>
        <v>7335.1841778258404</v>
      </c>
    </row>
    <row r="34" spans="1:24" ht="30" customHeight="1" x14ac:dyDescent="0.4">
      <c r="A34" s="160" t="s">
        <v>88</v>
      </c>
      <c r="B34" s="89"/>
      <c r="C34" s="89"/>
      <c r="D34" s="89"/>
      <c r="E34" s="89"/>
      <c r="F34" s="89"/>
      <c r="G34" s="89"/>
      <c r="H34" s="89"/>
      <c r="I34" s="89"/>
      <c r="J34" s="89">
        <f>SMP!K$10</f>
        <v>83.370727049310105</v>
      </c>
      <c r="K34" s="89">
        <f>SMP!L$10</f>
        <v>84.846167224883573</v>
      </c>
      <c r="L34" s="89">
        <f>SMP!M$10</f>
        <v>86.27941997072611</v>
      </c>
      <c r="M34" s="89">
        <f>SMP!N$10</f>
        <v>99.925447997236233</v>
      </c>
      <c r="N34" s="89">
        <f>SMP!O$10</f>
        <v>131.26563484663819</v>
      </c>
      <c r="O34" s="89">
        <f>SMP!P$10</f>
        <v>133.86017766440941</v>
      </c>
      <c r="P34" s="89">
        <f>SMP!Q$10</f>
        <v>140.63078578427795</v>
      </c>
      <c r="Q34" s="89">
        <f>SMP!R$10</f>
        <v>168.55965772491624</v>
      </c>
      <c r="R34" s="89">
        <f>SMP!S$10</f>
        <v>172.3743559196906</v>
      </c>
      <c r="S34" s="89">
        <f>SMP!T$10</f>
        <v>170.82146047412027</v>
      </c>
      <c r="T34" s="89">
        <f>SMP!U$10</f>
        <v>174.52138638154821</v>
      </c>
      <c r="U34" s="89">
        <f>SMP!V$10</f>
        <v>171.0424189</v>
      </c>
      <c r="V34" s="89">
        <f>SMP!W$10</f>
        <v>173.809799013</v>
      </c>
      <c r="W34" s="89">
        <f>SMP!X$10</f>
        <v>165.7850625932162</v>
      </c>
      <c r="X34" s="64">
        <f>SMP!Y$10</f>
        <v>180.64568856825036</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UC!T$10</f>
        <v>0</v>
      </c>
      <c r="T35" s="89">
        <f>UC!U$10</f>
        <v>4.1726405415218035E-2</v>
      </c>
      <c r="U35" s="89">
        <f>UC!V$10</f>
        <v>12.993355340655489</v>
      </c>
      <c r="V35" s="89">
        <f>UC!W$10</f>
        <v>77.868923504495996</v>
      </c>
      <c r="W35" s="89">
        <f>UC!X$10</f>
        <v>166.03794631070176</v>
      </c>
      <c r="X35" s="64">
        <f>UC!Y$10</f>
        <v>425.85800849736637</v>
      </c>
    </row>
    <row r="36" spans="1:24" ht="15" customHeight="1" x14ac:dyDescent="0.4">
      <c r="A36" s="160" t="s">
        <v>59</v>
      </c>
      <c r="B36" s="89"/>
      <c r="C36" s="89"/>
      <c r="D36" s="89"/>
      <c r="E36" s="89"/>
      <c r="F36" s="89">
        <f>WFP!G$10</f>
        <v>127.3131105117636</v>
      </c>
      <c r="G36" s="89">
        <f>WFP!H$10</f>
        <v>122.85892689418553</v>
      </c>
      <c r="H36" s="89">
        <f>WFP!I$10</f>
        <v>125.34782910247834</v>
      </c>
      <c r="I36" s="89">
        <f>WFP!J$10</f>
        <v>141.04820728673198</v>
      </c>
      <c r="J36" s="89">
        <f>WFP!K$10</f>
        <v>182.77567708174666</v>
      </c>
      <c r="K36" s="89">
        <f>WFP!L$10</f>
        <v>231.95432492723785</v>
      </c>
      <c r="L36" s="89">
        <f>WFP!M$10</f>
        <v>149.99742042224665</v>
      </c>
      <c r="M36" s="89">
        <f>WFP!N$10</f>
        <v>154.78963706662282</v>
      </c>
      <c r="N36" s="89">
        <f>WFP!O$10</f>
        <v>202.16074202952998</v>
      </c>
      <c r="O36" s="89">
        <f>WFP!P$10</f>
        <v>205.38570546644127</v>
      </c>
      <c r="P36" s="89">
        <f>WFP!Q$10</f>
        <v>208.42454375852293</v>
      </c>
      <c r="Q36" s="89">
        <f>WFP!R$10</f>
        <v>162.15656430991982</v>
      </c>
      <c r="R36" s="89">
        <f>WFP!S$10</f>
        <v>161.44585788540783</v>
      </c>
      <c r="S36" s="89">
        <f>WFP!T$10</f>
        <v>161.51473074060465</v>
      </c>
      <c r="T36" s="89">
        <f>WFP!U$10</f>
        <v>159.7636426610888</v>
      </c>
      <c r="U36" s="89">
        <f>WFP!V$10</f>
        <v>158.01080262049942</v>
      </c>
      <c r="V36" s="89">
        <f>WFP!W$10</f>
        <v>156.50169818431866</v>
      </c>
      <c r="W36" s="89">
        <f>WFP!X$10</f>
        <v>154.70557352179833</v>
      </c>
      <c r="X36" s="64">
        <f>WFP!Y$10</f>
        <v>152.93267412642507</v>
      </c>
    </row>
    <row r="37" spans="1:24" ht="30" customHeight="1" x14ac:dyDescent="0.4">
      <c r="A37" s="171" t="s">
        <v>177</v>
      </c>
      <c r="B37" s="88">
        <f>SUM(B3:B36)-SUM(B9:B11,B19:B23)</f>
        <v>2757.371311646823</v>
      </c>
      <c r="C37" s="88">
        <f>SUM(C3:C36)-SUM(C9:C11,C19:C23)</f>
        <v>2753.9738557755745</v>
      </c>
      <c r="D37" s="88">
        <f>SUM(D3:D36)-SUM(D9:D11,D19:D23)</f>
        <v>2778.6931164815651</v>
      </c>
      <c r="E37" s="88">
        <f>SUM(E3:E36)-SUM(E9:E11,E19:E23)</f>
        <v>5574.2789526637061</v>
      </c>
      <c r="F37" s="88">
        <f t="shared" ref="F37:M37" si="0">SUM(F3:F36)-SUM(F9:F11,F19:F23,F31:F32)</f>
        <v>5973.3783441064552</v>
      </c>
      <c r="G37" s="88">
        <f t="shared" si="0"/>
        <v>6415.9487537540517</v>
      </c>
      <c r="H37" s="88">
        <f t="shared" si="0"/>
        <v>6744.4487311207704</v>
      </c>
      <c r="I37" s="88">
        <f t="shared" si="0"/>
        <v>6847.2718041615635</v>
      </c>
      <c r="J37" s="88">
        <f t="shared" si="0"/>
        <v>7460.4661112287895</v>
      </c>
      <c r="K37" s="88">
        <f t="shared" si="0"/>
        <v>7818.5942500047204</v>
      </c>
      <c r="L37" s="88">
        <f t="shared" si="0"/>
        <v>8054.3597054094707</v>
      </c>
      <c r="M37" s="88">
        <f t="shared" si="0"/>
        <v>8575.4277851557399</v>
      </c>
      <c r="N37" s="88">
        <f t="shared" ref="N37:X37" si="1">SUM(N3:N36)-SUM(N9:N11,N19:N23,N31:N32,N15:N16)</f>
        <v>9220.7483709759072</v>
      </c>
      <c r="O37" s="88">
        <f t="shared" si="1"/>
        <v>10180.200197997308</v>
      </c>
      <c r="P37" s="88">
        <f t="shared" si="1"/>
        <v>10561.41676169984</v>
      </c>
      <c r="Q37" s="88">
        <f t="shared" si="1"/>
        <v>11034.108522277887</v>
      </c>
      <c r="R37" s="88">
        <f t="shared" si="1"/>
        <v>11633.179860807873</v>
      </c>
      <c r="S37" s="88">
        <f t="shared" si="1"/>
        <v>11489.435404988806</v>
      </c>
      <c r="T37" s="88">
        <f t="shared" si="1"/>
        <v>11847.575499407274</v>
      </c>
      <c r="U37" s="88">
        <f t="shared" si="1"/>
        <v>12140.965083899637</v>
      </c>
      <c r="V37" s="88">
        <f t="shared" si="1"/>
        <v>12322.956746596279</v>
      </c>
      <c r="W37" s="88">
        <f t="shared" si="1"/>
        <v>12659.47379037005</v>
      </c>
      <c r="X37" s="59">
        <f t="shared" si="1"/>
        <v>13103.964067926794</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4"/>
      <c r="W39" s="164"/>
      <c r="X39" s="164"/>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5" t="s">
        <v>13</v>
      </c>
      <c r="W40" s="164" t="s">
        <v>12</v>
      </c>
      <c r="X40" s="163" t="s">
        <v>11</v>
      </c>
    </row>
    <row r="41" spans="1:24" ht="27.75" customHeight="1" x14ac:dyDescent="0.4">
      <c r="A41" s="161" t="s">
        <v>80</v>
      </c>
      <c r="B41" s="89">
        <v>251.60202612732141</v>
      </c>
      <c r="C41" s="89">
        <v>270.0296802038452</v>
      </c>
      <c r="D41" s="89">
        <v>285.78962571264043</v>
      </c>
      <c r="E41" s="89">
        <v>310.13700593919367</v>
      </c>
      <c r="F41" s="89">
        <v>322.73545748836943</v>
      </c>
      <c r="G41" s="89">
        <v>339.9542034297807</v>
      </c>
      <c r="H41" s="89">
        <v>345.36140304268451</v>
      </c>
      <c r="I41" s="89">
        <v>357.33772264430957</v>
      </c>
      <c r="J41" s="89">
        <v>366.95501382582836</v>
      </c>
      <c r="K41" s="89">
        <v>380.15320984612288</v>
      </c>
      <c r="L41" s="89">
        <v>388.6813517820928</v>
      </c>
      <c r="M41" s="89">
        <v>405.04024007136337</v>
      </c>
      <c r="N41" s="89">
        <v>418.89229396300362</v>
      </c>
      <c r="O41" s="89">
        <v>443.33197667069618</v>
      </c>
      <c r="P41" s="89">
        <v>445.32559075832643</v>
      </c>
      <c r="Q41" s="89">
        <v>449.72284687261657</v>
      </c>
      <c r="R41" s="89">
        <v>453.19202006365998</v>
      </c>
      <c r="S41" s="89">
        <v>434.43796167760627</v>
      </c>
      <c r="T41" s="89">
        <v>433.47053831012153</v>
      </c>
      <c r="U41" s="89">
        <v>436.03066346699023</v>
      </c>
      <c r="V41" s="89">
        <v>428.19734332315852</v>
      </c>
      <c r="W41" s="89">
        <v>427.65982482244067</v>
      </c>
      <c r="X41" s="64">
        <v>435.86672861260638</v>
      </c>
    </row>
    <row r="42" spans="1:24" ht="15" x14ac:dyDescent="0.4">
      <c r="A42" s="161" t="s">
        <v>186</v>
      </c>
      <c r="B42" s="89" t="s">
        <v>208</v>
      </c>
      <c r="C42" s="89" t="s">
        <v>208</v>
      </c>
      <c r="D42" s="89" t="s">
        <v>208</v>
      </c>
      <c r="E42" s="89">
        <v>99.898366706931213</v>
      </c>
      <c r="F42" s="89">
        <v>98.134964039257767</v>
      </c>
      <c r="G42" s="89">
        <v>109.97228011118274</v>
      </c>
      <c r="H42" s="89">
        <v>108.96976695529261</v>
      </c>
      <c r="I42" s="89">
        <v>98.891228194741998</v>
      </c>
      <c r="J42" s="89">
        <v>87.80044856095212</v>
      </c>
      <c r="K42" s="89">
        <v>81.178879754871431</v>
      </c>
      <c r="L42" s="89">
        <v>71.678745293226072</v>
      </c>
      <c r="M42" s="89">
        <v>64.508218717760684</v>
      </c>
      <c r="N42" s="89">
        <v>57.215256943021316</v>
      </c>
      <c r="O42" s="89">
        <v>54.556871024073708</v>
      </c>
      <c r="P42" s="89">
        <v>50.646873968783787</v>
      </c>
      <c r="Q42" s="89">
        <v>48.286233833790483</v>
      </c>
      <c r="R42" s="89">
        <v>47.753802846452807</v>
      </c>
      <c r="S42" s="89">
        <v>46.301538926432492</v>
      </c>
      <c r="T42" s="89">
        <v>44.814553917991844</v>
      </c>
      <c r="U42" s="89">
        <v>44.883264148191721</v>
      </c>
      <c r="V42" s="89">
        <v>43.797333773855783</v>
      </c>
      <c r="W42" s="89">
        <v>38.460500341050142</v>
      </c>
      <c r="X42" s="64">
        <v>33.671988573363883</v>
      </c>
    </row>
    <row r="43" spans="1:24" ht="15" x14ac:dyDescent="0.4">
      <c r="A43" s="161" t="s">
        <v>78</v>
      </c>
      <c r="B43" s="89" t="s">
        <v>208</v>
      </c>
      <c r="C43" s="89" t="s">
        <v>208</v>
      </c>
      <c r="D43" s="89" t="s">
        <v>208</v>
      </c>
      <c r="E43" s="89" t="s">
        <v>208</v>
      </c>
      <c r="F43" s="89" t="s">
        <v>208</v>
      </c>
      <c r="G43" s="89">
        <v>99.65213550921716</v>
      </c>
      <c r="H43" s="89">
        <v>103.37441863935102</v>
      </c>
      <c r="I43" s="89">
        <v>106.89536331599827</v>
      </c>
      <c r="J43" s="89">
        <v>108.63888095394583</v>
      </c>
      <c r="K43" s="89">
        <v>111.22120216435364</v>
      </c>
      <c r="L43" s="89">
        <v>112.28071865757285</v>
      </c>
      <c r="M43" s="89">
        <v>118.86495249055791</v>
      </c>
      <c r="N43" s="89">
        <v>123.22277118346983</v>
      </c>
      <c r="O43" s="89">
        <v>132.7261399853586</v>
      </c>
      <c r="P43" s="89">
        <v>136.75000606202795</v>
      </c>
      <c r="Q43" s="89">
        <v>148.07601865267901</v>
      </c>
      <c r="R43" s="89">
        <v>161.15551180831784</v>
      </c>
      <c r="S43" s="89">
        <v>172.14101664785645</v>
      </c>
      <c r="T43" s="89">
        <v>188.89550458101775</v>
      </c>
      <c r="U43" s="89">
        <v>206.61202956034356</v>
      </c>
      <c r="V43" s="89">
        <v>211.6006062715181</v>
      </c>
      <c r="W43" s="89">
        <v>220.66910785133084</v>
      </c>
      <c r="X43" s="64">
        <v>234.61406402295123</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27.61755356746967</v>
      </c>
      <c r="P44" s="89">
        <v>41.093969975233371</v>
      </c>
      <c r="Q44" s="89">
        <v>14.290231990907671</v>
      </c>
      <c r="R44" s="89">
        <v>19.654522703016791</v>
      </c>
      <c r="S44" s="89">
        <v>2.712064983633875</v>
      </c>
      <c r="T44" s="89">
        <v>0.24083098020834839</v>
      </c>
      <c r="U44" s="89" t="s">
        <v>208</v>
      </c>
      <c r="V44" s="89" t="s">
        <v>208</v>
      </c>
      <c r="W44" s="89">
        <v>6.8679979343239541</v>
      </c>
      <c r="X44" s="64">
        <v>0.17566012855035446</v>
      </c>
    </row>
    <row r="45" spans="1:24" ht="15" x14ac:dyDescent="0.4">
      <c r="A45" s="161" t="s">
        <v>77</v>
      </c>
      <c r="B45" s="89">
        <v>210.49950046318062</v>
      </c>
      <c r="C45" s="89">
        <v>209.63150403303484</v>
      </c>
      <c r="D45" s="89">
        <v>218.36358796992587</v>
      </c>
      <c r="E45" s="89">
        <v>228.58219207851948</v>
      </c>
      <c r="F45" s="89">
        <v>231.64284936557465</v>
      </c>
      <c r="G45" s="89">
        <v>236.74123058992907</v>
      </c>
      <c r="H45" s="89">
        <v>256.10967777464901</v>
      </c>
      <c r="I45" s="89">
        <v>276.75581593272449</v>
      </c>
      <c r="J45" s="89">
        <v>301.76374878612211</v>
      </c>
      <c r="K45" s="89">
        <v>312.56023810471527</v>
      </c>
      <c r="L45" s="89">
        <v>319.29116567009231</v>
      </c>
      <c r="M45" s="89">
        <v>319.80893853653572</v>
      </c>
      <c r="N45" s="89">
        <v>336.30912709514814</v>
      </c>
      <c r="O45" s="89">
        <v>372.03182946658609</v>
      </c>
      <c r="P45" s="89">
        <v>384.97538796749086</v>
      </c>
      <c r="Q45" s="89">
        <v>380.2030980942086</v>
      </c>
      <c r="R45" s="89">
        <v>375.03191847210093</v>
      </c>
      <c r="S45" s="89" t="s">
        <v>208</v>
      </c>
      <c r="T45" s="89" t="s">
        <v>208</v>
      </c>
      <c r="U45" s="89" t="s">
        <v>208</v>
      </c>
      <c r="V45" s="89" t="s">
        <v>208</v>
      </c>
      <c r="W45" s="89" t="s">
        <v>208</v>
      </c>
      <c r="X45" s="64" t="s">
        <v>208</v>
      </c>
    </row>
    <row r="46" spans="1:24" ht="26.25" customHeight="1" x14ac:dyDescent="0.4">
      <c r="A46" s="161" t="s">
        <v>76</v>
      </c>
      <c r="B46" s="89">
        <v>465.0081234200162</v>
      </c>
      <c r="C46" s="89">
        <v>509.688487874918</v>
      </c>
      <c r="D46" s="89">
        <v>555.2587961615875</v>
      </c>
      <c r="E46" s="89">
        <v>594.98084175579322</v>
      </c>
      <c r="F46" s="89">
        <v>624.00951196528786</v>
      </c>
      <c r="G46" s="89">
        <v>673.07428178642454</v>
      </c>
      <c r="H46" s="89">
        <v>699.98139809952681</v>
      </c>
      <c r="I46" s="89">
        <v>735.17511538947576</v>
      </c>
      <c r="J46" s="89">
        <v>763.84814218558859</v>
      </c>
      <c r="K46" s="89">
        <v>797.28093648388233</v>
      </c>
      <c r="L46" s="89">
        <v>826.88145814752932</v>
      </c>
      <c r="M46" s="89">
        <v>872.21947443444367</v>
      </c>
      <c r="N46" s="89">
        <v>908.1512664146635</v>
      </c>
      <c r="O46" s="89">
        <v>976.77294431987173</v>
      </c>
      <c r="P46" s="89">
        <v>995.78082736024089</v>
      </c>
      <c r="Q46" s="89">
        <v>1043.0107463525492</v>
      </c>
      <c r="R46" s="89">
        <v>1095.1199464122817</v>
      </c>
      <c r="S46" s="89">
        <v>1104.5053994485759</v>
      </c>
      <c r="T46" s="89">
        <v>1081.2082594030978</v>
      </c>
      <c r="U46" s="89">
        <v>983.44081461414964</v>
      </c>
      <c r="V46" s="89">
        <v>841.35146987676728</v>
      </c>
      <c r="W46" s="89">
        <v>708.12701781719238</v>
      </c>
      <c r="X46" s="64">
        <v>588.83658976205663</v>
      </c>
    </row>
    <row r="47" spans="1:24" ht="15" x14ac:dyDescent="0.4">
      <c r="A47" s="70" t="s">
        <v>75</v>
      </c>
      <c r="B47" s="89" t="s">
        <v>208</v>
      </c>
      <c r="C47" s="89" t="s">
        <v>208</v>
      </c>
      <c r="D47" s="89" t="s">
        <v>208</v>
      </c>
      <c r="E47" s="89" t="s">
        <v>208</v>
      </c>
      <c r="F47" s="89" t="s">
        <v>208</v>
      </c>
      <c r="G47" s="89" t="s">
        <v>208</v>
      </c>
      <c r="H47" s="89">
        <v>75.521863424019855</v>
      </c>
      <c r="I47" s="89">
        <v>77.198540291304312</v>
      </c>
      <c r="J47" s="89">
        <v>80.000971567375473</v>
      </c>
      <c r="K47" s="89">
        <v>86.21577016947478</v>
      </c>
      <c r="L47" s="89">
        <v>90.101645145524103</v>
      </c>
      <c r="M47" s="89">
        <v>95.042987015355649</v>
      </c>
      <c r="N47" s="89">
        <v>100.05214867145082</v>
      </c>
      <c r="O47" s="89">
        <v>107.13387397145242</v>
      </c>
      <c r="P47" s="89">
        <v>108.55173649292172</v>
      </c>
      <c r="Q47" s="89">
        <v>116.46021361020462</v>
      </c>
      <c r="R47" s="89">
        <v>120.62313935777524</v>
      </c>
      <c r="S47" s="89">
        <v>124.61138168190375</v>
      </c>
      <c r="T47" s="89">
        <v>144.92985862248923</v>
      </c>
      <c r="U47" s="89">
        <v>153.67344894704772</v>
      </c>
      <c r="V47" s="89">
        <v>155.02823202712327</v>
      </c>
      <c r="W47" s="89">
        <v>157.48063295575682</v>
      </c>
      <c r="X47" s="64">
        <v>166.81086620323291</v>
      </c>
    </row>
    <row r="48" spans="1:24" ht="15" x14ac:dyDescent="0.4">
      <c r="A48" s="70" t="s">
        <v>62</v>
      </c>
      <c r="B48" s="89" t="s">
        <v>208</v>
      </c>
      <c r="C48" s="89" t="s">
        <v>208</v>
      </c>
      <c r="D48" s="89" t="s">
        <v>208</v>
      </c>
      <c r="E48" s="89" t="s">
        <v>208</v>
      </c>
      <c r="F48" s="89" t="s">
        <v>208</v>
      </c>
      <c r="G48" s="89" t="s">
        <v>208</v>
      </c>
      <c r="H48" s="89">
        <v>410.62453675637022</v>
      </c>
      <c r="I48" s="89">
        <v>426.71637887836101</v>
      </c>
      <c r="J48" s="89">
        <v>438.27634296979272</v>
      </c>
      <c r="K48" s="89">
        <v>450.54735787954269</v>
      </c>
      <c r="L48" s="89">
        <v>461.35098009916896</v>
      </c>
      <c r="M48" s="89">
        <v>480.61156795715391</v>
      </c>
      <c r="N48" s="89">
        <v>496.31788794746029</v>
      </c>
      <c r="O48" s="89">
        <v>528.95769973770564</v>
      </c>
      <c r="P48" s="89">
        <v>533.58120860453948</v>
      </c>
      <c r="Q48" s="89">
        <v>563.47980850228203</v>
      </c>
      <c r="R48" s="89">
        <v>594.38137109367767</v>
      </c>
      <c r="S48" s="89">
        <v>593.36662009966392</v>
      </c>
      <c r="T48" s="89">
        <v>537.43871203196829</v>
      </c>
      <c r="U48" s="89">
        <v>455.74820447954846</v>
      </c>
      <c r="V48" s="89">
        <v>340.79184777862901</v>
      </c>
      <c r="W48" s="89">
        <v>250.40716090105875</v>
      </c>
      <c r="X48" s="64">
        <v>157.9601516682844</v>
      </c>
    </row>
    <row r="49" spans="1:24" ht="15" x14ac:dyDescent="0.4">
      <c r="A49" s="70" t="s">
        <v>61</v>
      </c>
      <c r="B49" s="89" t="s">
        <v>208</v>
      </c>
      <c r="C49" s="89" t="s">
        <v>208</v>
      </c>
      <c r="D49" s="89" t="s">
        <v>208</v>
      </c>
      <c r="E49" s="89" t="s">
        <v>208</v>
      </c>
      <c r="F49" s="89" t="s">
        <v>208</v>
      </c>
      <c r="G49" s="89" t="s">
        <v>208</v>
      </c>
      <c r="H49" s="89">
        <v>213.79768413176294</v>
      </c>
      <c r="I49" s="89">
        <v>231.28482828243511</v>
      </c>
      <c r="J49" s="89">
        <v>245.55695900051856</v>
      </c>
      <c r="K49" s="89">
        <v>260.5605565302838</v>
      </c>
      <c r="L49" s="89">
        <v>275.47747163939897</v>
      </c>
      <c r="M49" s="89">
        <v>296.60580407523838</v>
      </c>
      <c r="N49" s="89">
        <v>311.80443370512967</v>
      </c>
      <c r="O49" s="89">
        <v>340.58692771490269</v>
      </c>
      <c r="P49" s="89">
        <v>353.46813817450413</v>
      </c>
      <c r="Q49" s="89">
        <v>362.88185968648617</v>
      </c>
      <c r="R49" s="89">
        <v>379.71338347726146</v>
      </c>
      <c r="S49" s="89">
        <v>386.08623369971343</v>
      </c>
      <c r="T49" s="89">
        <v>399.81158113898215</v>
      </c>
      <c r="U49" s="89">
        <v>374.13284594135285</v>
      </c>
      <c r="V49" s="89">
        <v>346.70393344157139</v>
      </c>
      <c r="W49" s="89">
        <v>300.0661031057258</v>
      </c>
      <c r="X49" s="64">
        <v>264.23758322765752</v>
      </c>
    </row>
    <row r="50" spans="1:24" ht="17.25" customHeight="1" x14ac:dyDescent="0.4">
      <c r="A50" s="161" t="s">
        <v>85</v>
      </c>
      <c r="B50" s="89" t="s">
        <v>208</v>
      </c>
      <c r="C50" s="89" t="s">
        <v>208</v>
      </c>
      <c r="D50" s="89" t="s">
        <v>208</v>
      </c>
      <c r="E50" s="89" t="s">
        <v>208</v>
      </c>
      <c r="F50" s="89" t="s">
        <v>208</v>
      </c>
      <c r="G50" s="89" t="s">
        <v>208</v>
      </c>
      <c r="H50" s="89">
        <v>0.70905992191078426</v>
      </c>
      <c r="I50" s="89">
        <v>0.66905300025014658</v>
      </c>
      <c r="J50" s="89">
        <v>0.79881457781251664</v>
      </c>
      <c r="K50" s="89">
        <v>0.86684163682888493</v>
      </c>
      <c r="L50" s="89">
        <v>0.93423387808753267</v>
      </c>
      <c r="M50" s="89">
        <v>0.9776347768982846</v>
      </c>
      <c r="N50" s="89">
        <v>1.1123476814951092</v>
      </c>
      <c r="O50" s="89">
        <v>1.0226213797604118</v>
      </c>
      <c r="P50" s="89">
        <v>0.95973066148360819</v>
      </c>
      <c r="Q50" s="89">
        <v>1.0326025251404041</v>
      </c>
      <c r="R50" s="89">
        <v>2.0510243372004591</v>
      </c>
      <c r="S50" s="89">
        <v>6.9900638757130142</v>
      </c>
      <c r="T50" s="89">
        <v>8.0291577977970583</v>
      </c>
      <c r="U50" s="89">
        <v>6.8003690902079272</v>
      </c>
      <c r="V50" s="89">
        <v>7.2709147705183339</v>
      </c>
      <c r="W50" s="89">
        <v>9.4159405405056145</v>
      </c>
      <c r="X50" s="64">
        <v>8.6641467523017202</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10.191229208103962</v>
      </c>
      <c r="O51" s="89">
        <v>99.497196065605849</v>
      </c>
      <c r="P51" s="89">
        <v>171.20382336424504</v>
      </c>
      <c r="Q51" s="89">
        <v>264.43948060973793</v>
      </c>
      <c r="R51" s="89">
        <v>511.23589344468525</v>
      </c>
      <c r="S51" s="89">
        <v>798.04073396789727</v>
      </c>
      <c r="T51" s="89">
        <v>959.58641817369141</v>
      </c>
      <c r="U51" s="89">
        <v>1071.1799960634116</v>
      </c>
      <c r="V51" s="89">
        <v>1105.4498668157291</v>
      </c>
      <c r="W51" s="89">
        <v>1126.9162241560468</v>
      </c>
      <c r="X51" s="64">
        <v>1105.9892157079901</v>
      </c>
    </row>
    <row r="52" spans="1:24" ht="15" x14ac:dyDescent="0.4">
      <c r="A52" s="162" t="s">
        <v>74</v>
      </c>
      <c r="B52" s="89">
        <v>868.88068540534175</v>
      </c>
      <c r="C52" s="89">
        <v>856.43901609695354</v>
      </c>
      <c r="D52" s="89">
        <v>839.04833684681864</v>
      </c>
      <c r="E52" s="89">
        <v>849.71243270570039</v>
      </c>
      <c r="F52" s="89">
        <v>842.98615218217049</v>
      </c>
      <c r="G52" s="89">
        <v>856.30275866207512</v>
      </c>
      <c r="H52" s="89">
        <v>930.21858296547009</v>
      </c>
      <c r="I52" s="89">
        <v>853.83711924847978</v>
      </c>
      <c r="J52" s="89">
        <v>863.48915435239905</v>
      </c>
      <c r="K52" s="89">
        <v>894.09240050985181</v>
      </c>
      <c r="L52" s="89">
        <v>927.91534792933442</v>
      </c>
      <c r="M52" s="89">
        <v>969.73982657590136</v>
      </c>
      <c r="N52" s="89">
        <v>1046.1499945027908</v>
      </c>
      <c r="O52" s="89">
        <v>1226.6371861838843</v>
      </c>
      <c r="P52" s="89">
        <v>1293.8414433528153</v>
      </c>
      <c r="Q52" s="89">
        <v>1371.1231508874639</v>
      </c>
      <c r="R52" s="89">
        <v>1432.1698740073555</v>
      </c>
      <c r="S52" s="89">
        <v>1413.7878977097164</v>
      </c>
      <c r="T52" s="89">
        <v>1398.5528357449077</v>
      </c>
      <c r="U52" s="89">
        <v>1382.7179531424158</v>
      </c>
      <c r="V52" s="89">
        <v>1304.3510051543683</v>
      </c>
      <c r="W52" s="89">
        <v>1215.7320864494147</v>
      </c>
      <c r="X52" s="64">
        <v>1114.138865706999</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659.17417754066173</v>
      </c>
      <c r="O53" s="89">
        <v>826.37689346849379</v>
      </c>
      <c r="P53" s="89">
        <v>894.90971078980044</v>
      </c>
      <c r="Q53" s="89">
        <v>957.49688740341719</v>
      </c>
      <c r="R53" s="89">
        <v>1013.0919420439625</v>
      </c>
      <c r="S53" s="89">
        <v>995.97128781038225</v>
      </c>
      <c r="T53" s="89">
        <v>983.74758709083176</v>
      </c>
      <c r="U53" s="89">
        <v>976.1530313015362</v>
      </c>
      <c r="V53" s="89">
        <v>921.69629065701588</v>
      </c>
      <c r="W53" s="89">
        <v>857.25803183507855</v>
      </c>
      <c r="X53" s="64">
        <v>780.85845154810909</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386.97581455895983</v>
      </c>
      <c r="O54" s="89">
        <v>400.26029271539039</v>
      </c>
      <c r="P54" s="89">
        <v>398.93173256301486</v>
      </c>
      <c r="Q54" s="89">
        <v>413.62626348404689</v>
      </c>
      <c r="R54" s="89">
        <v>419.07793196339321</v>
      </c>
      <c r="S54" s="89">
        <v>417.81660989933397</v>
      </c>
      <c r="T54" s="89">
        <v>414.80524865407619</v>
      </c>
      <c r="U54" s="89">
        <v>406.56492184087949</v>
      </c>
      <c r="V54" s="89">
        <v>382.65471449735242</v>
      </c>
      <c r="W54" s="89">
        <v>358.47405461433607</v>
      </c>
      <c r="X54" s="64">
        <v>333.2804141588901</v>
      </c>
    </row>
    <row r="55" spans="1:24" ht="15" x14ac:dyDescent="0.4">
      <c r="A55" s="162" t="s">
        <v>73</v>
      </c>
      <c r="B55" s="89">
        <v>753.51448396081992</v>
      </c>
      <c r="C55" s="89">
        <v>732.41603120849049</v>
      </c>
      <c r="D55" s="89">
        <v>729.14368121231746</v>
      </c>
      <c r="E55" s="89">
        <v>699.26997944001721</v>
      </c>
      <c r="F55" s="89">
        <v>679.05403946570186</v>
      </c>
      <c r="G55" s="89">
        <v>683.32589267948674</v>
      </c>
      <c r="H55" s="89">
        <v>672.44253572969239</v>
      </c>
      <c r="I55" s="89">
        <v>656.14486049176537</v>
      </c>
      <c r="J55" s="89">
        <v>632.36840373485984</v>
      </c>
      <c r="K55" s="89">
        <v>617.25932693855111</v>
      </c>
      <c r="L55" s="89">
        <v>597.40275221264892</v>
      </c>
      <c r="M55" s="89">
        <v>598.07041712564728</v>
      </c>
      <c r="N55" s="89">
        <v>578.68930821510151</v>
      </c>
      <c r="O55" s="89">
        <v>539.53847996846207</v>
      </c>
      <c r="P55" s="89">
        <v>487.25742761329809</v>
      </c>
      <c r="Q55" s="89">
        <v>429.9133113680644</v>
      </c>
      <c r="R55" s="89">
        <v>277.98128986486557</v>
      </c>
      <c r="S55" s="89">
        <v>79.544489088176405</v>
      </c>
      <c r="T55" s="89">
        <v>9.6634676372856383</v>
      </c>
      <c r="U55" s="89">
        <v>4.8120920834040204</v>
      </c>
      <c r="V55" s="89">
        <v>0.82415140569565226</v>
      </c>
      <c r="W55" s="89">
        <v>0.16086298705173566</v>
      </c>
      <c r="X55" s="64" t="s">
        <v>208</v>
      </c>
    </row>
    <row r="56" spans="1:24" ht="27" customHeight="1" x14ac:dyDescent="0.4">
      <c r="A56" s="161" t="s">
        <v>72</v>
      </c>
      <c r="B56" s="89">
        <v>1333.6856089330022</v>
      </c>
      <c r="C56" s="89">
        <v>1121.38646604567</v>
      </c>
      <c r="D56" s="89">
        <v>1077.069272890438</v>
      </c>
      <c r="E56" s="89">
        <v>1112.250894262932</v>
      </c>
      <c r="F56" s="89">
        <v>1195.86150727573</v>
      </c>
      <c r="G56" s="89">
        <v>1277.5187857584453</v>
      </c>
      <c r="H56" s="89">
        <v>1244.7624828849882</v>
      </c>
      <c r="I56" s="89">
        <v>1078.0993726843478</v>
      </c>
      <c r="J56" s="89">
        <v>786.51334249352692</v>
      </c>
      <c r="K56" s="89">
        <v>694.15642826475937</v>
      </c>
      <c r="L56" s="89">
        <v>654.50048053296166</v>
      </c>
      <c r="M56" s="89">
        <v>661.4881110759386</v>
      </c>
      <c r="N56" s="89">
        <v>630.95744353011094</v>
      </c>
      <c r="O56" s="89">
        <v>607.46334093168275</v>
      </c>
      <c r="P56" s="89">
        <v>567.78922099816521</v>
      </c>
      <c r="Q56" s="89">
        <v>508.38505833154454</v>
      </c>
      <c r="R56" s="89">
        <v>381.6505740116483</v>
      </c>
      <c r="S56" s="89">
        <v>255.39662941814512</v>
      </c>
      <c r="T56" s="89">
        <v>213.51208332045954</v>
      </c>
      <c r="U56" s="89">
        <v>190.98701056984453</v>
      </c>
      <c r="V56" s="89">
        <v>165.19005435631814</v>
      </c>
      <c r="W56" s="89">
        <v>158.17044684930607</v>
      </c>
      <c r="X56" s="64">
        <v>137.74332801783265</v>
      </c>
    </row>
    <row r="57" spans="1:24" ht="15" x14ac:dyDescent="0.4">
      <c r="A57" s="70" t="s">
        <v>71</v>
      </c>
      <c r="B57" s="89">
        <v>390.95345519432743</v>
      </c>
      <c r="C57" s="89">
        <v>387.53660698406918</v>
      </c>
      <c r="D57" s="89">
        <v>358.26568619116597</v>
      </c>
      <c r="E57" s="89">
        <v>368.12321116825677</v>
      </c>
      <c r="F57" s="89">
        <v>387.50377157369701</v>
      </c>
      <c r="G57" s="89">
        <v>423.81239857028686</v>
      </c>
      <c r="H57" s="89">
        <v>409.80736843868539</v>
      </c>
      <c r="I57" s="89">
        <v>218.5573232227832</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355.06714663229587</v>
      </c>
      <c r="G58" s="89">
        <v>385.95242556440951</v>
      </c>
      <c r="H58" s="89">
        <v>368.10317892308922</v>
      </c>
      <c r="I58" s="89">
        <v>381.54805728110568</v>
      </c>
      <c r="J58" s="89">
        <v>367.03748929973239</v>
      </c>
      <c r="K58" s="89">
        <v>334.29645385552732</v>
      </c>
      <c r="L58" s="89">
        <v>332.20310167191769</v>
      </c>
      <c r="M58" s="89">
        <v>365.34349223423726</v>
      </c>
      <c r="N58" s="89">
        <v>364.9444217354399</v>
      </c>
      <c r="O58" s="89">
        <v>354.33276573158946</v>
      </c>
      <c r="P58" s="89">
        <v>328.89277534179587</v>
      </c>
      <c r="Q58" s="89">
        <v>286.20647580356183</v>
      </c>
      <c r="R58" s="89">
        <v>167.93256408856755</v>
      </c>
      <c r="S58" s="89">
        <v>58.753823403343063</v>
      </c>
      <c r="T58" s="89">
        <v>27.954745847716868</v>
      </c>
      <c r="U58" s="89">
        <v>15.05677928257561</v>
      </c>
      <c r="V58" s="89">
        <v>5.3101894714296938</v>
      </c>
      <c r="W58" s="89">
        <v>0.87437442424981338</v>
      </c>
      <c r="X58" s="64" t="s">
        <v>208</v>
      </c>
    </row>
    <row r="59" spans="1:24" ht="15" x14ac:dyDescent="0.4">
      <c r="A59" s="70" t="s">
        <v>182</v>
      </c>
      <c r="B59" s="89" t="s">
        <v>208</v>
      </c>
      <c r="C59" s="89" t="s">
        <v>208</v>
      </c>
      <c r="D59" s="89" t="s">
        <v>208</v>
      </c>
      <c r="E59" s="89" t="s">
        <v>208</v>
      </c>
      <c r="F59" s="89">
        <v>403.58533630206949</v>
      </c>
      <c r="G59" s="89">
        <v>414.02170958920954</v>
      </c>
      <c r="H59" s="89">
        <v>413.53129724406853</v>
      </c>
      <c r="I59" s="89">
        <v>423.73211251788814</v>
      </c>
      <c r="J59" s="89">
        <v>369.15369079968298</v>
      </c>
      <c r="K59" s="89">
        <v>305.6207014934576</v>
      </c>
      <c r="L59" s="89">
        <v>271.30562227001087</v>
      </c>
      <c r="M59" s="89">
        <v>251.1606445371076</v>
      </c>
      <c r="N59" s="89">
        <v>226.12638736086609</v>
      </c>
      <c r="O59" s="89">
        <v>210.59635640491769</v>
      </c>
      <c r="P59" s="89">
        <v>191.14435163224252</v>
      </c>
      <c r="Q59" s="89">
        <v>172.33300141534934</v>
      </c>
      <c r="R59" s="89">
        <v>158.67576368271082</v>
      </c>
      <c r="S59" s="89">
        <v>140.42185757212789</v>
      </c>
      <c r="T59" s="89">
        <v>129.45211632052826</v>
      </c>
      <c r="U59" s="89">
        <v>118.71084254552466</v>
      </c>
      <c r="V59" s="89">
        <v>104.82118256339618</v>
      </c>
      <c r="W59" s="89">
        <v>99.949532953164223</v>
      </c>
      <c r="X59" s="64">
        <v>83.504809042880581</v>
      </c>
    </row>
    <row r="60" spans="1:24" ht="15" x14ac:dyDescent="0.4">
      <c r="A60" s="70" t="s">
        <v>181</v>
      </c>
      <c r="B60" s="89" t="s">
        <v>208</v>
      </c>
      <c r="C60" s="89" t="s">
        <v>208</v>
      </c>
      <c r="D60" s="89" t="s">
        <v>208</v>
      </c>
      <c r="E60" s="89" t="s">
        <v>208</v>
      </c>
      <c r="F60" s="89">
        <v>22.468827005398609</v>
      </c>
      <c r="G60" s="89">
        <v>28.470572374874887</v>
      </c>
      <c r="H60" s="89">
        <v>29.818442917744413</v>
      </c>
      <c r="I60" s="89">
        <v>31.65481355307098</v>
      </c>
      <c r="J60" s="89">
        <v>29.786927471608998</v>
      </c>
      <c r="K60" s="89">
        <v>27.462096436676248</v>
      </c>
      <c r="L60" s="89">
        <v>26.288754618534711</v>
      </c>
      <c r="M60" s="89">
        <v>25.175064684457524</v>
      </c>
      <c r="N60" s="89">
        <v>24.166163709614668</v>
      </c>
      <c r="O60" s="89">
        <v>26.029845268030421</v>
      </c>
      <c r="P60" s="89">
        <v>32.194494592513045</v>
      </c>
      <c r="Q60" s="89">
        <v>34.9955648458727</v>
      </c>
      <c r="R60" s="89">
        <v>40.859427713775119</v>
      </c>
      <c r="S60" s="89">
        <v>43.891003836103643</v>
      </c>
      <c r="T60" s="89">
        <v>46.013278344894935</v>
      </c>
      <c r="U60" s="89">
        <v>48.868251886289514</v>
      </c>
      <c r="V60" s="89">
        <v>47.828708669920623</v>
      </c>
      <c r="W60" s="89">
        <v>51.199226125521733</v>
      </c>
      <c r="X60" s="64">
        <v>49.347507852666311</v>
      </c>
    </row>
    <row r="61" spans="1:24" ht="15" x14ac:dyDescent="0.4">
      <c r="A61" s="70" t="s">
        <v>180</v>
      </c>
      <c r="B61" s="89" t="s">
        <v>208</v>
      </c>
      <c r="C61" s="89" t="s">
        <v>208</v>
      </c>
      <c r="D61" s="89" t="s">
        <v>208</v>
      </c>
      <c r="E61" s="89" t="s">
        <v>208</v>
      </c>
      <c r="F61" s="89">
        <v>27.236425762268954</v>
      </c>
      <c r="G61" s="89">
        <v>25.261679659664622</v>
      </c>
      <c r="H61" s="89">
        <v>23.502195361400641</v>
      </c>
      <c r="I61" s="89">
        <v>22.607066109499478</v>
      </c>
      <c r="J61" s="89">
        <v>20.535234922502568</v>
      </c>
      <c r="K61" s="89">
        <v>26.408409913924359</v>
      </c>
      <c r="L61" s="89">
        <v>23.598612292362649</v>
      </c>
      <c r="M61" s="89">
        <v>19.008245241120989</v>
      </c>
      <c r="N61" s="89">
        <v>15.091860044212961</v>
      </c>
      <c r="O61" s="89">
        <v>15.71455462332017</v>
      </c>
      <c r="P61" s="89">
        <v>15.530092188166616</v>
      </c>
      <c r="Q61" s="89">
        <v>15.069866748547682</v>
      </c>
      <c r="R61" s="89">
        <v>14.304822505754672</v>
      </c>
      <c r="S61" s="89">
        <v>12.44523961052948</v>
      </c>
      <c r="T61" s="89">
        <v>10.181439795657681</v>
      </c>
      <c r="U61" s="89">
        <v>8.5162724009126709</v>
      </c>
      <c r="V61" s="89">
        <v>7.4797626580546721</v>
      </c>
      <c r="W61" s="89">
        <v>6.3160859432115286</v>
      </c>
      <c r="X61" s="64">
        <v>4.7384940464621996</v>
      </c>
    </row>
    <row r="62" spans="1:24" ht="26.25" customHeight="1" x14ac:dyDescent="0.4">
      <c r="A62" s="162" t="s">
        <v>179</v>
      </c>
      <c r="B62" s="89" t="s">
        <v>208</v>
      </c>
      <c r="C62" s="89" t="s">
        <v>208</v>
      </c>
      <c r="D62" s="89" t="s">
        <v>208</v>
      </c>
      <c r="E62" s="89" t="s">
        <v>208</v>
      </c>
      <c r="F62" s="89">
        <v>106.08176890381432</v>
      </c>
      <c r="G62" s="89">
        <v>107.76716019106141</v>
      </c>
      <c r="H62" s="89">
        <v>105.67503163436757</v>
      </c>
      <c r="I62" s="89">
        <v>104.06770666675682</v>
      </c>
      <c r="J62" s="89">
        <v>95.547866476155264</v>
      </c>
      <c r="K62" s="89">
        <v>93.500148599703266</v>
      </c>
      <c r="L62" s="89">
        <v>91.662569066679893</v>
      </c>
      <c r="M62" s="89">
        <v>90.842117643259343</v>
      </c>
      <c r="N62" s="89">
        <v>91.699584400857262</v>
      </c>
      <c r="O62" s="89">
        <v>94.685635097831025</v>
      </c>
      <c r="P62" s="89">
        <v>99.30708212032151</v>
      </c>
      <c r="Q62" s="89">
        <v>98.840705276632903</v>
      </c>
      <c r="R62" s="89">
        <v>99.298820188075979</v>
      </c>
      <c r="S62" s="89">
        <v>97.648433482703808</v>
      </c>
      <c r="T62" s="89">
        <v>98.109893274309755</v>
      </c>
      <c r="U62" s="89">
        <v>96.046214943900395</v>
      </c>
      <c r="V62" s="89">
        <v>92.911256995692128</v>
      </c>
      <c r="W62" s="89">
        <v>89.811976936948696</v>
      </c>
      <c r="X62" s="64">
        <v>88.850868978371537</v>
      </c>
    </row>
    <row r="63" spans="1:24" ht="15" x14ac:dyDescent="0.4">
      <c r="A63" s="161" t="s">
        <v>65</v>
      </c>
      <c r="B63" s="89">
        <v>199.94876926645873</v>
      </c>
      <c r="C63" s="89">
        <v>340.43456040040041</v>
      </c>
      <c r="D63" s="89">
        <v>320.75465585418516</v>
      </c>
      <c r="E63" s="89">
        <v>307.45751144101746</v>
      </c>
      <c r="F63" s="89">
        <v>281.49093095215773</v>
      </c>
      <c r="G63" s="89">
        <v>252.36763348684323</v>
      </c>
      <c r="H63" s="89">
        <v>236.97834176854789</v>
      </c>
      <c r="I63" s="89">
        <v>230.52507269665512</v>
      </c>
      <c r="J63" s="89">
        <v>192.67475112453326</v>
      </c>
      <c r="K63" s="89">
        <v>202.92143369104903</v>
      </c>
      <c r="L63" s="89">
        <v>212.10561686849323</v>
      </c>
      <c r="M63" s="89">
        <v>190.83055147570118</v>
      </c>
      <c r="N63" s="89">
        <v>248.39305269915306</v>
      </c>
      <c r="O63" s="89">
        <v>406.26473265602925</v>
      </c>
      <c r="P63" s="89">
        <v>364.24766215651169</v>
      </c>
      <c r="Q63" s="89">
        <v>400.48035053121839</v>
      </c>
      <c r="R63" s="89">
        <v>414.4638023849609</v>
      </c>
      <c r="S63" s="89">
        <v>333.32165317467593</v>
      </c>
      <c r="T63" s="89">
        <v>230.95689171045802</v>
      </c>
      <c r="U63" s="89">
        <v>170.01488913246712</v>
      </c>
      <c r="V63" s="89">
        <v>127.09977063115205</v>
      </c>
      <c r="W63" s="89">
        <v>116.6037769632328</v>
      </c>
      <c r="X63" s="64">
        <v>96.104814486984793</v>
      </c>
    </row>
    <row r="64" spans="1:24" ht="15" x14ac:dyDescent="0.4">
      <c r="A64" s="161" t="s">
        <v>64</v>
      </c>
      <c r="B64" s="89" t="s">
        <v>208</v>
      </c>
      <c r="C64" s="89" t="s">
        <v>208</v>
      </c>
      <c r="D64" s="89" t="s">
        <v>208</v>
      </c>
      <c r="E64" s="89" t="s">
        <v>208</v>
      </c>
      <c r="F64" s="89">
        <v>4.9500317259592803</v>
      </c>
      <c r="G64" s="89">
        <v>6.3780745480949061</v>
      </c>
      <c r="H64" s="89">
        <v>7.3490290398580607</v>
      </c>
      <c r="I64" s="89">
        <v>12.645849906998881</v>
      </c>
      <c r="J64" s="89">
        <v>17.476380437463696</v>
      </c>
      <c r="K64" s="89">
        <v>18.26645684356571</v>
      </c>
      <c r="L64" s="89">
        <v>15.494378175919403</v>
      </c>
      <c r="M64" s="89">
        <v>25.271282877268703</v>
      </c>
      <c r="N64" s="89">
        <v>30.672951485764013</v>
      </c>
      <c r="O64" s="89">
        <v>29.682595128435793</v>
      </c>
      <c r="P64" s="89">
        <v>33.324441476441969</v>
      </c>
      <c r="Q64" s="89">
        <v>34.799497150743782</v>
      </c>
      <c r="R64" s="89">
        <v>32.575059385573532</v>
      </c>
      <c r="S64" s="89">
        <v>34.317424234685383</v>
      </c>
      <c r="T64" s="89">
        <v>31.110668134840619</v>
      </c>
      <c r="U64" s="89">
        <v>38.889223809267712</v>
      </c>
      <c r="V64" s="89">
        <v>36.344662439241418</v>
      </c>
      <c r="W64" s="89">
        <v>31.488460516511022</v>
      </c>
      <c r="X64" s="64">
        <v>33.761728975286637</v>
      </c>
    </row>
    <row r="65" spans="1:24" ht="15" x14ac:dyDescent="0.4">
      <c r="A65" s="161" t="s">
        <v>178</v>
      </c>
      <c r="B65" s="89" t="s">
        <v>208</v>
      </c>
      <c r="C65" s="89" t="s">
        <v>208</v>
      </c>
      <c r="D65" s="89" t="s">
        <v>208</v>
      </c>
      <c r="E65" s="89" t="s">
        <v>208</v>
      </c>
      <c r="F65" s="89" t="s">
        <v>208</v>
      </c>
      <c r="G65" s="89" t="s">
        <v>208</v>
      </c>
      <c r="H65" s="89" t="s">
        <v>208</v>
      </c>
      <c r="I65" s="89" t="s">
        <v>208</v>
      </c>
      <c r="J65" s="89">
        <v>42.412238079973783</v>
      </c>
      <c r="K65" s="89">
        <v>43.795722212719731</v>
      </c>
      <c r="L65" s="89">
        <v>45.100692559563235</v>
      </c>
      <c r="M65" s="89">
        <v>46.126850225563118</v>
      </c>
      <c r="N65" s="89">
        <v>46.564603255329565</v>
      </c>
      <c r="O65" s="89">
        <v>47.839901338329135</v>
      </c>
      <c r="P65" s="89">
        <v>49.574448246605883</v>
      </c>
      <c r="Q65" s="89">
        <v>49.702433710463659</v>
      </c>
      <c r="R65" s="89">
        <v>49.541427885747069</v>
      </c>
      <c r="S65" s="89">
        <v>49.211292528238516</v>
      </c>
      <c r="T65" s="89">
        <v>49.13378763336847</v>
      </c>
      <c r="U65" s="89">
        <v>49.568113551024339</v>
      </c>
      <c r="V65" s="89">
        <v>48.91624860007245</v>
      </c>
      <c r="W65" s="89">
        <v>50.060937331647771</v>
      </c>
      <c r="X65" s="64">
        <v>35.19027460540093</v>
      </c>
    </row>
    <row r="66" spans="1:24" ht="15" x14ac:dyDescent="0.4">
      <c r="A66" s="161" t="s">
        <v>89</v>
      </c>
      <c r="B66" s="89" t="s">
        <v>208</v>
      </c>
      <c r="C66" s="89" t="s">
        <v>208</v>
      </c>
      <c r="D66" s="89" t="s">
        <v>208</v>
      </c>
      <c r="E66" s="89" t="s">
        <v>208</v>
      </c>
      <c r="F66" s="89" t="s">
        <v>208</v>
      </c>
      <c r="G66" s="89" t="s">
        <v>208</v>
      </c>
      <c r="H66" s="89" t="s">
        <v>208</v>
      </c>
      <c r="I66" s="89" t="s">
        <v>208</v>
      </c>
      <c r="J66" s="89">
        <v>542.85333082157308</v>
      </c>
      <c r="K66" s="89">
        <v>568.27561499469198</v>
      </c>
      <c r="L66" s="89">
        <v>590.94971731132773</v>
      </c>
      <c r="M66" s="89">
        <v>615.92009380843524</v>
      </c>
      <c r="N66" s="89">
        <v>623.27664761832307</v>
      </c>
      <c r="O66" s="89">
        <v>652.62015294570904</v>
      </c>
      <c r="P66" s="89">
        <v>654.33720574460745</v>
      </c>
      <c r="Q66" s="89">
        <v>633.80453661007823</v>
      </c>
      <c r="R66" s="89">
        <v>577.16495389784836</v>
      </c>
      <c r="S66" s="89">
        <v>532.00798998987989</v>
      </c>
      <c r="T66" s="89">
        <v>485.78148194787815</v>
      </c>
      <c r="U66" s="89">
        <v>442.15889564736392</v>
      </c>
      <c r="V66" s="89">
        <v>401.56993336502939</v>
      </c>
      <c r="W66" s="89">
        <v>372.72074593919217</v>
      </c>
      <c r="X66" s="64">
        <v>350.47489057303619</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9.2754890112417492</v>
      </c>
      <c r="T67" s="89">
        <v>179.09362636029678</v>
      </c>
      <c r="U67" s="89">
        <v>320.42271229545509</v>
      </c>
      <c r="V67" s="89">
        <v>453.058731301205</v>
      </c>
      <c r="W67" s="89">
        <v>678.97300179267427</v>
      </c>
      <c r="X67" s="64">
        <v>838.03167743643291</v>
      </c>
    </row>
    <row r="68" spans="1:24" ht="15" x14ac:dyDescent="0.4">
      <c r="A68" s="161" t="s">
        <v>63</v>
      </c>
      <c r="B68" s="89">
        <v>101.68290110840404</v>
      </c>
      <c r="C68" s="89">
        <v>112.16432706328629</v>
      </c>
      <c r="D68" s="89">
        <v>110.65620024743373</v>
      </c>
      <c r="E68" s="89">
        <v>115.81099241263618</v>
      </c>
      <c r="F68" s="89">
        <v>119.31632953771118</v>
      </c>
      <c r="G68" s="89">
        <v>120.98103058820803</v>
      </c>
      <c r="H68" s="89">
        <v>108.16608373689445</v>
      </c>
      <c r="I68" s="89">
        <v>102.6991692600125</v>
      </c>
      <c r="J68" s="89">
        <v>98.219187169897765</v>
      </c>
      <c r="K68" s="89">
        <v>93.632145093761906</v>
      </c>
      <c r="L68" s="89">
        <v>91.103658229239031</v>
      </c>
      <c r="M68" s="89">
        <v>87.573481745621478</v>
      </c>
      <c r="N68" s="89">
        <v>84.412942789900256</v>
      </c>
      <c r="O68" s="89">
        <v>84.914564167527516</v>
      </c>
      <c r="P68" s="89">
        <v>81.892327492444437</v>
      </c>
      <c r="Q68" s="89">
        <v>80.267897509630203</v>
      </c>
      <c r="R68" s="89">
        <v>79.585382174950297</v>
      </c>
      <c r="S68" s="89">
        <v>75.702113114493443</v>
      </c>
      <c r="T68" s="89">
        <v>60.609848142924228</v>
      </c>
      <c r="U68" s="89">
        <v>37.009680589138163</v>
      </c>
      <c r="V68" s="89">
        <v>18.097444309370104</v>
      </c>
      <c r="W68" s="89">
        <v>9.1486728298858431</v>
      </c>
      <c r="X68" s="64">
        <v>7.3797694738137372</v>
      </c>
    </row>
    <row r="69" spans="1:24" ht="15" x14ac:dyDescent="0.4">
      <c r="A69" s="70" t="s">
        <v>62</v>
      </c>
      <c r="B69" s="89" t="s">
        <v>208</v>
      </c>
      <c r="C69" s="89" t="s">
        <v>208</v>
      </c>
      <c r="D69" s="89" t="s">
        <v>208</v>
      </c>
      <c r="E69" s="89" t="s">
        <v>208</v>
      </c>
      <c r="F69" s="89">
        <v>102.70358630906968</v>
      </c>
      <c r="G69" s="89">
        <v>104.12829132197042</v>
      </c>
      <c r="H69" s="89">
        <v>91.946346732301905</v>
      </c>
      <c r="I69" s="89">
        <v>86.042420415807854</v>
      </c>
      <c r="J69" s="89">
        <v>86.249922768939925</v>
      </c>
      <c r="K69" s="89">
        <v>81.543491292696572</v>
      </c>
      <c r="L69" s="89">
        <v>78.668912725604628</v>
      </c>
      <c r="M69" s="89">
        <v>69.415445930752782</v>
      </c>
      <c r="N69" s="89">
        <v>68.9348676992729</v>
      </c>
      <c r="O69" s="89">
        <v>68.952217622244902</v>
      </c>
      <c r="P69" s="89">
        <v>67.431288364187921</v>
      </c>
      <c r="Q69" s="89">
        <v>65.941806649800725</v>
      </c>
      <c r="R69" s="89">
        <v>66.288237605166842</v>
      </c>
      <c r="S69" s="89">
        <v>63.756285697473423</v>
      </c>
      <c r="T69" s="89">
        <v>49.339953991401316</v>
      </c>
      <c r="U69" s="89">
        <v>26.581810209192476</v>
      </c>
      <c r="V69" s="89">
        <v>8.7249386761968051</v>
      </c>
      <c r="W69" s="89">
        <v>0.90871312562761786</v>
      </c>
      <c r="X69" s="64">
        <v>5.2997276296639154E-2</v>
      </c>
    </row>
    <row r="70" spans="1:24" ht="15" x14ac:dyDescent="0.4">
      <c r="A70" s="70" t="s">
        <v>61</v>
      </c>
      <c r="B70" s="89" t="s">
        <v>208</v>
      </c>
      <c r="C70" s="89" t="s">
        <v>208</v>
      </c>
      <c r="D70" s="89" t="s">
        <v>208</v>
      </c>
      <c r="E70" s="89" t="s">
        <v>208</v>
      </c>
      <c r="F70" s="89">
        <v>16.612743228641495</v>
      </c>
      <c r="G70" s="89">
        <v>16.852739266237627</v>
      </c>
      <c r="H70" s="89">
        <v>16.219737004592552</v>
      </c>
      <c r="I70" s="89">
        <v>16.656748844204614</v>
      </c>
      <c r="J70" s="89">
        <v>11.969264400957826</v>
      </c>
      <c r="K70" s="89">
        <v>12.088653801065339</v>
      </c>
      <c r="L70" s="89">
        <v>12.434745503634385</v>
      </c>
      <c r="M70" s="89">
        <v>18.158035814868683</v>
      </c>
      <c r="N70" s="89">
        <v>15.478075090627359</v>
      </c>
      <c r="O70" s="89">
        <v>15.96234654528263</v>
      </c>
      <c r="P70" s="89">
        <v>14.461039128256521</v>
      </c>
      <c r="Q70" s="89">
        <v>14.326090859829472</v>
      </c>
      <c r="R70" s="89">
        <v>13.297144569783457</v>
      </c>
      <c r="S70" s="89">
        <v>11.945827417020018</v>
      </c>
      <c r="T70" s="89">
        <v>11.269894151522916</v>
      </c>
      <c r="U70" s="89">
        <v>10.427870379945688</v>
      </c>
      <c r="V70" s="89">
        <v>9.3725056331733025</v>
      </c>
      <c r="W70" s="89">
        <v>8.2399597042582222</v>
      </c>
      <c r="X70" s="64">
        <v>7.3267721975170979</v>
      </c>
    </row>
    <row r="71" spans="1:24" ht="15" x14ac:dyDescent="0.4">
      <c r="A71" s="160" t="s">
        <v>60</v>
      </c>
      <c r="B71" s="89" t="s">
        <v>208</v>
      </c>
      <c r="C71" s="89" t="s">
        <v>208</v>
      </c>
      <c r="D71" s="89" t="s">
        <v>208</v>
      </c>
      <c r="E71" s="89">
        <v>3947.6162177148585</v>
      </c>
      <c r="F71" s="89">
        <v>3971.3369282063368</v>
      </c>
      <c r="G71" s="89">
        <v>4271.3389232766804</v>
      </c>
      <c r="H71" s="89">
        <v>4453.3471258007748</v>
      </c>
      <c r="I71" s="89">
        <v>4590.6864618375394</v>
      </c>
      <c r="J71" s="89">
        <v>4713.9600104603714</v>
      </c>
      <c r="K71" s="89">
        <v>4860.9771791393578</v>
      </c>
      <c r="L71" s="89">
        <v>4942.2022974784577</v>
      </c>
      <c r="M71" s="89">
        <v>5202.1831830910896</v>
      </c>
      <c r="N71" s="89">
        <v>5442.9580709820166</v>
      </c>
      <c r="O71" s="89">
        <v>5862.403561139492</v>
      </c>
      <c r="P71" s="89">
        <v>6020.3073905823094</v>
      </c>
      <c r="Q71" s="89">
        <v>6331.8305391066924</v>
      </c>
      <c r="R71" s="89">
        <v>6706.7834158752739</v>
      </c>
      <c r="S71" s="89">
        <v>6884.768228324765</v>
      </c>
      <c r="T71" s="89">
        <v>7089.5125939869531</v>
      </c>
      <c r="U71" s="89">
        <v>7290.31857245014</v>
      </c>
      <c r="V71" s="89">
        <v>7324.0048506130579</v>
      </c>
      <c r="W71" s="89">
        <v>7375.9987751935751</v>
      </c>
      <c r="X71" s="64">
        <v>7481.8354724108858</v>
      </c>
    </row>
    <row r="72" spans="1:24" ht="27" customHeight="1" x14ac:dyDescent="0.4">
      <c r="A72" s="160" t="s">
        <v>88</v>
      </c>
      <c r="B72" s="89" t="s">
        <v>208</v>
      </c>
      <c r="C72" s="89" t="s">
        <v>208</v>
      </c>
      <c r="D72" s="89" t="s">
        <v>208</v>
      </c>
      <c r="E72" s="89" t="s">
        <v>208</v>
      </c>
      <c r="F72" s="89" t="s">
        <v>208</v>
      </c>
      <c r="G72" s="89" t="s">
        <v>208</v>
      </c>
      <c r="H72" s="89" t="s">
        <v>208</v>
      </c>
      <c r="I72" s="89" t="s">
        <v>208</v>
      </c>
      <c r="J72" s="89">
        <v>111.4262679458475</v>
      </c>
      <c r="K72" s="89">
        <v>110.50140849698667</v>
      </c>
      <c r="L72" s="89">
        <v>109.12481959463177</v>
      </c>
      <c r="M72" s="89">
        <v>123.32848942673768</v>
      </c>
      <c r="N72" s="89">
        <v>157.72676015101709</v>
      </c>
      <c r="O72" s="89">
        <v>158.59814529500414</v>
      </c>
      <c r="P72" s="89">
        <v>163.57616726299977</v>
      </c>
      <c r="Q72" s="89">
        <v>193.51773728044526</v>
      </c>
      <c r="R72" s="89">
        <v>193.99177659567292</v>
      </c>
      <c r="S72" s="89">
        <v>188.78092139610214</v>
      </c>
      <c r="T72" s="89">
        <v>190.4229637078115</v>
      </c>
      <c r="U72" s="89">
        <v>185.14708657402605</v>
      </c>
      <c r="V72" s="89">
        <v>183.95206933658872</v>
      </c>
      <c r="W72" s="89">
        <v>172.10490464209417</v>
      </c>
      <c r="X72" s="64">
        <v>184.25731214136056</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v>4.5528321478424671E-2</v>
      </c>
      <c r="U73" s="89">
        <v>14.064826150230653</v>
      </c>
      <c r="V73" s="89">
        <v>82.412785107663595</v>
      </c>
      <c r="W73" s="89">
        <v>172.36742846301391</v>
      </c>
      <c r="X73" s="64">
        <v>434.37212712636295</v>
      </c>
    </row>
    <row r="74" spans="1:24" ht="15" x14ac:dyDescent="0.4">
      <c r="A74" s="160" t="s">
        <v>59</v>
      </c>
      <c r="B74" s="89" t="s">
        <v>208</v>
      </c>
      <c r="C74" s="89" t="s">
        <v>208</v>
      </c>
      <c r="D74" s="89" t="s">
        <v>208</v>
      </c>
      <c r="E74" s="89" t="s">
        <v>208</v>
      </c>
      <c r="F74" s="89">
        <v>184.62156040450193</v>
      </c>
      <c r="G74" s="89">
        <v>176.39608400002294</v>
      </c>
      <c r="H74" s="89">
        <v>175.61391017992722</v>
      </c>
      <c r="I74" s="89">
        <v>193.59156749351769</v>
      </c>
      <c r="J74" s="89">
        <v>244.2825232464244</v>
      </c>
      <c r="K74" s="89">
        <v>302.09118985295044</v>
      </c>
      <c r="L74" s="89">
        <v>189.71431946101953</v>
      </c>
      <c r="M74" s="89">
        <v>191.0421469300548</v>
      </c>
      <c r="N74" s="89">
        <v>242.91322635430762</v>
      </c>
      <c r="O74" s="89">
        <v>243.34191486542647</v>
      </c>
      <c r="P74" s="89">
        <v>242.43118490325665</v>
      </c>
      <c r="Q74" s="89">
        <v>186.16655867703579</v>
      </c>
      <c r="R74" s="89">
        <v>181.69273862171488</v>
      </c>
      <c r="S74" s="89">
        <v>178.49572064087408</v>
      </c>
      <c r="T74" s="89">
        <v>174.32056299259838</v>
      </c>
      <c r="U74" s="89">
        <v>171.04084437389204</v>
      </c>
      <c r="V74" s="89">
        <v>165.63399416590099</v>
      </c>
      <c r="W74" s="89">
        <v>160.60305773084221</v>
      </c>
      <c r="X74" s="64">
        <v>155.99023534115119</v>
      </c>
    </row>
    <row r="75" spans="1:24" s="156" customFormat="1" ht="40.5" customHeight="1" x14ac:dyDescent="0.4">
      <c r="A75" s="159" t="s">
        <v>177</v>
      </c>
      <c r="B75" s="158">
        <v>4184.8220986845454</v>
      </c>
      <c r="C75" s="158">
        <v>4152.190072926599</v>
      </c>
      <c r="D75" s="158">
        <v>4136.0841568953474</v>
      </c>
      <c r="E75" s="158">
        <v>8265.7164344575995</v>
      </c>
      <c r="F75" s="158">
        <v>8662.2220315125742</v>
      </c>
      <c r="G75" s="158">
        <v>9211.7704746174513</v>
      </c>
      <c r="H75" s="158">
        <v>9449.0588481739342</v>
      </c>
      <c r="I75" s="158">
        <v>9398.0214787635741</v>
      </c>
      <c r="J75" s="158">
        <v>9971.0285052332765</v>
      </c>
      <c r="K75" s="158">
        <v>10182.73076262872</v>
      </c>
      <c r="L75" s="158">
        <v>10187.024322848878</v>
      </c>
      <c r="M75" s="158">
        <v>10583.836011028778</v>
      </c>
      <c r="N75" s="158">
        <v>11079.508878473576</v>
      </c>
      <c r="O75" s="158">
        <v>12061.547342197235</v>
      </c>
      <c r="P75" s="158">
        <v>12284.622212067608</v>
      </c>
      <c r="Q75" s="158">
        <v>12667.893035371642</v>
      </c>
      <c r="R75" s="158">
        <v>13092.093754981399</v>
      </c>
      <c r="S75" s="158">
        <v>12697.387061641413</v>
      </c>
      <c r="T75" s="158">
        <v>12927.071496079494</v>
      </c>
      <c r="U75" s="158">
        <v>13142.145252255863</v>
      </c>
      <c r="V75" s="158">
        <v>13042.034492612904</v>
      </c>
      <c r="W75" s="158">
        <v>13142.061748088281</v>
      </c>
      <c r="X75" s="157">
        <v>13365.949758833736</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8.88671875" style="155"/>
    <col min="23" max="16384" width="8.88671875" style="154"/>
  </cols>
  <sheetData>
    <row r="1" spans="1:24" ht="60" customHeight="1" x14ac:dyDescent="0.4">
      <c r="A1" s="173" t="s">
        <v>195</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4" t="s">
        <v>13</v>
      </c>
      <c r="W2" s="164" t="s">
        <v>12</v>
      </c>
      <c r="X2" s="163" t="s">
        <v>11</v>
      </c>
    </row>
    <row r="3" spans="1:24" ht="30" customHeight="1" x14ac:dyDescent="0.4">
      <c r="A3" s="161" t="s">
        <v>80</v>
      </c>
      <c r="B3" s="89">
        <f>AA!C$11</f>
        <v>239.48040743217064</v>
      </c>
      <c r="C3" s="89">
        <f>AA!D$11</f>
        <v>251.2471979895092</v>
      </c>
      <c r="D3" s="89">
        <f>AA!E$11</f>
        <v>272.25463979284973</v>
      </c>
      <c r="E3" s="89">
        <f>AA!F$11</f>
        <v>289.79558547501586</v>
      </c>
      <c r="F3" s="89">
        <f>AA!G$11</f>
        <v>309.33057597506098</v>
      </c>
      <c r="G3" s="89">
        <f>AA!H$11</f>
        <v>327.56079789838918</v>
      </c>
      <c r="H3" s="89">
        <f>AA!I$11</f>
        <v>345.88760250671959</v>
      </c>
      <c r="I3" s="89">
        <f>AA!J$11</f>
        <v>366.28520190105087</v>
      </c>
      <c r="J3" s="89">
        <f>AA!K$11</f>
        <v>385.75652235613302</v>
      </c>
      <c r="K3" s="89">
        <f>AA!L$11</f>
        <v>409.09343074478119</v>
      </c>
      <c r="L3" s="89">
        <f>AA!M$11</f>
        <v>434.86931254243996</v>
      </c>
      <c r="M3" s="89">
        <f>AA!N$11</f>
        <v>467.00107605877213</v>
      </c>
      <c r="N3" s="89">
        <f>AA!O$11</f>
        <v>494.53303442142629</v>
      </c>
      <c r="O3" s="89">
        <f>AA!P$11</f>
        <v>527.98838872624538</v>
      </c>
      <c r="P3" s="89">
        <f>AA!Q$11</f>
        <v>539.81122194947602</v>
      </c>
      <c r="Q3" s="89">
        <f>AA!R$11</f>
        <v>552.28636099377388</v>
      </c>
      <c r="R3" s="89">
        <f>AA!S$11</f>
        <v>566.66530464060725</v>
      </c>
      <c r="S3" s="89">
        <f>AA!T$11</f>
        <v>549.58644173229436</v>
      </c>
      <c r="T3" s="89">
        <f>AA!U$11</f>
        <v>552.07503419851514</v>
      </c>
      <c r="U3" s="89">
        <f>AA!V$11</f>
        <v>553.58244338496149</v>
      </c>
      <c r="V3" s="89">
        <f>AA!W$11</f>
        <v>548.2214459491297</v>
      </c>
      <c r="W3" s="89">
        <f>AA!X$11</f>
        <v>548.78546727070523</v>
      </c>
      <c r="X3" s="64">
        <f>AA!Y$11</f>
        <v>559.21321355276268</v>
      </c>
    </row>
    <row r="4" spans="1:24" ht="15" customHeight="1" x14ac:dyDescent="0.4">
      <c r="A4" s="161" t="s">
        <v>186</v>
      </c>
      <c r="B4" s="89">
        <f>BBWB!C$11</f>
        <v>0</v>
      </c>
      <c r="C4" s="89">
        <f>BBWB!D$11</f>
        <v>0</v>
      </c>
      <c r="D4" s="89">
        <f>BBWB!E$11</f>
        <v>0</v>
      </c>
      <c r="E4" s="89">
        <f>BBWB!F$11</f>
        <v>97.19597524601383</v>
      </c>
      <c r="F4" s="89">
        <f>BBWB!G$11</f>
        <v>96.970254845297603</v>
      </c>
      <c r="G4" s="89">
        <f>BBWB!H$11</f>
        <v>108.31114107705518</v>
      </c>
      <c r="H4" s="89">
        <f>BBWB!I$11</f>
        <v>105.34963126460073</v>
      </c>
      <c r="I4" s="89">
        <f>BBWB!J$11</f>
        <v>96.923638490412444</v>
      </c>
      <c r="J4" s="89">
        <f>BBWB!K$11</f>
        <v>88.528089103958678</v>
      </c>
      <c r="K4" s="89">
        <f>BBWB!L$11</f>
        <v>84.402478637167007</v>
      </c>
      <c r="L4" s="89">
        <f>BBWB!M$11</f>
        <v>76.769298815987781</v>
      </c>
      <c r="M4" s="89">
        <f>BBWB!N$11</f>
        <v>71.407977707792142</v>
      </c>
      <c r="N4" s="89">
        <f>BBWB!O$11</f>
        <v>65.309947151990542</v>
      </c>
      <c r="O4" s="89">
        <f>BBWB!P$11</f>
        <v>61.963354951314905</v>
      </c>
      <c r="P4" s="89">
        <f>BBWB!Q$11</f>
        <v>58.525365582676528</v>
      </c>
      <c r="Q4" s="89">
        <f>BBWB!R$11</f>
        <v>56.430359423693126</v>
      </c>
      <c r="R4" s="89">
        <f>BBWB!S$11</f>
        <v>56.262139462748934</v>
      </c>
      <c r="S4" s="89">
        <f>BBWB!T$11</f>
        <v>54.408402890997344</v>
      </c>
      <c r="T4" s="89">
        <f>BBWB!U$11</f>
        <v>53.289395714925291</v>
      </c>
      <c r="U4" s="89">
        <f>BBWB!V$11</f>
        <v>53.090701087275598</v>
      </c>
      <c r="V4" s="89">
        <f>BBWB!W$11</f>
        <v>51.250605145937854</v>
      </c>
      <c r="W4" s="89">
        <f>BBWB!X$11</f>
        <v>46.016386328708599</v>
      </c>
      <c r="X4" s="64">
        <f>BBWB!Y$11</f>
        <v>42.391796438401649</v>
      </c>
    </row>
    <row r="5" spans="1:24" ht="15" customHeight="1" x14ac:dyDescent="0.4">
      <c r="A5" s="161" t="s">
        <v>78</v>
      </c>
      <c r="B5" s="89"/>
      <c r="C5" s="89"/>
      <c r="D5" s="89"/>
      <c r="E5" s="89"/>
      <c r="F5" s="89"/>
      <c r="G5" s="89">
        <f>CA!H$11</f>
        <v>99.234876789926687</v>
      </c>
      <c r="H5" s="89">
        <f>CA!I$11</f>
        <v>104.80614701749786</v>
      </c>
      <c r="I5" s="89">
        <f>CA!J$11</f>
        <v>110.81859064599394</v>
      </c>
      <c r="J5" s="89">
        <f>CA!K$11</f>
        <v>114.80822637563759</v>
      </c>
      <c r="K5" s="89">
        <f>CA!L$11</f>
        <v>120.10927434465876</v>
      </c>
      <c r="L5" s="89">
        <f>CA!M$11</f>
        <v>123.67325322925373</v>
      </c>
      <c r="M5" s="89">
        <f>CA!N$11</f>
        <v>134.30345585852103</v>
      </c>
      <c r="N5" s="89">
        <f>CA!O$11</f>
        <v>142.61569172262489</v>
      </c>
      <c r="O5" s="89">
        <f>CA!P$11</f>
        <v>157.42727210607899</v>
      </c>
      <c r="P5" s="89">
        <f>CA!Q$11</f>
        <v>166.39112371663157</v>
      </c>
      <c r="Q5" s="89">
        <f>CA!R$11</f>
        <v>183.41020287518418</v>
      </c>
      <c r="R5" s="89">
        <f>CA!S$11</f>
        <v>204.13399947614371</v>
      </c>
      <c r="S5" s="89">
        <f>CA!T$11</f>
        <v>221.09693333353519</v>
      </c>
      <c r="T5" s="89">
        <f>CA!U$11</f>
        <v>245.24062671526082</v>
      </c>
      <c r="U5" s="89">
        <f>CA!V$11</f>
        <v>268.6995403420969</v>
      </c>
      <c r="V5" s="89">
        <f>CA!W$11</f>
        <v>279.49719457742003</v>
      </c>
      <c r="W5" s="89">
        <f>CA!X$11</f>
        <v>294.27783447328801</v>
      </c>
      <c r="X5" s="64">
        <f>CA!Y$11</f>
        <v>316.99070824356812</v>
      </c>
    </row>
    <row r="6" spans="1:24" ht="15" customHeight="1" x14ac:dyDescent="0.4">
      <c r="A6" s="161" t="s">
        <v>97</v>
      </c>
      <c r="B6" s="89"/>
      <c r="C6" s="89"/>
      <c r="D6" s="89"/>
      <c r="E6" s="89"/>
      <c r="F6" s="89"/>
      <c r="G6" s="89">
        <f>CWP!H$11</f>
        <v>0</v>
      </c>
      <c r="H6" s="89">
        <f>CWP!I$11</f>
        <v>0</v>
      </c>
      <c r="I6" s="89">
        <f>CWP!J$11</f>
        <v>0</v>
      </c>
      <c r="J6" s="89">
        <f>CWP!K$11</f>
        <v>0</v>
      </c>
      <c r="K6" s="89">
        <f>CWP!L$11</f>
        <v>0</v>
      </c>
      <c r="L6" s="89">
        <f>CWP!M$11</f>
        <v>0</v>
      </c>
      <c r="M6" s="89">
        <f>CWP!N$11</f>
        <v>0</v>
      </c>
      <c r="N6" s="89">
        <f>CWP!O$11</f>
        <v>0</v>
      </c>
      <c r="O6" s="89">
        <f>CWP!P$11</f>
        <v>34.622980400612164</v>
      </c>
      <c r="P6" s="89">
        <f>CWP!Q$11</f>
        <v>49.598668755253186</v>
      </c>
      <c r="Q6" s="89">
        <f>CWP!R$11</f>
        <v>22.891312779422861</v>
      </c>
      <c r="R6" s="89">
        <f>CWP!S$11</f>
        <v>19.413967869974336</v>
      </c>
      <c r="S6" s="89">
        <f>CWP!T$11</f>
        <v>0</v>
      </c>
      <c r="T6" s="89">
        <f>CWP!U$11</f>
        <v>0</v>
      </c>
      <c r="U6" s="89">
        <f>CWP!V$11</f>
        <v>0</v>
      </c>
      <c r="V6" s="89">
        <f>CWP!W$11</f>
        <v>0</v>
      </c>
      <c r="W6" s="89">
        <f>CWP!X$11</f>
        <v>10.46734665376554</v>
      </c>
      <c r="X6" s="64">
        <f>CWP!Y$11</f>
        <v>0.97661548074843085</v>
      </c>
    </row>
    <row r="7" spans="1:24" ht="15" customHeight="1" x14ac:dyDescent="0.4">
      <c r="A7" s="161" t="s">
        <v>77</v>
      </c>
      <c r="B7" s="89">
        <f>CTB!C$11</f>
        <v>222.55317299999999</v>
      </c>
      <c r="C7" s="89">
        <f>CTB!D$11</f>
        <v>229.52928600000001</v>
      </c>
      <c r="D7" s="89">
        <f>CTB!E$11</f>
        <v>232.964585</v>
      </c>
      <c r="E7" s="89">
        <f>CTB!F$11</f>
        <v>243.803933</v>
      </c>
      <c r="F7" s="89">
        <f>CTB!G$11</f>
        <v>252.50828399999997</v>
      </c>
      <c r="G7" s="89">
        <f>CTB!H$11</f>
        <v>267.13183099999998</v>
      </c>
      <c r="H7" s="89">
        <f>CTB!I$11</f>
        <v>281.92298399999999</v>
      </c>
      <c r="I7" s="89">
        <f>CTB!J$11</f>
        <v>315.258824</v>
      </c>
      <c r="J7" s="89">
        <f>CTB!K$11</f>
        <v>335.70128799999998</v>
      </c>
      <c r="K7" s="89">
        <f>CTB!L$11</f>
        <v>355.234422</v>
      </c>
      <c r="L7" s="89">
        <f>CTB!M$11</f>
        <v>373.78547199999997</v>
      </c>
      <c r="M7" s="89">
        <f>CTB!N$11</f>
        <v>383.576413</v>
      </c>
      <c r="N7" s="89">
        <f>CTB!O$11</f>
        <v>405.96141800000004</v>
      </c>
      <c r="O7" s="89">
        <f>CTB!P$11</f>
        <v>456.017518</v>
      </c>
      <c r="P7" s="89">
        <f>CTB!Q$11</f>
        <v>471.38000799999998</v>
      </c>
      <c r="Q7" s="89">
        <f>CTB!R$11</f>
        <v>467.50769000000003</v>
      </c>
      <c r="R7" s="89">
        <f>CTB!S$11</f>
        <v>464.37379100000004</v>
      </c>
      <c r="S7" s="89"/>
      <c r="T7" s="89"/>
      <c r="U7" s="89"/>
      <c r="V7" s="89"/>
      <c r="W7" s="89"/>
      <c r="X7" s="64"/>
    </row>
    <row r="8" spans="1:24" ht="30" customHeight="1" x14ac:dyDescent="0.4">
      <c r="A8" s="161" t="s">
        <v>76</v>
      </c>
      <c r="B8" s="89">
        <f>DLA!C$11</f>
        <v>441.91442389115815</v>
      </c>
      <c r="C8" s="89">
        <f>DLA!D$11</f>
        <v>479.25399724029978</v>
      </c>
      <c r="D8" s="89">
        <f>DLA!E$11</f>
        <v>516.72131848682534</v>
      </c>
      <c r="E8" s="89">
        <f>DLA!F$11</f>
        <v>555.51176450436742</v>
      </c>
      <c r="F8" s="89">
        <f>DLA!G$11</f>
        <v>591.32680390698908</v>
      </c>
      <c r="G8" s="89">
        <f>DLA!H$11</f>
        <v>642.78663829695336</v>
      </c>
      <c r="H8" s="89">
        <f>DLA!I$11</f>
        <v>680.10464239307828</v>
      </c>
      <c r="I8" s="89">
        <f>DLA!J$11</f>
        <v>725.85376779180638</v>
      </c>
      <c r="J8" s="89">
        <f>DLA!K$11</f>
        <v>772.30266995649981</v>
      </c>
      <c r="K8" s="89">
        <f>DLA!L$11</f>
        <v>822.61563325081261</v>
      </c>
      <c r="L8" s="89">
        <f>DLA!M$11</f>
        <v>874.02868956536702</v>
      </c>
      <c r="M8" s="89">
        <f>DLA!N$11</f>
        <v>941.50700169606228</v>
      </c>
      <c r="N8" s="89">
        <f>DLA!O$11</f>
        <v>1003.3336405826145</v>
      </c>
      <c r="O8" s="89">
        <f>DLA!P$11</f>
        <v>1089.5060208829095</v>
      </c>
      <c r="P8" s="89">
        <f>DLA!Q$11</f>
        <v>1129.7270858002998</v>
      </c>
      <c r="Q8" s="89">
        <f>DLA!R$11</f>
        <v>1196.4280692426212</v>
      </c>
      <c r="R8" s="89">
        <f>DLA!S$11</f>
        <v>1277.0495243298021</v>
      </c>
      <c r="S8" s="89">
        <f>DLA!T$11</f>
        <v>1311.6514612693948</v>
      </c>
      <c r="T8" s="89">
        <f>DLA!U$11</f>
        <v>1293.9972944492858</v>
      </c>
      <c r="U8" s="89">
        <f>DLA!V$11</f>
        <v>1174.2079598106379</v>
      </c>
      <c r="V8" s="89">
        <f>DLA!W$11</f>
        <v>1046.3393526615316</v>
      </c>
      <c r="W8" s="89">
        <f>DLA!X$11</f>
        <v>845.16144895131038</v>
      </c>
      <c r="X8" s="64">
        <f>DLA!Y$11</f>
        <v>674.84425046219985</v>
      </c>
    </row>
    <row r="9" spans="1:24" ht="15" customHeight="1" x14ac:dyDescent="0.4">
      <c r="A9" s="70" t="s">
        <v>75</v>
      </c>
      <c r="B9" s="89"/>
      <c r="C9" s="89"/>
      <c r="D9" s="89"/>
      <c r="E9" s="89"/>
      <c r="F9" s="89"/>
      <c r="G9" s="89"/>
      <c r="H9" s="89">
        <f>'DLA (children)'!I$11</f>
        <v>75.848688701010374</v>
      </c>
      <c r="I9" s="89">
        <f>'DLA (children)'!J$11</f>
        <v>78.345938118519143</v>
      </c>
      <c r="J9" s="89">
        <f>'DLA (children)'!K$11</f>
        <v>83.689119172835319</v>
      </c>
      <c r="K9" s="89">
        <f>'DLA (children)'!L$11</f>
        <v>91.80513651784932</v>
      </c>
      <c r="L9" s="89">
        <f>'DLA (children)'!M$11</f>
        <v>96.789758867429939</v>
      </c>
      <c r="M9" s="89">
        <f>'DLA (children)'!N$11</f>
        <v>103.25066329071795</v>
      </c>
      <c r="N9" s="89">
        <f>'DLA (children)'!O$11</f>
        <v>110.24518409280111</v>
      </c>
      <c r="O9" s="89">
        <f>'DLA (children)'!P$11</f>
        <v>119.56745159586278</v>
      </c>
      <c r="P9" s="89">
        <f>'DLA (children)'!Q$11</f>
        <v>123.70174529026413</v>
      </c>
      <c r="Q9" s="89">
        <f>'DLA (children)'!R$11</f>
        <v>134.70568605605933</v>
      </c>
      <c r="R9" s="89">
        <f>'DLA (children)'!S$11</f>
        <v>142.73302831766188</v>
      </c>
      <c r="S9" s="89">
        <f>'DLA (children)'!T$11</f>
        <v>149.65200701081807</v>
      </c>
      <c r="T9" s="89">
        <f>'DLA (children)'!U$11</f>
        <v>174.91120369924269</v>
      </c>
      <c r="U9" s="89">
        <f>'DLA (children)'!V$11</f>
        <v>185.57997924918715</v>
      </c>
      <c r="V9" s="89">
        <f>'DLA (children)'!W$11</f>
        <v>191.19449479467511</v>
      </c>
      <c r="W9" s="89">
        <f>'DLA (children)'!X$11</f>
        <v>197.24085496888446</v>
      </c>
      <c r="X9" s="64">
        <f>'DLA (children)'!Y$11</f>
        <v>210.77136868703931</v>
      </c>
    </row>
    <row r="10" spans="1:24" ht="15" customHeight="1" x14ac:dyDescent="0.4">
      <c r="A10" s="70" t="s">
        <v>62</v>
      </c>
      <c r="B10" s="89"/>
      <c r="C10" s="89"/>
      <c r="D10" s="89"/>
      <c r="E10" s="89"/>
      <c r="F10" s="89"/>
      <c r="G10" s="89"/>
      <c r="H10" s="89">
        <f>'DLA (working age)'!I$11</f>
        <v>387.48966890957416</v>
      </c>
      <c r="I10" s="89">
        <f>'DLA (working age)'!J$11</f>
        <v>408.91844928412405</v>
      </c>
      <c r="J10" s="89">
        <f>'DLA (working age)'!K$11</f>
        <v>428.79390246938061</v>
      </c>
      <c r="K10" s="89">
        <f>'DLA (working age)'!L$11</f>
        <v>449.28875804139818</v>
      </c>
      <c r="L10" s="89">
        <f>'DLA (working age)'!M$11</f>
        <v>472.511138670283</v>
      </c>
      <c r="M10" s="89">
        <f>'DLA (working age)'!N$11</f>
        <v>503.86685428543575</v>
      </c>
      <c r="N10" s="89">
        <f>'DLA (working age)'!O$11</f>
        <v>532.74621976541857</v>
      </c>
      <c r="O10" s="89">
        <f>'DLA (working age)'!P$11</f>
        <v>573.40825021359433</v>
      </c>
      <c r="P10" s="89">
        <f>'DLA (working age)'!Q$11</f>
        <v>589.08641676102286</v>
      </c>
      <c r="Q10" s="89">
        <f>'DLA (working age)'!R$11</f>
        <v>629.91837288562112</v>
      </c>
      <c r="R10" s="89">
        <f>'DLA (working age)'!S$11</f>
        <v>676.56462881678954</v>
      </c>
      <c r="S10" s="89">
        <f>'DLA (working age)'!T$11</f>
        <v>690.18952609514599</v>
      </c>
      <c r="T10" s="89">
        <f>'DLA (working age)'!U$11</f>
        <v>629.29705772085936</v>
      </c>
      <c r="U10" s="89">
        <f>'DLA (working age)'!V$11</f>
        <v>526.36044531605626</v>
      </c>
      <c r="V10" s="89">
        <f>'DLA (working age)'!W$11</f>
        <v>418.62653621410919</v>
      </c>
      <c r="W10" s="89">
        <f>'DLA (working age)'!X$11</f>
        <v>272.49008028364779</v>
      </c>
      <c r="X10" s="64">
        <f>'DLA (working age)'!Y$11</f>
        <v>131.37327496686981</v>
      </c>
    </row>
    <row r="11" spans="1:24" ht="15" customHeight="1" x14ac:dyDescent="0.4">
      <c r="A11" s="70" t="s">
        <v>61</v>
      </c>
      <c r="B11" s="89"/>
      <c r="C11" s="89"/>
      <c r="D11" s="89"/>
      <c r="E11" s="89"/>
      <c r="F11" s="89"/>
      <c r="G11" s="89"/>
      <c r="H11" s="89">
        <f>'DLA (pensioners)'!I$11</f>
        <v>216.75348942276065</v>
      </c>
      <c r="I11" s="89">
        <f>'DLA (pensioners)'!J$11</f>
        <v>238.51524548514033</v>
      </c>
      <c r="J11" s="89">
        <f>'DLA (pensioners)'!K$11</f>
        <v>259.78244112052499</v>
      </c>
      <c r="K11" s="89">
        <f>'DLA (pensioners)'!L$11</f>
        <v>281.52203588038668</v>
      </c>
      <c r="L11" s="89">
        <f>'DLA (pensioners)'!M$11</f>
        <v>304.77853930611826</v>
      </c>
      <c r="M11" s="89">
        <f>'DLA (pensioners)'!N$11</f>
        <v>334.38257878480727</v>
      </c>
      <c r="N11" s="89">
        <f>'DLA (pensioners)'!O$11</f>
        <v>360.16222521250711</v>
      </c>
      <c r="O11" s="89">
        <f>'DLA (pensioners)'!P$11</f>
        <v>396.28665518681362</v>
      </c>
      <c r="P11" s="89">
        <f>'DLA (pensioners)'!Q$11</f>
        <v>416.9682687280594</v>
      </c>
      <c r="Q11" s="89">
        <f>'DLA (pensioners)'!R$11</f>
        <v>431.439220256704</v>
      </c>
      <c r="R11" s="89">
        <f>'DLA (pensioners)'!S$11</f>
        <v>456.80091227199108</v>
      </c>
      <c r="S11" s="89">
        <f>'DLA (pensioners)'!T$11</f>
        <v>471.12845826504844</v>
      </c>
      <c r="T11" s="89">
        <f>'DLA (pensioners)'!U$11</f>
        <v>491.91184418319131</v>
      </c>
      <c r="U11" s="89">
        <f>'DLA (pensioners)'!V$11</f>
        <v>462.42721426479875</v>
      </c>
      <c r="V11" s="89">
        <f>'DLA (pensioners)'!W$11</f>
        <v>438.02162710743488</v>
      </c>
      <c r="W11" s="89">
        <f>'DLA (pensioners)'!X$11</f>
        <v>374.97422858732619</v>
      </c>
      <c r="X11" s="64">
        <f>'DLA (pensioners)'!Y$11</f>
        <v>333.04700420000785</v>
      </c>
    </row>
    <row r="12" spans="1:24" ht="15" customHeight="1" x14ac:dyDescent="0.4">
      <c r="A12" s="161" t="s">
        <v>85</v>
      </c>
      <c r="B12" s="89"/>
      <c r="C12" s="89"/>
      <c r="D12" s="89"/>
      <c r="E12" s="89"/>
      <c r="F12" s="89"/>
      <c r="G12" s="89"/>
      <c r="H12" s="89">
        <f>DHP!I$11</f>
        <v>0.77111682999999998</v>
      </c>
      <c r="I12" s="89">
        <f>DHP!J$11</f>
        <v>1.2290889999999999</v>
      </c>
      <c r="J12" s="89">
        <f>DHP!K$11</f>
        <v>1.2975133100000003</v>
      </c>
      <c r="K12" s="89">
        <f>DHP!L$11</f>
        <v>1.4533966999999999</v>
      </c>
      <c r="L12" s="89">
        <f>DHP!M$11</f>
        <v>1.4678119999999999</v>
      </c>
      <c r="M12" s="89">
        <f>DHP!N$11</f>
        <v>1.6848679999999998</v>
      </c>
      <c r="N12" s="89">
        <f>DHP!O$11</f>
        <v>1.6455759999999999</v>
      </c>
      <c r="O12" s="89">
        <f>DHP!P$11</f>
        <v>2.0151289500000003</v>
      </c>
      <c r="P12" s="89">
        <f>DHP!Q$11</f>
        <v>1.9566420000000002</v>
      </c>
      <c r="Q12" s="89">
        <f>DHP!R$11</f>
        <v>2.0571649999999999</v>
      </c>
      <c r="R12" s="89">
        <f>DHP!S$11</f>
        <v>4.222866999999999</v>
      </c>
      <c r="S12" s="89">
        <f>DHP!T$11</f>
        <v>12.046586</v>
      </c>
      <c r="T12" s="89">
        <f>DHP!U$11</f>
        <v>13.093730000000001</v>
      </c>
      <c r="U12" s="89">
        <f>DHP!V$11</f>
        <v>11.036570000000001</v>
      </c>
      <c r="V12" s="89">
        <f>DHP!W$11</f>
        <v>12.102671000000001</v>
      </c>
      <c r="W12" s="89">
        <f>DHP!X$11</f>
        <v>15.406518999999999</v>
      </c>
      <c r="X12" s="64">
        <f>DHP!Y$11</f>
        <v>14.513522999999999</v>
      </c>
    </row>
    <row r="13" spans="1:24" ht="30" customHeight="1" x14ac:dyDescent="0.4">
      <c r="A13" s="161" t="s">
        <v>95</v>
      </c>
      <c r="B13" s="89"/>
      <c r="C13" s="89"/>
      <c r="D13" s="89"/>
      <c r="E13" s="89"/>
      <c r="F13" s="89">
        <f>ESA!G$11</f>
        <v>0</v>
      </c>
      <c r="G13" s="89">
        <f>ESA!H$11</f>
        <v>0</v>
      </c>
      <c r="H13" s="89">
        <f>ESA!I$11</f>
        <v>0</v>
      </c>
      <c r="I13" s="89">
        <f>ESA!J$11</f>
        <v>0</v>
      </c>
      <c r="J13" s="89">
        <f>ESA!K$11</f>
        <v>0</v>
      </c>
      <c r="K13" s="89">
        <f>ESA!L$11</f>
        <v>0</v>
      </c>
      <c r="L13" s="89">
        <f>ESA!M$11</f>
        <v>0</v>
      </c>
      <c r="M13" s="89">
        <f>ESA!N$11</f>
        <v>0</v>
      </c>
      <c r="N13" s="89">
        <f>ESA!O$11</f>
        <v>12.069162474506957</v>
      </c>
      <c r="O13" s="89">
        <f>ESA!P$11</f>
        <v>118.79125655813372</v>
      </c>
      <c r="P13" s="89">
        <f>ESA!Q$11</f>
        <v>202.40261971131213</v>
      </c>
      <c r="Q13" s="89">
        <f>ESA!R$11</f>
        <v>321.96101519867563</v>
      </c>
      <c r="R13" s="89">
        <f>ESA!S$11</f>
        <v>607.15518456995403</v>
      </c>
      <c r="S13" s="89">
        <f>ESA!T$11</f>
        <v>907.88631359869487</v>
      </c>
      <c r="T13" s="89">
        <f>ESA!U$11</f>
        <v>1142.6229107506799</v>
      </c>
      <c r="U13" s="89">
        <f>ESA!V$11</f>
        <v>1276.0451960459422</v>
      </c>
      <c r="V13" s="89">
        <f>ESA!W$11</f>
        <v>1329.9530490518341</v>
      </c>
      <c r="W13" s="89">
        <f>ESA!X$11</f>
        <v>1403.3183043864024</v>
      </c>
      <c r="X13" s="64">
        <f>ESA!Y$11</f>
        <v>1359.0082803451965</v>
      </c>
    </row>
    <row r="14" spans="1:24" ht="15" customHeight="1" x14ac:dyDescent="0.4">
      <c r="A14" s="162" t="s">
        <v>74</v>
      </c>
      <c r="B14" s="89">
        <f>HB!C$11</f>
        <v>914.02757799999995</v>
      </c>
      <c r="C14" s="89">
        <f>HB!D$11</f>
        <v>901.46924799999999</v>
      </c>
      <c r="D14" s="89">
        <f>HB!E$11</f>
        <v>900.57904699999995</v>
      </c>
      <c r="E14" s="89">
        <f>HB!F$11</f>
        <v>915.89081599999997</v>
      </c>
      <c r="F14" s="89">
        <f>HB!G$11</f>
        <v>921.031069</v>
      </c>
      <c r="G14" s="89">
        <f>HB!H$11</f>
        <v>958.88540699999987</v>
      </c>
      <c r="H14" s="89">
        <f>HB!I$11</f>
        <v>1023.275753</v>
      </c>
      <c r="I14" s="89">
        <f>HB!J$11</f>
        <v>992.34072500000002</v>
      </c>
      <c r="J14" s="89">
        <f>HB!K$11</f>
        <v>1046.4092539999999</v>
      </c>
      <c r="K14" s="89">
        <f>HB!L$11</f>
        <v>1096.551164</v>
      </c>
      <c r="L14" s="89">
        <f>HB!M$11</f>
        <v>1184.0077520000002</v>
      </c>
      <c r="M14" s="89">
        <f>HB!N$11</f>
        <v>1258.3332019999998</v>
      </c>
      <c r="N14" s="89">
        <f>HB!O$11</f>
        <v>1381.8020359999998</v>
      </c>
      <c r="O14" s="89">
        <f>HB!P$11</f>
        <v>1613.8159450000001</v>
      </c>
      <c r="P14" s="89">
        <f>HB!Q$11</f>
        <v>1734.793508</v>
      </c>
      <c r="Q14" s="89">
        <f>HB!R$11</f>
        <v>1850.2192370000002</v>
      </c>
      <c r="R14" s="89">
        <f>HB!S$11</f>
        <v>1970.4966800000002</v>
      </c>
      <c r="S14" s="89">
        <f>HB!T$11</f>
        <v>1977.6522630000002</v>
      </c>
      <c r="T14" s="89">
        <f>HB!U$11</f>
        <v>1993.2717720000001</v>
      </c>
      <c r="U14" s="89">
        <f>HB!V$11</f>
        <v>1996.381969</v>
      </c>
      <c r="V14" s="89">
        <f>HB!W$11</f>
        <v>1940.3988069999998</v>
      </c>
      <c r="W14" s="89">
        <f>HB!X$11</f>
        <v>1857.2958029999998</v>
      </c>
      <c r="X14" s="64">
        <f>HB!Y$11</f>
        <v>1724.4846359999999</v>
      </c>
    </row>
    <row r="15" spans="1:24" ht="15" customHeight="1" x14ac:dyDescent="0.4">
      <c r="A15" s="70" t="s">
        <v>185</v>
      </c>
      <c r="B15" s="89"/>
      <c r="C15" s="89"/>
      <c r="D15" s="89"/>
      <c r="E15" s="89"/>
      <c r="F15" s="89"/>
      <c r="G15" s="89"/>
      <c r="H15" s="89"/>
      <c r="I15" s="89"/>
      <c r="J15" s="89"/>
      <c r="K15" s="89"/>
      <c r="L15" s="89"/>
      <c r="M15" s="89"/>
      <c r="N15" s="89">
        <v>890.78403400000002</v>
      </c>
      <c r="O15" s="89">
        <v>1104.855059</v>
      </c>
      <c r="P15" s="89">
        <v>1208.563705</v>
      </c>
      <c r="Q15" s="89">
        <v>1297.5343839999998</v>
      </c>
      <c r="R15" s="89">
        <v>1394.9539359999999</v>
      </c>
      <c r="S15" s="89">
        <v>1399.1920500000001</v>
      </c>
      <c r="T15" s="89">
        <v>1412.9375279999999</v>
      </c>
      <c r="U15" s="89">
        <v>1423.8473329999999</v>
      </c>
      <c r="V15" s="89">
        <v>1388.511303</v>
      </c>
      <c r="W15" s="89">
        <v>1331.2621399999998</v>
      </c>
      <c r="X15" s="64">
        <v>1227.7389699999999</v>
      </c>
    </row>
    <row r="16" spans="1:24" ht="15" customHeight="1" x14ac:dyDescent="0.4">
      <c r="A16" s="70" t="s">
        <v>184</v>
      </c>
      <c r="B16" s="89"/>
      <c r="C16" s="89"/>
      <c r="D16" s="89"/>
      <c r="E16" s="89"/>
      <c r="F16" s="89"/>
      <c r="G16" s="89"/>
      <c r="H16" s="89"/>
      <c r="I16" s="89"/>
      <c r="J16" s="89"/>
      <c r="K16" s="89"/>
      <c r="L16" s="89"/>
      <c r="M16" s="89"/>
      <c r="N16" s="89">
        <v>491.01800099999997</v>
      </c>
      <c r="O16" s="89">
        <v>508.96088600000002</v>
      </c>
      <c r="P16" s="89">
        <v>526.22980299999995</v>
      </c>
      <c r="Q16" s="89">
        <v>552.68485299999998</v>
      </c>
      <c r="R16" s="89">
        <v>575.54274499999997</v>
      </c>
      <c r="S16" s="89">
        <v>578.46021299999995</v>
      </c>
      <c r="T16" s="89">
        <v>580.33424500000001</v>
      </c>
      <c r="U16" s="89">
        <v>572.53463599999998</v>
      </c>
      <c r="V16" s="89">
        <v>551.88750400000004</v>
      </c>
      <c r="W16" s="89">
        <v>526.03366300000005</v>
      </c>
      <c r="X16" s="64">
        <v>496.74566600000003</v>
      </c>
    </row>
    <row r="17" spans="1:24" ht="15" customHeight="1" x14ac:dyDescent="0.4">
      <c r="A17" s="162" t="s">
        <v>73</v>
      </c>
      <c r="B17" s="89">
        <f>IB!C$11</f>
        <v>680.4660286032115</v>
      </c>
      <c r="C17" s="89">
        <f>IB!D$11</f>
        <v>661.66472720861225</v>
      </c>
      <c r="D17" s="89">
        <f>IB!E$11</f>
        <v>652.58891537421789</v>
      </c>
      <c r="E17" s="89">
        <f>IB!F$11</f>
        <v>620.60463379638031</v>
      </c>
      <c r="F17" s="89">
        <f>IB!G$11</f>
        <v>616.56665930001145</v>
      </c>
      <c r="G17" s="89">
        <f>IB!H$11</f>
        <v>623.59656037336413</v>
      </c>
      <c r="H17" s="89">
        <f>IB!I$11</f>
        <v>633.33259562204</v>
      </c>
      <c r="I17" s="89">
        <f>IB!J$11</f>
        <v>630.64155181262004</v>
      </c>
      <c r="J17" s="89">
        <f>IB!K$11</f>
        <v>623.50527767251481</v>
      </c>
      <c r="K17" s="89">
        <f>IB!L$11</f>
        <v>624.27990576695402</v>
      </c>
      <c r="L17" s="89">
        <f>IB!M$11</f>
        <v>617.40710461030017</v>
      </c>
      <c r="M17" s="89">
        <f>IB!N$11</f>
        <v>626.38374623448919</v>
      </c>
      <c r="N17" s="89">
        <f>IB!O$11</f>
        <v>615.43808388395905</v>
      </c>
      <c r="O17" s="89">
        <f>IB!P$11</f>
        <v>577.09845719871055</v>
      </c>
      <c r="P17" s="89">
        <f>IB!Q$11</f>
        <v>523.2044590462632</v>
      </c>
      <c r="Q17" s="89">
        <f>IB!R$11</f>
        <v>463.27138939556454</v>
      </c>
      <c r="R17" s="89">
        <f>IB!S$11</f>
        <v>304.22514446256952</v>
      </c>
      <c r="S17" s="89">
        <f>IB!T$11</f>
        <v>123.84704764338386</v>
      </c>
      <c r="T17" s="89">
        <f>IB!U$11</f>
        <v>30.408439611314066</v>
      </c>
      <c r="U17" s="89">
        <f>IB!V$11</f>
        <v>13.943684857937432</v>
      </c>
      <c r="V17" s="89">
        <f>IB!W$11</f>
        <v>2.0095792373971713</v>
      </c>
      <c r="W17" s="89">
        <f>IB!X$11</f>
        <v>0.60560845760340332</v>
      </c>
      <c r="X17" s="64">
        <f>IB!Y$11</f>
        <v>0</v>
      </c>
    </row>
    <row r="18" spans="1:24" ht="30" customHeight="1" x14ac:dyDescent="0.4">
      <c r="A18" s="161" t="s">
        <v>72</v>
      </c>
      <c r="B18" s="89">
        <f>IS!C$11</f>
        <v>1306.2675427154991</v>
      </c>
      <c r="C18" s="89">
        <f>IS!D$11</f>
        <v>1092.5903128841769</v>
      </c>
      <c r="D18" s="89">
        <f>IS!E$11</f>
        <v>1068.5984665363865</v>
      </c>
      <c r="E18" s="89">
        <f>IS!F$11</f>
        <v>1111.1951117767032</v>
      </c>
      <c r="F18" s="89">
        <f>IS!G$11</f>
        <v>1228.321151537187</v>
      </c>
      <c r="G18" s="89">
        <f>IS!H$11</f>
        <v>1333.4353289034279</v>
      </c>
      <c r="H18" s="89">
        <f>IS!I$11</f>
        <v>1363.2005139389789</v>
      </c>
      <c r="I18" s="89">
        <f>IS!J$11</f>
        <v>1217.093563474642</v>
      </c>
      <c r="J18" s="89">
        <f>IS!K$11</f>
        <v>927.8160157161609</v>
      </c>
      <c r="K18" s="89">
        <f>IS!L$11</f>
        <v>844.17896371170127</v>
      </c>
      <c r="L18" s="89">
        <f>IS!M$11</f>
        <v>812.60995258664445</v>
      </c>
      <c r="M18" s="89">
        <f>IS!N$11</f>
        <v>831.54406032076179</v>
      </c>
      <c r="N18" s="89">
        <f>IS!O$11</f>
        <v>807.00109871960865</v>
      </c>
      <c r="O18" s="89">
        <f>IS!P$11</f>
        <v>781.8484239798214</v>
      </c>
      <c r="P18" s="89">
        <f>IS!Q$11</f>
        <v>734.41988289817948</v>
      </c>
      <c r="Q18" s="89">
        <f>IS!R$11</f>
        <v>651.71559642606462</v>
      </c>
      <c r="R18" s="89">
        <f>IS!S$11</f>
        <v>498.4099108609006</v>
      </c>
      <c r="S18" s="89">
        <f>IS!T$11</f>
        <v>355.63326352760339</v>
      </c>
      <c r="T18" s="89">
        <f>IS!U$11</f>
        <v>299.9422362271693</v>
      </c>
      <c r="U18" s="89">
        <f>IS!V$11</f>
        <v>274.91572069667097</v>
      </c>
      <c r="V18" s="89">
        <f>IS!W$11</f>
        <v>246.4362968942421</v>
      </c>
      <c r="W18" s="89">
        <f>IS!X$11</f>
        <v>235.38760154446058</v>
      </c>
      <c r="X18" s="64">
        <f>IS!Y$11</f>
        <v>201.01958298146363</v>
      </c>
    </row>
    <row r="19" spans="1:24" ht="15" customHeight="1" x14ac:dyDescent="0.4">
      <c r="A19" s="70" t="s">
        <v>71</v>
      </c>
      <c r="B19" s="89">
        <f>'IS MIG'!C$11</f>
        <v>367.01359165813733</v>
      </c>
      <c r="C19" s="89">
        <f>'IS MIG'!D$11</f>
        <v>367.53867891168267</v>
      </c>
      <c r="D19" s="89">
        <f>'IS MIG'!E$11</f>
        <v>354.99057821057335</v>
      </c>
      <c r="E19" s="89">
        <f>'IS MIG'!F$11</f>
        <v>374.41199817382778</v>
      </c>
      <c r="F19" s="89">
        <f>'IS MIG'!G$11</f>
        <v>393.69458641497232</v>
      </c>
      <c r="G19" s="89">
        <f>'IS MIG'!H$11</f>
        <v>435.88054428994036</v>
      </c>
      <c r="H19" s="89">
        <f>'IS MIG'!I$11</f>
        <v>445.6412233159399</v>
      </c>
      <c r="I19" s="89">
        <f>'IS MIG'!J$11</f>
        <v>245.62466069040329</v>
      </c>
      <c r="J19" s="89">
        <f>'IS MIG'!K$11</f>
        <v>0</v>
      </c>
      <c r="K19" s="89">
        <f>'IS MIG'!L$11</f>
        <v>0</v>
      </c>
      <c r="L19" s="89">
        <f>'IS MIG'!M$11</f>
        <v>0</v>
      </c>
      <c r="M19" s="89">
        <f>'IS MIG'!N$11</f>
        <v>0</v>
      </c>
      <c r="N19" s="89">
        <f>'IS MIG'!O$11</f>
        <v>0</v>
      </c>
      <c r="O19" s="89">
        <f>'IS MIG'!P$11</f>
        <v>0</v>
      </c>
      <c r="P19" s="89">
        <f>'IS MIG'!Q$11</f>
        <v>0</v>
      </c>
      <c r="Q19" s="89">
        <f>'IS MIG'!R$11</f>
        <v>0</v>
      </c>
      <c r="R19" s="89">
        <f>'IS MIG'!S$11</f>
        <v>0</v>
      </c>
      <c r="S19" s="89">
        <f>'IS MIG'!T$11</f>
        <v>0</v>
      </c>
      <c r="T19" s="89">
        <f>'IS MIG'!U$11</f>
        <v>0</v>
      </c>
      <c r="U19" s="89">
        <f>'IS MIG'!V$11</f>
        <v>0</v>
      </c>
      <c r="V19" s="89">
        <f>'IS MIG'!W$11</f>
        <v>0</v>
      </c>
      <c r="W19" s="89">
        <f>'IS MIG'!X$11</f>
        <v>0</v>
      </c>
      <c r="X19" s="64">
        <f>'IS MIG'!Y$11</f>
        <v>0</v>
      </c>
    </row>
    <row r="20" spans="1:24" ht="15" customHeight="1" x14ac:dyDescent="0.4">
      <c r="A20" s="70" t="s">
        <v>183</v>
      </c>
      <c r="B20" s="89"/>
      <c r="C20" s="89"/>
      <c r="D20" s="89"/>
      <c r="E20" s="89"/>
      <c r="F20" s="89">
        <f>'IS (incapacity)'!G$11</f>
        <v>370.39159917378259</v>
      </c>
      <c r="G20" s="89">
        <f>'IS (incapacity)'!H$11</f>
        <v>405.57036609198718</v>
      </c>
      <c r="H20" s="89">
        <f>'IS (incapacity)'!I$11</f>
        <v>406.93276430596387</v>
      </c>
      <c r="I20" s="89">
        <f>'IS (incapacity)'!J$11</f>
        <v>432.78984752092447</v>
      </c>
      <c r="J20" s="89">
        <f>'IS (incapacity)'!K$11</f>
        <v>428.62529839659646</v>
      </c>
      <c r="K20" s="89">
        <f>'IS (incapacity)'!L$11</f>
        <v>396.594690177053</v>
      </c>
      <c r="L20" s="89">
        <f>'IS (incapacity)'!M$11</f>
        <v>396.40800478678324</v>
      </c>
      <c r="M20" s="89">
        <f>'IS (incapacity)'!N$11</f>
        <v>438.37812383801378</v>
      </c>
      <c r="N20" s="89">
        <f>'IS (incapacity)'!O$11</f>
        <v>446.44998757459899</v>
      </c>
      <c r="O20" s="89">
        <f>'IS (incapacity)'!P$11</f>
        <v>436.41087154647329</v>
      </c>
      <c r="P20" s="89">
        <f>'IS (incapacity)'!Q$11</f>
        <v>403.30064943062291</v>
      </c>
      <c r="Q20" s="89">
        <f>'IS (incapacity)'!R$11</f>
        <v>348.21871901182567</v>
      </c>
      <c r="R20" s="89">
        <f>'IS (incapacity)'!S$11</f>
        <v>206.78076153880315</v>
      </c>
      <c r="S20" s="89">
        <f>'IS (incapacity)'!T$11</f>
        <v>82.081038757709933</v>
      </c>
      <c r="T20" s="89">
        <f>'IS (incapacity)'!U$11</f>
        <v>41.233177413610186</v>
      </c>
      <c r="U20" s="89">
        <f>'IS (incapacity)'!V$11</f>
        <v>27.506975244659362</v>
      </c>
      <c r="V20" s="89">
        <f>'IS (incapacity)'!W$11</f>
        <v>12.22651981407734</v>
      </c>
      <c r="W20" s="89">
        <f>'IS (incapacity)'!X$11</f>
        <v>2.0760164345766476</v>
      </c>
      <c r="X20" s="64">
        <f>'IS (incapacity)'!Y$11</f>
        <v>0</v>
      </c>
    </row>
    <row r="21" spans="1:24" ht="15" customHeight="1" x14ac:dyDescent="0.4">
      <c r="A21" s="70" t="s">
        <v>182</v>
      </c>
      <c r="B21" s="89"/>
      <c r="C21" s="89"/>
      <c r="D21" s="89"/>
      <c r="E21" s="89"/>
      <c r="F21" s="89">
        <f>'IS (lone parent)'!G$11</f>
        <v>412.8075566512897</v>
      </c>
      <c r="G21" s="89">
        <f>'IS (lone parent)'!H$11</f>
        <v>433.88019365388436</v>
      </c>
      <c r="H21" s="89">
        <f>'IS (lone parent)'!I$11</f>
        <v>451.01861457667877</v>
      </c>
      <c r="I21" s="89">
        <f>'IS (lone parent)'!J$11</f>
        <v>476.84520809870901</v>
      </c>
      <c r="J21" s="89">
        <f>'IS (lone parent)'!K$11</f>
        <v>439.21864279654329</v>
      </c>
      <c r="K21" s="89">
        <f>'IS (lone parent)'!L$11</f>
        <v>380.79013819624527</v>
      </c>
      <c r="L21" s="89">
        <f>'IS (lone parent)'!M$11</f>
        <v>351.34671225178511</v>
      </c>
      <c r="M21" s="89">
        <f>'IS (lone parent)'!N$11</f>
        <v>332.47366668879505</v>
      </c>
      <c r="N21" s="89">
        <f>'IS (lone parent)'!O$11</f>
        <v>304.82105138239433</v>
      </c>
      <c r="O21" s="89">
        <f>'IS (lone parent)'!P$11</f>
        <v>286.53433916524563</v>
      </c>
      <c r="P21" s="89">
        <f>'IS (lone parent)'!Q$11</f>
        <v>263.24905383438556</v>
      </c>
      <c r="Q21" s="89">
        <f>'IS (lone parent)'!R$11</f>
        <v>234.81052366559763</v>
      </c>
      <c r="R21" s="89">
        <f>'IS (lone parent)'!S$11</f>
        <v>216.09162058537049</v>
      </c>
      <c r="S21" s="89">
        <f>'IS (lone parent)'!T$11</f>
        <v>193.35748150020223</v>
      </c>
      <c r="T21" s="89">
        <f>'IS (lone parent)'!U$11</f>
        <v>178.13997650968631</v>
      </c>
      <c r="U21" s="89">
        <f>'IS (lone parent)'!V$11</f>
        <v>165.18332490109577</v>
      </c>
      <c r="V21" s="89">
        <f>'IS (lone parent)'!W$11</f>
        <v>152.22510319212486</v>
      </c>
      <c r="W21" s="89">
        <f>'IS (lone parent)'!X$11</f>
        <v>148.7872220255453</v>
      </c>
      <c r="X21" s="64">
        <f>'IS (lone parent)'!Y$11</f>
        <v>122.56638125523617</v>
      </c>
    </row>
    <row r="22" spans="1:24" ht="15" customHeight="1" x14ac:dyDescent="0.4">
      <c r="A22" s="70" t="s">
        <v>181</v>
      </c>
      <c r="B22" s="89"/>
      <c r="C22" s="89"/>
      <c r="D22" s="89"/>
      <c r="E22" s="89"/>
      <c r="F22" s="89">
        <f>'IS (carer)'!G$11</f>
        <v>23.541190147577964</v>
      </c>
      <c r="G22" s="89">
        <f>'IS (carer)'!H$11</f>
        <v>30.176080743421359</v>
      </c>
      <c r="H22" s="89">
        <f>'IS (carer)'!I$11</f>
        <v>32.642256241244816</v>
      </c>
      <c r="I22" s="89">
        <f>'IS (carer)'!J$11</f>
        <v>35.434590077458914</v>
      </c>
      <c r="J22" s="89">
        <f>'IS (carer)'!K$11</f>
        <v>35.096835866548901</v>
      </c>
      <c r="K22" s="89">
        <f>'IS (carer)'!L$11</f>
        <v>33.280939496476464</v>
      </c>
      <c r="L22" s="89">
        <f>'IS (carer)'!M$11</f>
        <v>32.818394471192207</v>
      </c>
      <c r="M22" s="89">
        <f>'IS (carer)'!N$11</f>
        <v>31.724566482125116</v>
      </c>
      <c r="N22" s="89">
        <f>'IS (carer)'!O$11</f>
        <v>30.836404862988282</v>
      </c>
      <c r="O22" s="89">
        <f>'IS (carer)'!P$11</f>
        <v>33.994603218931999</v>
      </c>
      <c r="P22" s="89">
        <f>'IS (carer)'!Q$11</f>
        <v>43.425971901813746</v>
      </c>
      <c r="Q22" s="89">
        <f>'IS (carer)'!R$11</f>
        <v>47.476989993669413</v>
      </c>
      <c r="R22" s="89">
        <f>'IS (carer)'!S$11</f>
        <v>56.438639414966914</v>
      </c>
      <c r="S22" s="89">
        <f>'IS (carer)'!T$11</f>
        <v>62.833343687663394</v>
      </c>
      <c r="T22" s="89">
        <f>'IS (carer)'!U$11</f>
        <v>65.608417292851442</v>
      </c>
      <c r="U22" s="89">
        <f>'IS (carer)'!V$11</f>
        <v>69.477753359307968</v>
      </c>
      <c r="V22" s="89">
        <f>'IS (carer)'!W$11</f>
        <v>70.218264758469886</v>
      </c>
      <c r="W22" s="89">
        <f>'IS (carer)'!X$11</f>
        <v>74.604674119107088</v>
      </c>
      <c r="X22" s="64">
        <f>'IS (carer)'!Y$11</f>
        <v>70.968803371770363</v>
      </c>
    </row>
    <row r="23" spans="1:24" ht="15" customHeight="1" x14ac:dyDescent="0.4">
      <c r="A23" s="70" t="s">
        <v>180</v>
      </c>
      <c r="B23" s="89"/>
      <c r="C23" s="89"/>
      <c r="D23" s="89"/>
      <c r="E23" s="89"/>
      <c r="F23" s="89">
        <f>'IS (others)'!G$11</f>
        <v>27.886219149564337</v>
      </c>
      <c r="G23" s="89">
        <f>'IS (others)'!H$11</f>
        <v>27.928144124194677</v>
      </c>
      <c r="H23" s="89">
        <f>'IS (others)'!I$11</f>
        <v>26.965655499151541</v>
      </c>
      <c r="I23" s="89">
        <f>'IS (others)'!J$11</f>
        <v>26.399257087146168</v>
      </c>
      <c r="J23" s="89">
        <f>'IS (others)'!K$11</f>
        <v>24.875238656472188</v>
      </c>
      <c r="K23" s="89">
        <f>'IS (others)'!L$11</f>
        <v>34.089416681614779</v>
      </c>
      <c r="L23" s="89">
        <f>'IS (others)'!M$11</f>
        <v>32.257502157089654</v>
      </c>
      <c r="M23" s="89">
        <f>'IS (others)'!N$11</f>
        <v>27.600991233209573</v>
      </c>
      <c r="N23" s="89">
        <f>'IS (others)'!O$11</f>
        <v>22.636460788671737</v>
      </c>
      <c r="O23" s="89">
        <f>'IS (others)'!P$11</f>
        <v>22.943407951816933</v>
      </c>
      <c r="P23" s="89">
        <f>'IS (others)'!Q$11</f>
        <v>24.031512720546267</v>
      </c>
      <c r="Q23" s="89">
        <f>'IS (others)'!R$11</f>
        <v>21.500032501858044</v>
      </c>
      <c r="R23" s="89">
        <f>'IS (others)'!S$11</f>
        <v>19.442388340446701</v>
      </c>
      <c r="S23" s="89">
        <f>'IS (others)'!T$11</f>
        <v>17.380924979437932</v>
      </c>
      <c r="T23" s="89">
        <f>'IS (others)'!U$11</f>
        <v>14.817381348303464</v>
      </c>
      <c r="U23" s="89">
        <f>'IS (others)'!V$11</f>
        <v>12.658584957271787</v>
      </c>
      <c r="V23" s="89">
        <f>'IS (others)'!W$11</f>
        <v>11.48109936797707</v>
      </c>
      <c r="W23" s="89">
        <f>'IS (others)'!X$11</f>
        <v>10.018851327196339</v>
      </c>
      <c r="X23" s="64">
        <f>'IS (others)'!Y$11</f>
        <v>7.1105728559894414</v>
      </c>
    </row>
    <row r="24" spans="1:24" ht="30" customHeight="1" x14ac:dyDescent="0.4">
      <c r="A24" s="162" t="s">
        <v>66</v>
      </c>
      <c r="B24" s="89"/>
      <c r="C24" s="89"/>
      <c r="D24" s="89"/>
      <c r="E24" s="89"/>
      <c r="F24" s="89">
        <f>IIDB!G$11</f>
        <v>64.956741554614723</v>
      </c>
      <c r="G24" s="89">
        <f>IIDB!H$11</f>
        <v>66.649513456436168</v>
      </c>
      <c r="H24" s="89">
        <f>IIDB!I$11</f>
        <v>66.976593782607424</v>
      </c>
      <c r="I24" s="89">
        <f>IIDB!J$11</f>
        <v>67.327096382405045</v>
      </c>
      <c r="J24" s="89">
        <f>IIDB!K$11</f>
        <v>70.06204628178233</v>
      </c>
      <c r="K24" s="89">
        <f>IIDB!L$11</f>
        <v>69.938431002487434</v>
      </c>
      <c r="L24" s="89">
        <f>IIDB!M$11</f>
        <v>70.066000522073622</v>
      </c>
      <c r="M24" s="89">
        <f>IIDB!N$11</f>
        <v>70.68580197345652</v>
      </c>
      <c r="N24" s="89">
        <f>IIDB!O$11</f>
        <v>72.873661035972617</v>
      </c>
      <c r="O24" s="89">
        <f>IIDB!P$11</f>
        <v>76.08359206038773</v>
      </c>
      <c r="P24" s="89">
        <f>IIDB!Q$11</f>
        <v>80.915743287869091</v>
      </c>
      <c r="Q24" s="89">
        <f>IIDB!R$11</f>
        <v>81.663358560664946</v>
      </c>
      <c r="R24" s="89">
        <f>IIDB!S$11</f>
        <v>83.358952257022153</v>
      </c>
      <c r="S24" s="89">
        <f>IIDB!T$11</f>
        <v>83.620076996822917</v>
      </c>
      <c r="T24" s="89">
        <f>IIDB!U$11</f>
        <v>84.525215674407534</v>
      </c>
      <c r="U24" s="89">
        <f>IIDB!V$11</f>
        <v>83.20913233338382</v>
      </c>
      <c r="V24" s="89">
        <f>IIDB!W$11</f>
        <v>80.210491407158315</v>
      </c>
      <c r="W24" s="89">
        <f>IIDB!X$11</f>
        <v>78.232735978256898</v>
      </c>
      <c r="X24" s="64">
        <f>IIDB!Y$11</f>
        <v>77.672383727937415</v>
      </c>
    </row>
    <row r="25" spans="1:24" ht="15" customHeight="1" x14ac:dyDescent="0.4">
      <c r="A25" s="161" t="s">
        <v>65</v>
      </c>
      <c r="B25" s="89">
        <f>JSA!C$11</f>
        <v>202.5290937538806</v>
      </c>
      <c r="C25" s="89">
        <f>JSA!D$11</f>
        <v>369.61503273348029</v>
      </c>
      <c r="D25" s="89">
        <f>JSA!E$11</f>
        <v>348.55861595405554</v>
      </c>
      <c r="E25" s="89">
        <f>JSA!F$11</f>
        <v>337.33164983157138</v>
      </c>
      <c r="F25" s="89">
        <f>JSA!G$11</f>
        <v>314.88367972344565</v>
      </c>
      <c r="G25" s="89">
        <f>JSA!H$11</f>
        <v>284.5093545703013</v>
      </c>
      <c r="H25" s="89">
        <f>JSA!I$11</f>
        <v>282.40022587306612</v>
      </c>
      <c r="I25" s="89">
        <f>JSA!J$11</f>
        <v>284.3523439041083</v>
      </c>
      <c r="J25" s="89">
        <f>JSA!K$11</f>
        <v>244.59925885995213</v>
      </c>
      <c r="K25" s="89">
        <f>JSA!L$11</f>
        <v>274.93386755927389</v>
      </c>
      <c r="L25" s="89">
        <f>JSA!M$11</f>
        <v>296.90586708504435</v>
      </c>
      <c r="M25" s="89">
        <f>JSA!N$11</f>
        <v>278.61963860307617</v>
      </c>
      <c r="N25" s="89">
        <f>JSA!O$11</f>
        <v>345.76485002594728</v>
      </c>
      <c r="O25" s="89">
        <f>JSA!P$11</f>
        <v>554.74853297171819</v>
      </c>
      <c r="P25" s="89">
        <f>JSA!Q$11</f>
        <v>511.94772891453607</v>
      </c>
      <c r="Q25" s="89">
        <f>JSA!R$11</f>
        <v>550.54636326473235</v>
      </c>
      <c r="R25" s="89">
        <f>JSA!S$11</f>
        <v>566.22332758173172</v>
      </c>
      <c r="S25" s="89">
        <f>JSA!T$11</f>
        <v>488.31146832754609</v>
      </c>
      <c r="T25" s="89">
        <f>JSA!U$11</f>
        <v>347.3305893404895</v>
      </c>
      <c r="U25" s="89">
        <f>JSA!V$11</f>
        <v>258.83919449954465</v>
      </c>
      <c r="V25" s="89">
        <f>JSA!W$11</f>
        <v>227.17966525637632</v>
      </c>
      <c r="W25" s="89">
        <f>JSA!X$11</f>
        <v>212.92631208001916</v>
      </c>
      <c r="X25" s="64">
        <f>JSA!Y$11</f>
        <v>161.26265148789776</v>
      </c>
    </row>
    <row r="26" spans="1:24" ht="15" customHeight="1" x14ac:dyDescent="0.4">
      <c r="A26" s="161" t="s">
        <v>64</v>
      </c>
      <c r="B26" s="89">
        <f>MA!C$11</f>
        <v>0</v>
      </c>
      <c r="C26" s="89">
        <f>MA!D$11</f>
        <v>0</v>
      </c>
      <c r="D26" s="89">
        <f>MA!E$11</f>
        <v>0</v>
      </c>
      <c r="E26" s="89">
        <f>MA!F$11</f>
        <v>0</v>
      </c>
      <c r="F26" s="89">
        <f>MA!G$11</f>
        <v>5.159298160178885</v>
      </c>
      <c r="G26" s="89">
        <f>MA!H$11</f>
        <v>5.5168786545267787</v>
      </c>
      <c r="H26" s="89">
        <f>MA!I$11</f>
        <v>5.2367228834390573</v>
      </c>
      <c r="I26" s="89">
        <f>MA!J$11</f>
        <v>11.038948122141013</v>
      </c>
      <c r="J26" s="89">
        <f>MA!K$11</f>
        <v>11.974784452858804</v>
      </c>
      <c r="K26" s="89">
        <f>MA!L$11</f>
        <v>13.659430837628079</v>
      </c>
      <c r="L26" s="89">
        <f>MA!M$11</f>
        <v>13.510428961002837</v>
      </c>
      <c r="M26" s="89">
        <f>MA!N$11</f>
        <v>20.183008070947839</v>
      </c>
      <c r="N26" s="89">
        <f>MA!O$11</f>
        <v>23.150501541529572</v>
      </c>
      <c r="O26" s="89">
        <f>MA!P$11</f>
        <v>30.10503222404844</v>
      </c>
      <c r="P26" s="89">
        <f>MA!Q$11</f>
        <v>28.748115071731746</v>
      </c>
      <c r="Q26" s="89">
        <f>MA!R$11</f>
        <v>30.454013556678866</v>
      </c>
      <c r="R26" s="89">
        <f>MA!S$11</f>
        <v>30.604660299760436</v>
      </c>
      <c r="S26" s="89">
        <f>MA!T$11</f>
        <v>30.968689907728422</v>
      </c>
      <c r="T26" s="89">
        <f>MA!U$11</f>
        <v>32.902882188300879</v>
      </c>
      <c r="U26" s="89">
        <f>MA!V$11</f>
        <v>36.907039031529379</v>
      </c>
      <c r="V26" s="89">
        <f>MA!W$11</f>
        <v>38.696807946406615</v>
      </c>
      <c r="W26" s="89">
        <f>MA!X$11</f>
        <v>36.899097214928382</v>
      </c>
      <c r="X26" s="64">
        <f>MA!Y$11</f>
        <v>37.4816197157364</v>
      </c>
    </row>
    <row r="27" spans="1:24" ht="15" customHeight="1" x14ac:dyDescent="0.4">
      <c r="A27" s="161" t="s">
        <v>178</v>
      </c>
      <c r="B27" s="89"/>
      <c r="C27" s="89"/>
      <c r="D27" s="89"/>
      <c r="E27" s="89"/>
      <c r="F27" s="89"/>
      <c r="G27" s="89"/>
      <c r="H27" s="89"/>
      <c r="I27" s="89"/>
      <c r="J27" s="89">
        <f>O75TVL!K$11</f>
        <v>39.12696605572954</v>
      </c>
      <c r="K27" s="89">
        <f>O75TVL!L$11</f>
        <v>41.44314009093344</v>
      </c>
      <c r="L27" s="89">
        <f>O75TVL!M$11</f>
        <v>43.985593064514006</v>
      </c>
      <c r="M27" s="89">
        <f>O75TVL!N$11</f>
        <v>46.056225140520567</v>
      </c>
      <c r="N27" s="89">
        <f>O75TVL!O$11</f>
        <v>47.706561183740703</v>
      </c>
      <c r="O27" s="89">
        <f>O75TVL!P$11</f>
        <v>49.681448784764143</v>
      </c>
      <c r="P27" s="89">
        <f>O75TVL!Q$11</f>
        <v>52.412457186021214</v>
      </c>
      <c r="Q27" s="89">
        <f>O75TVL!R$11</f>
        <v>53.34795724496572</v>
      </c>
      <c r="R27" s="89">
        <f>O75TVL!S$11</f>
        <v>54.281207893992139</v>
      </c>
      <c r="S27" s="89">
        <f>O75TVL!T$11</f>
        <v>55.665162053461685</v>
      </c>
      <c r="T27" s="89">
        <f>O75TVL!U$11</f>
        <v>56.242317616228725</v>
      </c>
      <c r="U27" s="89">
        <f>O75TVL!V$11</f>
        <v>57.147106489536178</v>
      </c>
      <c r="V27" s="89">
        <f>O75TVL!W$11</f>
        <v>57.680315964352459</v>
      </c>
      <c r="W27" s="89">
        <f>O75TVL!X$11</f>
        <v>60.180533737503282</v>
      </c>
      <c r="X27" s="64">
        <f>O75TVL!Y$11</f>
        <v>43.055678016915948</v>
      </c>
    </row>
    <row r="28" spans="1:24" ht="15" customHeight="1" x14ac:dyDescent="0.4">
      <c r="A28" s="161" t="s">
        <v>89</v>
      </c>
      <c r="B28" s="89"/>
      <c r="C28" s="89"/>
      <c r="D28" s="89"/>
      <c r="E28" s="89"/>
      <c r="F28" s="89"/>
      <c r="G28" s="89"/>
      <c r="H28" s="89"/>
      <c r="I28" s="89">
        <f>PC!J$11</f>
        <v>0</v>
      </c>
      <c r="J28" s="89">
        <f>PC!K$11</f>
        <v>616.75351219765798</v>
      </c>
      <c r="K28" s="89">
        <f>PC!L$11</f>
        <v>659.02897910187482</v>
      </c>
      <c r="L28" s="89">
        <f>PC!M$11</f>
        <v>702.05087717606898</v>
      </c>
      <c r="M28" s="89">
        <f>PC!N$11</f>
        <v>748.04978646168092</v>
      </c>
      <c r="N28" s="89">
        <f>PC!O$11</f>
        <v>777.31980734070328</v>
      </c>
      <c r="O28" s="89">
        <f>PC!P$11</f>
        <v>819.449590021071</v>
      </c>
      <c r="P28" s="89">
        <f>PC!Q$11</f>
        <v>826.54041109092429</v>
      </c>
      <c r="Q28" s="89">
        <f>PC!R$11</f>
        <v>806.40957140797354</v>
      </c>
      <c r="R28" s="89">
        <f>PC!S$11</f>
        <v>749.89092775082963</v>
      </c>
      <c r="S28" s="89">
        <f>PC!T$11</f>
        <v>698.98341370754781</v>
      </c>
      <c r="T28" s="89">
        <f>PC!U$11</f>
        <v>646.0246300962807</v>
      </c>
      <c r="U28" s="89">
        <f>PC!V$11</f>
        <v>592.33975029177145</v>
      </c>
      <c r="V28" s="89">
        <f>PC!W$11</f>
        <v>547.75435570843695</v>
      </c>
      <c r="W28" s="89">
        <f>PC!X$11</f>
        <v>513.45281351058918</v>
      </c>
      <c r="X28" s="64">
        <f>PC!Y$11</f>
        <v>486.44832480633261</v>
      </c>
    </row>
    <row r="29" spans="1:24" ht="30" customHeight="1" x14ac:dyDescent="0.4">
      <c r="A29" s="161" t="s">
        <v>103</v>
      </c>
      <c r="B29" s="89"/>
      <c r="C29" s="89"/>
      <c r="D29" s="89"/>
      <c r="E29" s="89"/>
      <c r="F29" s="89"/>
      <c r="G29" s="89"/>
      <c r="H29" s="89"/>
      <c r="I29" s="89">
        <f>PIP!J$11</f>
        <v>0</v>
      </c>
      <c r="J29" s="89">
        <f>PIP!K$11</f>
        <v>0</v>
      </c>
      <c r="K29" s="89">
        <f>PIP!L$11</f>
        <v>0</v>
      </c>
      <c r="L29" s="89">
        <f>PIP!M$11</f>
        <v>0</v>
      </c>
      <c r="M29" s="89">
        <f>PIP!N$11</f>
        <v>0</v>
      </c>
      <c r="N29" s="89">
        <f>PIP!O$11</f>
        <v>0</v>
      </c>
      <c r="O29" s="89">
        <f>PIP!P$11</f>
        <v>0</v>
      </c>
      <c r="P29" s="89">
        <f>PIP!Q$11</f>
        <v>0</v>
      </c>
      <c r="Q29" s="89">
        <f>PIP!R$11</f>
        <v>0</v>
      </c>
      <c r="R29" s="89">
        <f>PIP!S$11</f>
        <v>0</v>
      </c>
      <c r="S29" s="89">
        <f>PIP!T$11</f>
        <v>10.40996009631718</v>
      </c>
      <c r="T29" s="89">
        <f>PIP!U$11</f>
        <v>213.37603461679075</v>
      </c>
      <c r="U29" s="89">
        <f>PIP!V$11</f>
        <v>382.08321414220069</v>
      </c>
      <c r="V29" s="89">
        <f>PIP!W$11</f>
        <v>512.72788613100454</v>
      </c>
      <c r="W29" s="89">
        <f>PIP!X$11</f>
        <v>857.17874743328798</v>
      </c>
      <c r="X29" s="64">
        <f>PIP!Y$11</f>
        <v>1102.430227465376</v>
      </c>
    </row>
    <row r="30" spans="1:24" ht="15" customHeight="1" x14ac:dyDescent="0.4">
      <c r="A30" s="161" t="s">
        <v>63</v>
      </c>
      <c r="B30" s="89">
        <f>SDA!C$11</f>
        <v>81.65012349068742</v>
      </c>
      <c r="C30" s="89">
        <f>SDA!D$11</f>
        <v>90.596225719886505</v>
      </c>
      <c r="D30" s="89">
        <f>SDA!E$11</f>
        <v>87.416270996793315</v>
      </c>
      <c r="E30" s="89">
        <f>SDA!F$11</f>
        <v>88.096301840513249</v>
      </c>
      <c r="F30" s="89">
        <f>SDA!G$11</f>
        <v>92.901902235104174</v>
      </c>
      <c r="G30" s="89">
        <f>SDA!H$11</f>
        <v>95.455297324719297</v>
      </c>
      <c r="H30" s="89">
        <f>SDA!I$11</f>
        <v>86.649092558226442</v>
      </c>
      <c r="I30" s="89">
        <f>SDA!J$11</f>
        <v>84.701669078607324</v>
      </c>
      <c r="J30" s="89">
        <f>SDA!K$11</f>
        <v>83.475684147840667</v>
      </c>
      <c r="K30" s="89">
        <f>SDA!L$11</f>
        <v>81.799481440272245</v>
      </c>
      <c r="L30" s="89">
        <f>SDA!M$11</f>
        <v>82.249328444326594</v>
      </c>
      <c r="M30" s="89">
        <f>SDA!N$11</f>
        <v>81.578287589258309</v>
      </c>
      <c r="N30" s="89">
        <f>SDA!O$11</f>
        <v>80.799275389249644</v>
      </c>
      <c r="O30" s="89">
        <f>SDA!P$11</f>
        <v>82.781893414570973</v>
      </c>
      <c r="P30" s="89">
        <f>SDA!Q$11</f>
        <v>81.468486926957539</v>
      </c>
      <c r="Q30" s="89">
        <f>SDA!R$11</f>
        <v>81.046143443441665</v>
      </c>
      <c r="R30" s="89">
        <f>SDA!S$11</f>
        <v>81.927325537424309</v>
      </c>
      <c r="S30" s="89">
        <f>SDA!T$11</f>
        <v>80.683684795598822</v>
      </c>
      <c r="T30" s="89">
        <f>SDA!U$11</f>
        <v>73.275121859793202</v>
      </c>
      <c r="U30" s="89">
        <f>SDA!V$11</f>
        <v>52.969695028719379</v>
      </c>
      <c r="V30" s="89">
        <f>SDA!W$11</f>
        <v>31.482648757531059</v>
      </c>
      <c r="W30" s="89">
        <f>SDA!X$11</f>
        <v>11.768748022102395</v>
      </c>
      <c r="X30" s="64">
        <f>SDA!Y$11</f>
        <v>8.8665924877627198</v>
      </c>
    </row>
    <row r="31" spans="1:24" ht="15" customHeight="1" x14ac:dyDescent="0.4">
      <c r="A31" s="70" t="s">
        <v>62</v>
      </c>
      <c r="B31" s="89"/>
      <c r="C31" s="89"/>
      <c r="D31" s="89"/>
      <c r="E31" s="89"/>
      <c r="F31" s="89">
        <f>'SDA (working age)'!G$11</f>
        <v>80.132007586099746</v>
      </c>
      <c r="G31" s="89">
        <f>'SDA (working age)'!H$11</f>
        <v>82.428263965762881</v>
      </c>
      <c r="H31" s="89">
        <f>'SDA (working age)'!I$11</f>
        <v>73.617089369463159</v>
      </c>
      <c r="I31" s="89">
        <f>'SDA (working age)'!J$11</f>
        <v>70.896452573113436</v>
      </c>
      <c r="J31" s="89">
        <f>'SDA (working age)'!K$11</f>
        <v>73.275438458247379</v>
      </c>
      <c r="K31" s="89">
        <f>'SDA (working age)'!L$11</f>
        <v>71.22803668522522</v>
      </c>
      <c r="L31" s="89">
        <f>'SDA (working age)'!M$11</f>
        <v>71.011583044848663</v>
      </c>
      <c r="M31" s="89">
        <f>'SDA (working age)'!N$11</f>
        <v>64.543418961448538</v>
      </c>
      <c r="N31" s="89">
        <f>'SDA (working age)'!O$11</f>
        <v>65.766303439269649</v>
      </c>
      <c r="O31" s="89">
        <f>'SDA (working age)'!P$11</f>
        <v>66.90732121178192</v>
      </c>
      <c r="P31" s="89">
        <f>'SDA (working age)'!Q$11</f>
        <v>66.607784198621843</v>
      </c>
      <c r="Q31" s="89">
        <f>'SDA (working age)'!R$11</f>
        <v>66.224707844123401</v>
      </c>
      <c r="R31" s="89">
        <f>'SDA (working age)'!S$11</f>
        <v>67.94641198555054</v>
      </c>
      <c r="S31" s="89">
        <f>'SDA (working age)'!T$11</f>
        <v>67.921986024973066</v>
      </c>
      <c r="T31" s="89">
        <f>'SDA (working age)'!U$11</f>
        <v>60.922322672493088</v>
      </c>
      <c r="U31" s="89">
        <f>'SDA (working age)'!V$11</f>
        <v>41.441766069579309</v>
      </c>
      <c r="V31" s="89">
        <f>'SDA (working age)'!W$11</f>
        <v>21.014721107354404</v>
      </c>
      <c r="W31" s="89">
        <f>'SDA (working age)'!X$11</f>
        <v>2.4008070498088219</v>
      </c>
      <c r="X31" s="64">
        <f>'SDA (working age)'!Y$11</f>
        <v>0.1408949940312475</v>
      </c>
    </row>
    <row r="32" spans="1:24" ht="15" customHeight="1" x14ac:dyDescent="0.4">
      <c r="A32" s="70" t="s">
        <v>61</v>
      </c>
      <c r="B32" s="89"/>
      <c r="C32" s="89"/>
      <c r="D32" s="89"/>
      <c r="E32" s="89"/>
      <c r="F32" s="89">
        <f>'SDA (pensioners)'!G$11</f>
        <v>12.769894649004442</v>
      </c>
      <c r="G32" s="89">
        <f>'SDA (pensioners)'!H$11</f>
        <v>13.027033358956414</v>
      </c>
      <c r="H32" s="89">
        <f>'SDA (pensioners)'!I$11</f>
        <v>13.032003188763296</v>
      </c>
      <c r="I32" s="89">
        <f>'SDA (pensioners)'!J$11</f>
        <v>13.805216505493892</v>
      </c>
      <c r="J32" s="89">
        <f>'SDA (pensioners)'!K$11</f>
        <v>10.20024568959329</v>
      </c>
      <c r="K32" s="89">
        <f>'SDA (pensioners)'!L$11</f>
        <v>10.571444755047017</v>
      </c>
      <c r="L32" s="89">
        <f>'SDA (pensioners)'!M$11</f>
        <v>11.237745399477928</v>
      </c>
      <c r="M32" s="89">
        <f>'SDA (pensioners)'!N$11</f>
        <v>17.034868627809782</v>
      </c>
      <c r="N32" s="89">
        <f>'SDA (pensioners)'!O$11</f>
        <v>15.032971949979991</v>
      </c>
      <c r="O32" s="89">
        <f>'SDA (pensioners)'!P$11</f>
        <v>15.874572202789052</v>
      </c>
      <c r="P32" s="89">
        <f>'SDA (pensioners)'!Q$11</f>
        <v>14.860702728335697</v>
      </c>
      <c r="Q32" s="89">
        <f>'SDA (pensioners)'!R$11</f>
        <v>14.821435599318255</v>
      </c>
      <c r="R32" s="89">
        <f>'SDA (pensioners)'!S$11</f>
        <v>13.98091355187376</v>
      </c>
      <c r="S32" s="89">
        <f>'SDA (pensioners)'!T$11</f>
        <v>12.761698770625737</v>
      </c>
      <c r="T32" s="89">
        <f>'SDA (pensioners)'!U$11</f>
        <v>12.352799187300118</v>
      </c>
      <c r="U32" s="89">
        <f>'SDA (pensioners)'!V$11</f>
        <v>11.527928959140075</v>
      </c>
      <c r="V32" s="89">
        <f>'SDA (pensioners)'!W$11</f>
        <v>10.467927650176657</v>
      </c>
      <c r="W32" s="89">
        <f>'SDA (pensioners)'!X$11</f>
        <v>9.3679409722935727</v>
      </c>
      <c r="X32" s="64">
        <f>'SDA (pensioners)'!Y$11</f>
        <v>8.7256974937314737</v>
      </c>
    </row>
    <row r="33" spans="1:24" ht="15" x14ac:dyDescent="0.4">
      <c r="A33" s="160" t="s">
        <v>60</v>
      </c>
      <c r="B33" s="89">
        <f>SP!C$11</f>
        <v>0</v>
      </c>
      <c r="C33" s="89">
        <f>SP!D$11</f>
        <v>0</v>
      </c>
      <c r="D33" s="89">
        <f>SP!E$11</f>
        <v>0</v>
      </c>
      <c r="E33" s="89">
        <f>SP!F$11</f>
        <v>3387.5960686170542</v>
      </c>
      <c r="F33" s="89">
        <f>SP!G$11</f>
        <v>3474.1250270480659</v>
      </c>
      <c r="G33" s="89">
        <f>SP!H$11</f>
        <v>3761.7095448629552</v>
      </c>
      <c r="H33" s="89">
        <f>SP!I$11</f>
        <v>3980.2486852966367</v>
      </c>
      <c r="I33" s="89">
        <f>SP!J$11</f>
        <v>4177.3834340486319</v>
      </c>
      <c r="J33" s="89">
        <f>SP!K$11</f>
        <v>4389.513649395125</v>
      </c>
      <c r="K33" s="89">
        <f>SP!L$11</f>
        <v>4627.3184655123277</v>
      </c>
      <c r="L33" s="89">
        <f>SP!M$11</f>
        <v>4828.0430858324698</v>
      </c>
      <c r="M33" s="89">
        <f>SP!N$11</f>
        <v>5186.6201149676035</v>
      </c>
      <c r="N33" s="89">
        <f>SP!O$11</f>
        <v>5552.2097296868269</v>
      </c>
      <c r="O33" s="89">
        <f>SP!P$11</f>
        <v>6037.2486195200718</v>
      </c>
      <c r="P33" s="89">
        <f>SP!Q$11</f>
        <v>6293.9122619857826</v>
      </c>
      <c r="Q33" s="89">
        <f>SP!R$11</f>
        <v>6677.3455096704765</v>
      </c>
      <c r="R33" s="89">
        <f>SP!S$11</f>
        <v>7172.7545151957056</v>
      </c>
      <c r="S33" s="89">
        <f>SP!T$11</f>
        <v>7465.9022378132477</v>
      </c>
      <c r="T33" s="89">
        <f>SP!U$11</f>
        <v>7760.2785337538135</v>
      </c>
      <c r="U33" s="89">
        <f>SP!V$11</f>
        <v>8013.9288017603421</v>
      </c>
      <c r="V33" s="89">
        <f>SP!W$11</f>
        <v>8203.5969699329089</v>
      </c>
      <c r="W33" s="89">
        <f>SP!X$11</f>
        <v>8397.6895504712211</v>
      </c>
      <c r="X33" s="64">
        <f>SP!Y$11</f>
        <v>8646.964728087185</v>
      </c>
    </row>
    <row r="34" spans="1:24" ht="30" customHeight="1" x14ac:dyDescent="0.4">
      <c r="A34" s="160" t="s">
        <v>88</v>
      </c>
      <c r="B34" s="89"/>
      <c r="C34" s="89"/>
      <c r="D34" s="89"/>
      <c r="E34" s="89"/>
      <c r="F34" s="89"/>
      <c r="G34" s="89"/>
      <c r="H34" s="89"/>
      <c r="I34" s="89"/>
      <c r="J34" s="89">
        <f>SMP!K$11</f>
        <v>113.8302195386341</v>
      </c>
      <c r="K34" s="89">
        <f>SMP!L$11</f>
        <v>107.28155870184813</v>
      </c>
      <c r="L34" s="89">
        <f>SMP!M$11</f>
        <v>111.10570609798808</v>
      </c>
      <c r="M34" s="89">
        <f>SMP!N$11</f>
        <v>147.43038277931896</v>
      </c>
      <c r="N34" s="89">
        <f>SMP!O$11</f>
        <v>173.52470510740224</v>
      </c>
      <c r="O34" s="89">
        <f>SMP!P$11</f>
        <v>158.71284312116381</v>
      </c>
      <c r="P34" s="89">
        <f>SMP!Q$11</f>
        <v>179.86028511523085</v>
      </c>
      <c r="Q34" s="89">
        <f>SMP!R$11</f>
        <v>186.93645561470706</v>
      </c>
      <c r="R34" s="89">
        <f>SMP!S$11</f>
        <v>191.16704180238611</v>
      </c>
      <c r="S34" s="89">
        <f>SMP!T$11</f>
        <v>189.44484578909751</v>
      </c>
      <c r="T34" s="89">
        <f>SMP!U$11</f>
        <v>193.54814692595889</v>
      </c>
      <c r="U34" s="89">
        <f>SMP!V$11</f>
        <v>203.96184299999999</v>
      </c>
      <c r="V34" s="89">
        <f>SMP!W$11</f>
        <v>208.82612001300001</v>
      </c>
      <c r="W34" s="89">
        <f>SMP!X$11</f>
        <v>199.1846925435101</v>
      </c>
      <c r="X34" s="64">
        <f>SMP!Y$11</f>
        <v>217.03919143225619</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UC!T$11</f>
        <v>8.289177628302935E-2</v>
      </c>
      <c r="T35" s="89">
        <f>UC!U$11</f>
        <v>0.98876678546418451</v>
      </c>
      <c r="U35" s="89">
        <f>UC!V$11</f>
        <v>39.416564492721186</v>
      </c>
      <c r="V35" s="89">
        <f>UC!W$11</f>
        <v>144.56340165085939</v>
      </c>
      <c r="W35" s="89">
        <f>UC!X$11</f>
        <v>265.1483078698771</v>
      </c>
      <c r="X35" s="64">
        <f>UC!Y$11</f>
        <v>786.600054923485</v>
      </c>
    </row>
    <row r="36" spans="1:24" ht="15" customHeight="1" x14ac:dyDescent="0.4">
      <c r="A36" s="160" t="s">
        <v>59</v>
      </c>
      <c r="B36" s="89"/>
      <c r="C36" s="89"/>
      <c r="D36" s="89"/>
      <c r="E36" s="89"/>
      <c r="F36" s="89">
        <f>WFP!G$11</f>
        <v>162.89920679961534</v>
      </c>
      <c r="G36" s="89">
        <f>WFP!H$11</f>
        <v>156.70290675570823</v>
      </c>
      <c r="H36" s="89">
        <f>WFP!I$11</f>
        <v>159.19153283470854</v>
      </c>
      <c r="I36" s="89">
        <f>WFP!J$11</f>
        <v>178.45826024865781</v>
      </c>
      <c r="J36" s="89">
        <f>WFP!K$11</f>
        <v>229.2988569875057</v>
      </c>
      <c r="K36" s="89">
        <f>WFP!L$11</f>
        <v>286.45176312323866</v>
      </c>
      <c r="L36" s="89">
        <f>WFP!M$11</f>
        <v>186.93828060718249</v>
      </c>
      <c r="M36" s="89">
        <f>WFP!N$11</f>
        <v>191.44016827213977</v>
      </c>
      <c r="N36" s="89">
        <f>WFP!O$11</f>
        <v>249.34621308085028</v>
      </c>
      <c r="O36" s="89">
        <f>WFP!P$11</f>
        <v>252.11934850125419</v>
      </c>
      <c r="P36" s="89">
        <f>WFP!Q$11</f>
        <v>254.35710208702955</v>
      </c>
      <c r="Q36" s="89">
        <f>WFP!R$11</f>
        <v>198.10167830267514</v>
      </c>
      <c r="R36" s="89">
        <f>WFP!S$11</f>
        <v>196.84364335433105</v>
      </c>
      <c r="S36" s="89">
        <f>WFP!T$11</f>
        <v>196.28023781910812</v>
      </c>
      <c r="T36" s="89">
        <f>WFP!U$11</f>
        <v>193.70918725743675</v>
      </c>
      <c r="U36" s="89">
        <f>WFP!V$11</f>
        <v>191.1962609283041</v>
      </c>
      <c r="V36" s="89">
        <f>WFP!W$11</f>
        <v>188.76606173641176</v>
      </c>
      <c r="W36" s="89">
        <f>WFP!X$11</f>
        <v>186.15876157728641</v>
      </c>
      <c r="X36" s="64">
        <f>WFP!Y$11</f>
        <v>183.52042874053888</v>
      </c>
    </row>
    <row r="37" spans="1:24" ht="30" customHeight="1" x14ac:dyDescent="0.4">
      <c r="A37" s="171" t="s">
        <v>177</v>
      </c>
      <c r="B37" s="88">
        <f>SUM(B3:B36)-SUM(B9:B11,B19:B23)</f>
        <v>4088.8883708866069</v>
      </c>
      <c r="C37" s="88">
        <f>SUM(C3:C36)-SUM(C9:C11,C19:C23)</f>
        <v>4075.9660277759649</v>
      </c>
      <c r="D37" s="88">
        <f>SUM(D3:D36)-SUM(D9:D11,D19:D23)</f>
        <v>4079.6818591411275</v>
      </c>
      <c r="E37" s="88">
        <f>SUM(E3:E36)-SUM(E9:E11,E19:E23)</f>
        <v>7647.0218400876201</v>
      </c>
      <c r="F37" s="88">
        <f t="shared" ref="F37:M37" si="0">SUM(F3:F36)-SUM(F9:F11,F19:F23,F31:F32)</f>
        <v>8130.9806540855707</v>
      </c>
      <c r="G37" s="88">
        <f t="shared" si="0"/>
        <v>8731.4860769637635</v>
      </c>
      <c r="H37" s="88">
        <f t="shared" si="0"/>
        <v>9119.353839801599</v>
      </c>
      <c r="I37" s="88">
        <f t="shared" si="0"/>
        <v>9259.7067039010763</v>
      </c>
      <c r="J37" s="88">
        <f t="shared" si="0"/>
        <v>10094.759834407991</v>
      </c>
      <c r="K37" s="88">
        <f t="shared" si="0"/>
        <v>10519.773786525961</v>
      </c>
      <c r="L37" s="88">
        <f t="shared" si="0"/>
        <v>10833.47381514066</v>
      </c>
      <c r="M37" s="88">
        <f t="shared" si="0"/>
        <v>11486.405214734399</v>
      </c>
      <c r="N37" s="88">
        <f t="shared" ref="N37:X37" si="1">SUM(N3:N36)-SUM(N9:N11,N19:N23,N31:N32,N15:N16)</f>
        <v>12252.404993348955</v>
      </c>
      <c r="O37" s="88">
        <f t="shared" si="1"/>
        <v>13482.02564737288</v>
      </c>
      <c r="P37" s="88">
        <f t="shared" si="1"/>
        <v>13922.373177126177</v>
      </c>
      <c r="Q37" s="88">
        <f t="shared" si="1"/>
        <v>14434.029449401318</v>
      </c>
      <c r="R37" s="88">
        <f t="shared" si="1"/>
        <v>15099.460115345886</v>
      </c>
      <c r="S37" s="88">
        <f t="shared" si="1"/>
        <v>14814.161382078662</v>
      </c>
      <c r="T37" s="88">
        <f t="shared" si="1"/>
        <v>15226.142865782112</v>
      </c>
      <c r="U37" s="88">
        <f t="shared" si="1"/>
        <v>15533.902387223578</v>
      </c>
      <c r="V37" s="88">
        <f t="shared" si="1"/>
        <v>15697.693726021942</v>
      </c>
      <c r="W37" s="88">
        <f t="shared" si="1"/>
        <v>16075.542620504826</v>
      </c>
      <c r="X37" s="59">
        <f t="shared" si="1"/>
        <v>16644.784487395766</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4"/>
      <c r="W39" s="164"/>
      <c r="X39" s="164"/>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363.45591070416219</v>
      </c>
      <c r="C41" s="89">
        <v>378.80756171843558</v>
      </c>
      <c r="D41" s="89">
        <v>405.25097773816225</v>
      </c>
      <c r="E41" s="89">
        <v>429.71802341349604</v>
      </c>
      <c r="F41" s="89">
        <v>448.57197650561119</v>
      </c>
      <c r="G41" s="89">
        <v>470.29909410622838</v>
      </c>
      <c r="H41" s="89">
        <v>484.59295062306302</v>
      </c>
      <c r="I41" s="89">
        <v>502.73397833092719</v>
      </c>
      <c r="J41" s="89">
        <v>515.56956671962325</v>
      </c>
      <c r="K41" s="89">
        <v>532.7924853028012</v>
      </c>
      <c r="L41" s="89">
        <v>550.01569661150256</v>
      </c>
      <c r="M41" s="89">
        <v>576.37507186940377</v>
      </c>
      <c r="N41" s="89">
        <v>594.22325879941184</v>
      </c>
      <c r="O41" s="89">
        <v>625.56303637376948</v>
      </c>
      <c r="P41" s="89">
        <v>627.88706071443607</v>
      </c>
      <c r="Q41" s="89">
        <v>634.06160378414108</v>
      </c>
      <c r="R41" s="89">
        <v>637.73064500136775</v>
      </c>
      <c r="S41" s="89">
        <v>607.36768418360555</v>
      </c>
      <c r="T41" s="89">
        <v>602.37754455684058</v>
      </c>
      <c r="U41" s="89">
        <v>599.2325016824019</v>
      </c>
      <c r="V41" s="89">
        <v>580.21164519899412</v>
      </c>
      <c r="W41" s="89">
        <v>569.70555149072027</v>
      </c>
      <c r="X41" s="64">
        <v>570.39348384024765</v>
      </c>
    </row>
    <row r="42" spans="1:24" ht="15" x14ac:dyDescent="0.4">
      <c r="A42" s="161" t="s">
        <v>186</v>
      </c>
      <c r="B42" s="89" t="s">
        <v>208</v>
      </c>
      <c r="C42" s="89" t="s">
        <v>208</v>
      </c>
      <c r="D42" s="89" t="s">
        <v>208</v>
      </c>
      <c r="E42" s="89">
        <v>144.12525400620709</v>
      </c>
      <c r="F42" s="89">
        <v>140.62023691351772</v>
      </c>
      <c r="G42" s="89">
        <v>155.50893714073911</v>
      </c>
      <c r="H42" s="89">
        <v>147.59617948600157</v>
      </c>
      <c r="I42" s="89">
        <v>133.02968866800359</v>
      </c>
      <c r="J42" s="89">
        <v>118.31916220902369</v>
      </c>
      <c r="K42" s="89">
        <v>109.92356019245724</v>
      </c>
      <c r="L42" s="89">
        <v>97.096571656872982</v>
      </c>
      <c r="M42" s="89">
        <v>88.132084471252412</v>
      </c>
      <c r="N42" s="89">
        <v>78.475424142447835</v>
      </c>
      <c r="O42" s="89">
        <v>73.414463830847126</v>
      </c>
      <c r="P42" s="89">
        <v>68.074390228930767</v>
      </c>
      <c r="Q42" s="89">
        <v>64.785818961597982</v>
      </c>
      <c r="R42" s="89">
        <v>63.317958934316259</v>
      </c>
      <c r="S42" s="89">
        <v>60.128677046458925</v>
      </c>
      <c r="T42" s="89">
        <v>58.144877694527075</v>
      </c>
      <c r="U42" s="89">
        <v>57.468718541851459</v>
      </c>
      <c r="V42" s="89">
        <v>54.241216116028959</v>
      </c>
      <c r="W42" s="89">
        <v>47.770563024175772</v>
      </c>
      <c r="X42" s="64">
        <v>43.239329598682836</v>
      </c>
    </row>
    <row r="43" spans="1:24" ht="15" x14ac:dyDescent="0.4">
      <c r="A43" s="161" t="s">
        <v>78</v>
      </c>
      <c r="B43" s="89" t="s">
        <v>208</v>
      </c>
      <c r="C43" s="89" t="s">
        <v>208</v>
      </c>
      <c r="D43" s="89" t="s">
        <v>208</v>
      </c>
      <c r="E43" s="89" t="s">
        <v>208</v>
      </c>
      <c r="F43" s="89" t="s">
        <v>208</v>
      </c>
      <c r="G43" s="89">
        <v>142.47758876360709</v>
      </c>
      <c r="H43" s="89">
        <v>146.83475111154686</v>
      </c>
      <c r="I43" s="89">
        <v>152.10079648136386</v>
      </c>
      <c r="J43" s="89">
        <v>153.44297269895489</v>
      </c>
      <c r="K43" s="89">
        <v>156.42714836437906</v>
      </c>
      <c r="L43" s="89">
        <v>156.41993712872139</v>
      </c>
      <c r="M43" s="89">
        <v>165.75799926641369</v>
      </c>
      <c r="N43" s="89">
        <v>171.36481325357292</v>
      </c>
      <c r="O43" s="89">
        <v>186.52054562089862</v>
      </c>
      <c r="P43" s="89">
        <v>193.53957337549809</v>
      </c>
      <c r="Q43" s="89">
        <v>210.56715428597192</v>
      </c>
      <c r="R43" s="89">
        <v>229.73438833562409</v>
      </c>
      <c r="S43" s="89">
        <v>244.34214926338748</v>
      </c>
      <c r="T43" s="89">
        <v>267.58581242635887</v>
      </c>
      <c r="U43" s="89">
        <v>290.85730532848083</v>
      </c>
      <c r="V43" s="89">
        <v>295.80660934106544</v>
      </c>
      <c r="W43" s="89">
        <v>305.49591047643412</v>
      </c>
      <c r="X43" s="64">
        <v>323.32825841386642</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41.021464127208809</v>
      </c>
      <c r="P44" s="89">
        <v>57.691209581781635</v>
      </c>
      <c r="Q44" s="89">
        <v>26.280754910420271</v>
      </c>
      <c r="R44" s="89">
        <v>21.848668253311917</v>
      </c>
      <c r="S44" s="89" t="s">
        <v>208</v>
      </c>
      <c r="T44" s="89" t="s">
        <v>208</v>
      </c>
      <c r="U44" s="89" t="s">
        <v>208</v>
      </c>
      <c r="V44" s="89" t="s">
        <v>208</v>
      </c>
      <c r="W44" s="89">
        <v>10.866369198305428</v>
      </c>
      <c r="X44" s="64">
        <v>0.99614081523103482</v>
      </c>
    </row>
    <row r="45" spans="1:24" ht="15" x14ac:dyDescent="0.4">
      <c r="A45" s="161" t="s">
        <v>77</v>
      </c>
      <c r="B45" s="89">
        <v>337.76569465594542</v>
      </c>
      <c r="C45" s="89">
        <v>346.06327898734986</v>
      </c>
      <c r="D45" s="89">
        <v>346.76773891327707</v>
      </c>
      <c r="E45" s="89">
        <v>361.52015227377814</v>
      </c>
      <c r="F45" s="89">
        <v>366.17182016643625</v>
      </c>
      <c r="G45" s="89">
        <v>383.53752626164271</v>
      </c>
      <c r="H45" s="89">
        <v>394.97770279975413</v>
      </c>
      <c r="I45" s="89">
        <v>432.69922445915466</v>
      </c>
      <c r="J45" s="89">
        <v>448.66997074800787</v>
      </c>
      <c r="K45" s="89">
        <v>462.64793403773945</v>
      </c>
      <c r="L45" s="89">
        <v>472.75783973668052</v>
      </c>
      <c r="M45" s="89">
        <v>473.41193402830544</v>
      </c>
      <c r="N45" s="89">
        <v>487.79697201222712</v>
      </c>
      <c r="O45" s="89">
        <v>540.29162248796615</v>
      </c>
      <c r="P45" s="89">
        <v>548.2905794988626</v>
      </c>
      <c r="Q45" s="89">
        <v>536.73003108284411</v>
      </c>
      <c r="R45" s="89">
        <v>522.61078070411054</v>
      </c>
      <c r="S45" s="89" t="s">
        <v>208</v>
      </c>
      <c r="T45" s="89" t="s">
        <v>208</v>
      </c>
      <c r="U45" s="89" t="s">
        <v>208</v>
      </c>
      <c r="V45" s="89" t="s">
        <v>208</v>
      </c>
      <c r="W45" s="89" t="s">
        <v>208</v>
      </c>
      <c r="X45" s="64" t="s">
        <v>208</v>
      </c>
    </row>
    <row r="46" spans="1:24" ht="26.25" customHeight="1" x14ac:dyDescent="0.4">
      <c r="A46" s="161" t="s">
        <v>76</v>
      </c>
      <c r="B46" s="89">
        <v>670.68705582588552</v>
      </c>
      <c r="C46" s="89">
        <v>722.57537433707898</v>
      </c>
      <c r="D46" s="89">
        <v>769.13958085072773</v>
      </c>
      <c r="E46" s="89">
        <v>823.73034438904676</v>
      </c>
      <c r="F46" s="89">
        <v>857.50538029803238</v>
      </c>
      <c r="G46" s="89">
        <v>922.8881344599132</v>
      </c>
      <c r="H46" s="89">
        <v>952.83529389667046</v>
      </c>
      <c r="I46" s="89">
        <v>996.24923549886091</v>
      </c>
      <c r="J46" s="89">
        <v>1032.1944798078678</v>
      </c>
      <c r="K46" s="89">
        <v>1071.3528860405179</v>
      </c>
      <c r="L46" s="89">
        <v>1105.4573976240699</v>
      </c>
      <c r="M46" s="89">
        <v>1162.012666754157</v>
      </c>
      <c r="N46" s="89">
        <v>1205.5902115166114</v>
      </c>
      <c r="O46" s="89">
        <v>1290.851672354471</v>
      </c>
      <c r="P46" s="89">
        <v>1314.0538589600255</v>
      </c>
      <c r="Q46" s="89">
        <v>1373.5792769376246</v>
      </c>
      <c r="R46" s="89">
        <v>1437.203954750777</v>
      </c>
      <c r="S46" s="89">
        <v>1449.5530638932464</v>
      </c>
      <c r="T46" s="89">
        <v>1411.9003117486964</v>
      </c>
      <c r="U46" s="89">
        <v>1271.0366480380189</v>
      </c>
      <c r="V46" s="89">
        <v>1107.3960745791971</v>
      </c>
      <c r="W46" s="89">
        <v>877.3795920072921</v>
      </c>
      <c r="X46" s="64">
        <v>688.33631563388724</v>
      </c>
    </row>
    <row r="47" spans="1:24" ht="15" x14ac:dyDescent="0.4">
      <c r="A47" s="70" t="s">
        <v>75</v>
      </c>
      <c r="B47" s="89" t="s">
        <v>208</v>
      </c>
      <c r="C47" s="89" t="s">
        <v>208</v>
      </c>
      <c r="D47" s="89" t="s">
        <v>208</v>
      </c>
      <c r="E47" s="89" t="s">
        <v>208</v>
      </c>
      <c r="F47" s="89" t="s">
        <v>208</v>
      </c>
      <c r="G47" s="89" t="s">
        <v>208</v>
      </c>
      <c r="H47" s="89">
        <v>106.26498201189139</v>
      </c>
      <c r="I47" s="89">
        <v>107.53141254948079</v>
      </c>
      <c r="J47" s="89">
        <v>111.8518039501909</v>
      </c>
      <c r="K47" s="89">
        <v>119.56458640721371</v>
      </c>
      <c r="L47" s="89">
        <v>122.41812680938118</v>
      </c>
      <c r="M47" s="89">
        <v>127.43248683063352</v>
      </c>
      <c r="N47" s="89">
        <v>132.468911071246</v>
      </c>
      <c r="O47" s="89">
        <v>141.66405865899225</v>
      </c>
      <c r="P47" s="89">
        <v>143.88497700186645</v>
      </c>
      <c r="Q47" s="89">
        <v>154.65111828193577</v>
      </c>
      <c r="R47" s="89">
        <v>160.63313823271989</v>
      </c>
      <c r="S47" s="89">
        <v>165.38579926588505</v>
      </c>
      <c r="T47" s="89">
        <v>190.84829936711989</v>
      </c>
      <c r="U47" s="89">
        <v>200.88345748047189</v>
      </c>
      <c r="V47" s="89">
        <v>202.35120898225972</v>
      </c>
      <c r="W47" s="89">
        <v>204.7598137308544</v>
      </c>
      <c r="X47" s="64">
        <v>214.98529070045737</v>
      </c>
    </row>
    <row r="48" spans="1:24" ht="15" x14ac:dyDescent="0.4">
      <c r="A48" s="70" t="s">
        <v>62</v>
      </c>
      <c r="B48" s="89" t="s">
        <v>208</v>
      </c>
      <c r="C48" s="89" t="s">
        <v>208</v>
      </c>
      <c r="D48" s="89" t="s">
        <v>208</v>
      </c>
      <c r="E48" s="89" t="s">
        <v>208</v>
      </c>
      <c r="F48" s="89" t="s">
        <v>208</v>
      </c>
      <c r="G48" s="89" t="s">
        <v>208</v>
      </c>
      <c r="H48" s="89">
        <v>542.87797721572394</v>
      </c>
      <c r="I48" s="89">
        <v>561.24898782303603</v>
      </c>
      <c r="J48" s="89">
        <v>573.08969180321151</v>
      </c>
      <c r="K48" s="89">
        <v>585.14181853197397</v>
      </c>
      <c r="L48" s="89">
        <v>597.62447152917196</v>
      </c>
      <c r="M48" s="89">
        <v>621.87500037971961</v>
      </c>
      <c r="N48" s="89">
        <v>640.13963231484149</v>
      </c>
      <c r="O48" s="89">
        <v>679.3766941556147</v>
      </c>
      <c r="P48" s="89">
        <v>685.20201820016462</v>
      </c>
      <c r="Q48" s="89">
        <v>723.18833484547383</v>
      </c>
      <c r="R48" s="89">
        <v>761.41241326586646</v>
      </c>
      <c r="S48" s="89">
        <v>762.75319454911573</v>
      </c>
      <c r="T48" s="89">
        <v>686.6356798348321</v>
      </c>
      <c r="U48" s="89">
        <v>569.7656965144497</v>
      </c>
      <c r="V48" s="89">
        <v>443.05452312291129</v>
      </c>
      <c r="W48" s="89">
        <v>282.87759192276451</v>
      </c>
      <c r="X48" s="64">
        <v>133.9998021788258</v>
      </c>
    </row>
    <row r="49" spans="1:24" ht="15" x14ac:dyDescent="0.4">
      <c r="A49" s="70" t="s">
        <v>61</v>
      </c>
      <c r="B49" s="89" t="s">
        <v>208</v>
      </c>
      <c r="C49" s="89" t="s">
        <v>208</v>
      </c>
      <c r="D49" s="89" t="s">
        <v>208</v>
      </c>
      <c r="E49" s="89" t="s">
        <v>208</v>
      </c>
      <c r="F49" s="89" t="s">
        <v>208</v>
      </c>
      <c r="G49" s="89" t="s">
        <v>208</v>
      </c>
      <c r="H49" s="89">
        <v>303.6744082065789</v>
      </c>
      <c r="I49" s="89">
        <v>327.36708344476062</v>
      </c>
      <c r="J49" s="89">
        <v>347.20325606374212</v>
      </c>
      <c r="K49" s="89">
        <v>366.64686815220642</v>
      </c>
      <c r="L49" s="89">
        <v>385.47898362529577</v>
      </c>
      <c r="M49" s="89">
        <v>412.69665694456512</v>
      </c>
      <c r="N49" s="89">
        <v>432.76536907713421</v>
      </c>
      <c r="O49" s="89">
        <v>469.5222254624278</v>
      </c>
      <c r="P49" s="89">
        <v>485.00099667685777</v>
      </c>
      <c r="Q49" s="89">
        <v>495.3210204921736</v>
      </c>
      <c r="R49" s="89">
        <v>514.08818933283669</v>
      </c>
      <c r="S49" s="89">
        <v>520.66095325695608</v>
      </c>
      <c r="T49" s="89">
        <v>536.73256438353701</v>
      </c>
      <c r="U49" s="89">
        <v>500.5603406703832</v>
      </c>
      <c r="V49" s="89">
        <v>463.58136985455985</v>
      </c>
      <c r="W49" s="89">
        <v>389.26850733598792</v>
      </c>
      <c r="X49" s="64">
        <v>339.70556561299185</v>
      </c>
    </row>
    <row r="50" spans="1:24" ht="17.25" customHeight="1" x14ac:dyDescent="0.4">
      <c r="A50" s="161" t="s">
        <v>85</v>
      </c>
      <c r="B50" s="89" t="s">
        <v>208</v>
      </c>
      <c r="C50" s="89" t="s">
        <v>208</v>
      </c>
      <c r="D50" s="89" t="s">
        <v>208</v>
      </c>
      <c r="E50" s="89" t="s">
        <v>208</v>
      </c>
      <c r="F50" s="89" t="s">
        <v>208</v>
      </c>
      <c r="G50" s="89" t="s">
        <v>208</v>
      </c>
      <c r="H50" s="89">
        <v>1.0803445316243834</v>
      </c>
      <c r="I50" s="89">
        <v>1.6869499490719342</v>
      </c>
      <c r="J50" s="89">
        <v>1.7341466346797307</v>
      </c>
      <c r="K50" s="89">
        <v>1.8928654965544645</v>
      </c>
      <c r="L50" s="89">
        <v>1.8564649571494756</v>
      </c>
      <c r="M50" s="89">
        <v>2.0794725416612176</v>
      </c>
      <c r="N50" s="89">
        <v>1.9772987146674923</v>
      </c>
      <c r="O50" s="89">
        <v>2.3875339146904699</v>
      </c>
      <c r="P50" s="89">
        <v>2.2758885778877023</v>
      </c>
      <c r="Q50" s="89">
        <v>2.3617627217908197</v>
      </c>
      <c r="R50" s="89">
        <v>4.7524555917059157</v>
      </c>
      <c r="S50" s="89">
        <v>13.31311416285382</v>
      </c>
      <c r="T50" s="89">
        <v>14.286769801030523</v>
      </c>
      <c r="U50" s="89">
        <v>11.946678457961745</v>
      </c>
      <c r="V50" s="89">
        <v>12.808894478863104</v>
      </c>
      <c r="W50" s="89">
        <v>15.99382623431908</v>
      </c>
      <c r="X50" s="64">
        <v>14.803689802269808</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14.502119287079866</v>
      </c>
      <c r="O51" s="89">
        <v>140.74441925974062</v>
      </c>
      <c r="P51" s="89">
        <v>235.42672105348015</v>
      </c>
      <c r="Q51" s="89">
        <v>369.63273415898078</v>
      </c>
      <c r="R51" s="89">
        <v>683.29834966214094</v>
      </c>
      <c r="S51" s="89">
        <v>1003.3377207311622</v>
      </c>
      <c r="T51" s="89">
        <v>1246.7333979911307</v>
      </c>
      <c r="U51" s="89">
        <v>1381.2716863108401</v>
      </c>
      <c r="V51" s="89">
        <v>1407.5593947110674</v>
      </c>
      <c r="W51" s="89">
        <v>1456.8137755060316</v>
      </c>
      <c r="X51" s="64">
        <v>1386.1787397137425</v>
      </c>
    </row>
    <row r="52" spans="1:24" ht="15" x14ac:dyDescent="0.4">
      <c r="A52" s="162" t="s">
        <v>74</v>
      </c>
      <c r="B52" s="89">
        <v>1387.2062826885031</v>
      </c>
      <c r="C52" s="89">
        <v>1359.152939939614</v>
      </c>
      <c r="D52" s="89">
        <v>1340.5117341799564</v>
      </c>
      <c r="E52" s="89">
        <v>1358.1117547700715</v>
      </c>
      <c r="F52" s="89">
        <v>1335.622014545743</v>
      </c>
      <c r="G52" s="89">
        <v>1376.7304914297856</v>
      </c>
      <c r="H52" s="89">
        <v>1433.6224046586731</v>
      </c>
      <c r="I52" s="89">
        <v>1362.0080689850422</v>
      </c>
      <c r="J52" s="89">
        <v>1398.5421747402552</v>
      </c>
      <c r="K52" s="89">
        <v>1428.1192901719373</v>
      </c>
      <c r="L52" s="89">
        <v>1497.5139190722841</v>
      </c>
      <c r="M52" s="89">
        <v>1553.0411532652042</v>
      </c>
      <c r="N52" s="89">
        <v>1660.3519920731242</v>
      </c>
      <c r="O52" s="89">
        <v>1912.0564471845582</v>
      </c>
      <c r="P52" s="89">
        <v>2017.8431873847837</v>
      </c>
      <c r="Q52" s="89">
        <v>2124.1751736427823</v>
      </c>
      <c r="R52" s="89">
        <v>2217.616127930135</v>
      </c>
      <c r="S52" s="89">
        <v>2185.5744317722224</v>
      </c>
      <c r="T52" s="89">
        <v>2174.8894285628467</v>
      </c>
      <c r="U52" s="89">
        <v>2161.0095766089962</v>
      </c>
      <c r="V52" s="89">
        <v>2053.6263082566525</v>
      </c>
      <c r="W52" s="89">
        <v>1928.0972125443859</v>
      </c>
      <c r="X52" s="64">
        <v>1758.9620121953963</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1070.3523419608234</v>
      </c>
      <c r="O53" s="89">
        <v>1309.0372822939394</v>
      </c>
      <c r="P53" s="89">
        <v>1405.7534959686761</v>
      </c>
      <c r="Q53" s="89">
        <v>1489.6560744388585</v>
      </c>
      <c r="R53" s="89">
        <v>1569.8947263353018</v>
      </c>
      <c r="S53" s="89">
        <v>1546.2973075863545</v>
      </c>
      <c r="T53" s="89">
        <v>1541.6778263927176</v>
      </c>
      <c r="U53" s="89">
        <v>1541.2620280193378</v>
      </c>
      <c r="V53" s="89">
        <v>1469.5346806366722</v>
      </c>
      <c r="W53" s="89">
        <v>1382.0107799489138</v>
      </c>
      <c r="X53" s="64">
        <v>1252.2849807064927</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589.99964891071659</v>
      </c>
      <c r="O54" s="89">
        <v>603.01916489061898</v>
      </c>
      <c r="P54" s="89">
        <v>612.08969141610748</v>
      </c>
      <c r="Q54" s="89">
        <v>634.51909920392336</v>
      </c>
      <c r="R54" s="89">
        <v>647.72140272024251</v>
      </c>
      <c r="S54" s="89">
        <v>639.27712418586782</v>
      </c>
      <c r="T54" s="89">
        <v>633.21160326124402</v>
      </c>
      <c r="U54" s="89">
        <v>619.74754858965866</v>
      </c>
      <c r="V54" s="89">
        <v>584.09162761998073</v>
      </c>
      <c r="W54" s="89">
        <v>546.08643259547227</v>
      </c>
      <c r="X54" s="64">
        <v>506.67703148890354</v>
      </c>
    </row>
    <row r="55" spans="1:24" ht="15" x14ac:dyDescent="0.4">
      <c r="A55" s="162" t="s">
        <v>73</v>
      </c>
      <c r="B55" s="89">
        <v>1032.7333362303316</v>
      </c>
      <c r="C55" s="89">
        <v>997.59760106639601</v>
      </c>
      <c r="D55" s="89">
        <v>971.37847207199081</v>
      </c>
      <c r="E55" s="89">
        <v>920.25210156014884</v>
      </c>
      <c r="F55" s="89">
        <v>894.10664994192507</v>
      </c>
      <c r="G55" s="89">
        <v>895.33576457561594</v>
      </c>
      <c r="H55" s="89">
        <v>887.30705874977184</v>
      </c>
      <c r="I55" s="89">
        <v>865.56850945126439</v>
      </c>
      <c r="J55" s="89">
        <v>833.32446044876588</v>
      </c>
      <c r="K55" s="89">
        <v>813.04567006278444</v>
      </c>
      <c r="L55" s="89">
        <v>780.88655359415429</v>
      </c>
      <c r="M55" s="89">
        <v>773.08596331434183</v>
      </c>
      <c r="N55" s="89">
        <v>739.50089951553537</v>
      </c>
      <c r="O55" s="89">
        <v>683.74886811956515</v>
      </c>
      <c r="P55" s="89">
        <v>608.57073099897912</v>
      </c>
      <c r="Q55" s="89">
        <v>531.86647524466116</v>
      </c>
      <c r="R55" s="89">
        <v>342.37793634956506</v>
      </c>
      <c r="S55" s="89">
        <v>136.86781333804993</v>
      </c>
      <c r="T55" s="89">
        <v>33.179115250992815</v>
      </c>
      <c r="U55" s="89">
        <v>15.093522672073705</v>
      </c>
      <c r="V55" s="89">
        <v>2.1268436032620035</v>
      </c>
      <c r="W55" s="89">
        <v>0.62869467378989552</v>
      </c>
      <c r="X55" s="64" t="s">
        <v>208</v>
      </c>
    </row>
    <row r="56" spans="1:24" ht="27" customHeight="1" x14ac:dyDescent="0.4">
      <c r="A56" s="161" t="s">
        <v>72</v>
      </c>
      <c r="B56" s="89">
        <v>1982.5031385727107</v>
      </c>
      <c r="C56" s="89">
        <v>1647.3078135506978</v>
      </c>
      <c r="D56" s="89">
        <v>1590.6086070851409</v>
      </c>
      <c r="E56" s="89">
        <v>1647.7151171117148</v>
      </c>
      <c r="F56" s="89">
        <v>1781.2349942836124</v>
      </c>
      <c r="G56" s="89">
        <v>1914.4947480163858</v>
      </c>
      <c r="H56" s="89">
        <v>1909.8613380562902</v>
      </c>
      <c r="I56" s="89">
        <v>1670.4859655560554</v>
      </c>
      <c r="J56" s="89">
        <v>1240.0404750037872</v>
      </c>
      <c r="K56" s="89">
        <v>1099.4363984223871</v>
      </c>
      <c r="L56" s="89">
        <v>1027.7759691350134</v>
      </c>
      <c r="M56" s="89">
        <v>1026.2958526237685</v>
      </c>
      <c r="N56" s="89">
        <v>969.6800604976836</v>
      </c>
      <c r="O56" s="89">
        <v>926.33755690876103</v>
      </c>
      <c r="P56" s="89">
        <v>854.24815723141501</v>
      </c>
      <c r="Q56" s="89">
        <v>748.21300228652046</v>
      </c>
      <c r="R56" s="89">
        <v>560.91536101717975</v>
      </c>
      <c r="S56" s="89">
        <v>393.02307205138959</v>
      </c>
      <c r="T56" s="89">
        <v>327.27157827325641</v>
      </c>
      <c r="U56" s="89">
        <v>297.58609044313107</v>
      </c>
      <c r="V56" s="89">
        <v>260.81651915350966</v>
      </c>
      <c r="W56" s="89">
        <v>244.36074085361139</v>
      </c>
      <c r="X56" s="64">
        <v>205.03853892946756</v>
      </c>
    </row>
    <row r="57" spans="1:24" ht="15" x14ac:dyDescent="0.4">
      <c r="A57" s="70" t="s">
        <v>71</v>
      </c>
      <c r="B57" s="89">
        <v>557.01115856292131</v>
      </c>
      <c r="C57" s="89">
        <v>554.14122788172506</v>
      </c>
      <c r="D57" s="89">
        <v>528.40340578632311</v>
      </c>
      <c r="E57" s="89">
        <v>555.18990578766329</v>
      </c>
      <c r="F57" s="89">
        <v>570.91142125556075</v>
      </c>
      <c r="G57" s="89">
        <v>625.82038642389318</v>
      </c>
      <c r="H57" s="89">
        <v>624.34904795914815</v>
      </c>
      <c r="I57" s="89">
        <v>337.12490213685663</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537.11887742986312</v>
      </c>
      <c r="G58" s="89">
        <v>582.30220769141363</v>
      </c>
      <c r="H58" s="89">
        <v>570.11800229641221</v>
      </c>
      <c r="I58" s="89">
        <v>594.01297321371669</v>
      </c>
      <c r="J58" s="89">
        <v>572.86434984859841</v>
      </c>
      <c r="K58" s="89">
        <v>516.51445551847712</v>
      </c>
      <c r="L58" s="89">
        <v>501.37045454063917</v>
      </c>
      <c r="M58" s="89">
        <v>541.04848058489483</v>
      </c>
      <c r="N58" s="89">
        <v>536.44741208827338</v>
      </c>
      <c r="O58" s="89">
        <v>517.06157889143071</v>
      </c>
      <c r="P58" s="89">
        <v>469.10336254350415</v>
      </c>
      <c r="Q58" s="89">
        <v>399.77833065985573</v>
      </c>
      <c r="R58" s="89">
        <v>232.71308010228427</v>
      </c>
      <c r="S58" s="89">
        <v>90.710699245995613</v>
      </c>
      <c r="T58" s="89">
        <v>44.990152834471147</v>
      </c>
      <c r="U58" s="89">
        <v>29.775282411026161</v>
      </c>
      <c r="V58" s="89">
        <v>12.939970205109731</v>
      </c>
      <c r="W58" s="89">
        <v>2.1551556269271175</v>
      </c>
      <c r="X58" s="64" t="s">
        <v>208</v>
      </c>
    </row>
    <row r="59" spans="1:24" ht="15" x14ac:dyDescent="0.4">
      <c r="A59" s="70" t="s">
        <v>182</v>
      </c>
      <c r="B59" s="89" t="s">
        <v>208</v>
      </c>
      <c r="C59" s="89" t="s">
        <v>208</v>
      </c>
      <c r="D59" s="89" t="s">
        <v>208</v>
      </c>
      <c r="E59" s="89" t="s">
        <v>208</v>
      </c>
      <c r="F59" s="89">
        <v>598.62786282869843</v>
      </c>
      <c r="G59" s="89">
        <v>622.94836053414133</v>
      </c>
      <c r="H59" s="89">
        <v>631.88284182400776</v>
      </c>
      <c r="I59" s="89">
        <v>654.47986233487825</v>
      </c>
      <c r="J59" s="89">
        <v>587.02251870867065</v>
      </c>
      <c r="K59" s="89">
        <v>495.9310242137463</v>
      </c>
      <c r="L59" s="89">
        <v>444.37765810956677</v>
      </c>
      <c r="M59" s="89">
        <v>410.34066805516704</v>
      </c>
      <c r="N59" s="89">
        <v>366.26826904500427</v>
      </c>
      <c r="O59" s="89">
        <v>339.48718392460472</v>
      </c>
      <c r="P59" s="89">
        <v>306.20088639691005</v>
      </c>
      <c r="Q59" s="89">
        <v>269.57815317565172</v>
      </c>
      <c r="R59" s="89">
        <v>243.1916114269612</v>
      </c>
      <c r="S59" s="89">
        <v>213.68628634320856</v>
      </c>
      <c r="T59" s="89">
        <v>194.3712629445447</v>
      </c>
      <c r="U59" s="89">
        <v>178.80483422027103</v>
      </c>
      <c r="V59" s="89">
        <v>161.10784832719773</v>
      </c>
      <c r="W59" s="89">
        <v>154.45909455365123</v>
      </c>
      <c r="X59" s="64">
        <v>125.01683349309835</v>
      </c>
    </row>
    <row r="60" spans="1:24" ht="15" x14ac:dyDescent="0.4">
      <c r="A60" s="70" t="s">
        <v>181</v>
      </c>
      <c r="B60" s="89" t="s">
        <v>208</v>
      </c>
      <c r="C60" s="89" t="s">
        <v>208</v>
      </c>
      <c r="D60" s="89" t="s">
        <v>208</v>
      </c>
      <c r="E60" s="89" t="s">
        <v>208</v>
      </c>
      <c r="F60" s="89">
        <v>34.137970876324992</v>
      </c>
      <c r="G60" s="89">
        <v>43.32564680621465</v>
      </c>
      <c r="H60" s="89">
        <v>45.732218074024836</v>
      </c>
      <c r="I60" s="89">
        <v>48.634704180538748</v>
      </c>
      <c r="J60" s="89">
        <v>46.907464714857248</v>
      </c>
      <c r="K60" s="89">
        <v>43.344217078377163</v>
      </c>
      <c r="L60" s="89">
        <v>41.508176309824712</v>
      </c>
      <c r="M60" s="89">
        <v>39.154619172353556</v>
      </c>
      <c r="N60" s="89">
        <v>37.052547983534723</v>
      </c>
      <c r="O60" s="89">
        <v>40.276959993873319</v>
      </c>
      <c r="P60" s="89">
        <v>50.511372767736866</v>
      </c>
      <c r="Q60" s="89">
        <v>54.506753279335491</v>
      </c>
      <c r="R60" s="89">
        <v>63.516593697109919</v>
      </c>
      <c r="S60" s="89">
        <v>69.439381227817833</v>
      </c>
      <c r="T60" s="89">
        <v>71.586351243909775</v>
      </c>
      <c r="U60" s="89">
        <v>75.20709598772298</v>
      </c>
      <c r="V60" s="89">
        <v>74.315689799393255</v>
      </c>
      <c r="W60" s="89">
        <v>77.448656255770729</v>
      </c>
      <c r="X60" s="64">
        <v>72.38767256950419</v>
      </c>
    </row>
    <row r="61" spans="1:24" ht="15" x14ac:dyDescent="0.4">
      <c r="A61" s="70" t="s">
        <v>180</v>
      </c>
      <c r="B61" s="89" t="s">
        <v>208</v>
      </c>
      <c r="C61" s="89" t="s">
        <v>208</v>
      </c>
      <c r="D61" s="89" t="s">
        <v>208</v>
      </c>
      <c r="E61" s="89" t="s">
        <v>208</v>
      </c>
      <c r="F61" s="89">
        <v>40.438861893165075</v>
      </c>
      <c r="G61" s="89">
        <v>40.098146560722896</v>
      </c>
      <c r="H61" s="89">
        <v>37.779227902697116</v>
      </c>
      <c r="I61" s="89">
        <v>36.233523690064864</v>
      </c>
      <c r="J61" s="89">
        <v>33.246141731660835</v>
      </c>
      <c r="K61" s="89">
        <v>44.397156422810653</v>
      </c>
      <c r="L61" s="89">
        <v>40.798768752272473</v>
      </c>
      <c r="M61" s="89">
        <v>34.065281904630687</v>
      </c>
      <c r="N61" s="89">
        <v>27.199621787180728</v>
      </c>
      <c r="O61" s="89">
        <v>27.183453745499477</v>
      </c>
      <c r="P61" s="89">
        <v>27.95250501116416</v>
      </c>
      <c r="Q61" s="89">
        <v>24.683472293267357</v>
      </c>
      <c r="R61" s="89">
        <v>21.880652927187583</v>
      </c>
      <c r="S61" s="89">
        <v>19.208283451199772</v>
      </c>
      <c r="T61" s="89">
        <v>16.167472246433586</v>
      </c>
      <c r="U61" s="89">
        <v>13.702449603211637</v>
      </c>
      <c r="V61" s="89">
        <v>12.151052466497697</v>
      </c>
      <c r="W61" s="89">
        <v>10.400776917527921</v>
      </c>
      <c r="X61" s="64">
        <v>7.2527335283450762</v>
      </c>
    </row>
    <row r="62" spans="1:24" ht="26.25" customHeight="1" x14ac:dyDescent="0.4">
      <c r="A62" s="162" t="s">
        <v>179</v>
      </c>
      <c r="B62" s="89" t="s">
        <v>208</v>
      </c>
      <c r="C62" s="89" t="s">
        <v>208</v>
      </c>
      <c r="D62" s="89" t="s">
        <v>208</v>
      </c>
      <c r="E62" s="89" t="s">
        <v>208</v>
      </c>
      <c r="F62" s="89">
        <v>94.196229566607258</v>
      </c>
      <c r="G62" s="89">
        <v>95.69278742234053</v>
      </c>
      <c r="H62" s="89">
        <v>93.835063669752358</v>
      </c>
      <c r="I62" s="89">
        <v>92.407825481685549</v>
      </c>
      <c r="J62" s="89">
        <v>93.639009975418546</v>
      </c>
      <c r="K62" s="89">
        <v>91.085966362634196</v>
      </c>
      <c r="L62" s="89">
        <v>88.618348028798337</v>
      </c>
      <c r="M62" s="89">
        <v>87.240771555460213</v>
      </c>
      <c r="N62" s="89">
        <v>87.563865965195873</v>
      </c>
      <c r="O62" s="89">
        <v>90.144184765769083</v>
      </c>
      <c r="P62" s="89">
        <v>94.117991906621015</v>
      </c>
      <c r="Q62" s="89">
        <v>93.754986102143334</v>
      </c>
      <c r="R62" s="89">
        <v>93.812975585693678</v>
      </c>
      <c r="S62" s="89">
        <v>92.411545591865618</v>
      </c>
      <c r="T62" s="89">
        <v>92.226760344280606</v>
      </c>
      <c r="U62" s="89">
        <v>90.070805399949847</v>
      </c>
      <c r="V62" s="89">
        <v>84.890989809773941</v>
      </c>
      <c r="W62" s="89">
        <v>81.215022359794801</v>
      </c>
      <c r="X62" s="64">
        <v>79.22527665483112</v>
      </c>
    </row>
    <row r="63" spans="1:24" ht="15" x14ac:dyDescent="0.4">
      <c r="A63" s="161" t="s">
        <v>65</v>
      </c>
      <c r="B63" s="89">
        <v>307.37544254117904</v>
      </c>
      <c r="C63" s="89">
        <v>557.27176440031644</v>
      </c>
      <c r="D63" s="89">
        <v>518.82943123363214</v>
      </c>
      <c r="E63" s="89">
        <v>500.20599714392011</v>
      </c>
      <c r="F63" s="89">
        <v>456.62474243830854</v>
      </c>
      <c r="G63" s="89">
        <v>408.48750087813369</v>
      </c>
      <c r="H63" s="89">
        <v>395.6463247617844</v>
      </c>
      <c r="I63" s="89">
        <v>390.27944442389497</v>
      </c>
      <c r="J63" s="89">
        <v>326.91069781561021</v>
      </c>
      <c r="K63" s="89">
        <v>358.06661163963315</v>
      </c>
      <c r="L63" s="89">
        <v>375.52175470391626</v>
      </c>
      <c r="M63" s="89">
        <v>343.87375630771595</v>
      </c>
      <c r="N63" s="89">
        <v>415.46570534177931</v>
      </c>
      <c r="O63" s="89">
        <v>657.26857658154393</v>
      </c>
      <c r="P63" s="89">
        <v>595.4773477785626</v>
      </c>
      <c r="Q63" s="89">
        <v>632.06397025817171</v>
      </c>
      <c r="R63" s="89">
        <v>637.23323972081812</v>
      </c>
      <c r="S63" s="89">
        <v>539.65051383648427</v>
      </c>
      <c r="T63" s="89">
        <v>378.97773779998818</v>
      </c>
      <c r="U63" s="89">
        <v>280.18384597786087</v>
      </c>
      <c r="V63" s="89">
        <v>240.43621114813141</v>
      </c>
      <c r="W63" s="89">
        <v>221.04321139137414</v>
      </c>
      <c r="X63" s="64">
        <v>164.48675275592166</v>
      </c>
    </row>
    <row r="64" spans="1:24" ht="15" x14ac:dyDescent="0.4">
      <c r="A64" s="161" t="s">
        <v>64</v>
      </c>
      <c r="B64" s="89" t="s">
        <v>208</v>
      </c>
      <c r="C64" s="89" t="s">
        <v>208</v>
      </c>
      <c r="D64" s="89" t="s">
        <v>208</v>
      </c>
      <c r="E64" s="89" t="s">
        <v>208</v>
      </c>
      <c r="F64" s="89">
        <v>7.4816935435434999</v>
      </c>
      <c r="G64" s="89">
        <v>7.9209204830511597</v>
      </c>
      <c r="H64" s="89">
        <v>7.3367156708999062</v>
      </c>
      <c r="I64" s="89">
        <v>15.151183496438019</v>
      </c>
      <c r="J64" s="89">
        <v>16.004484886509758</v>
      </c>
      <c r="K64" s="89">
        <v>17.789682152930606</v>
      </c>
      <c r="L64" s="89">
        <v>17.087772768010595</v>
      </c>
      <c r="M64" s="89">
        <v>24.909969856192159</v>
      </c>
      <c r="N64" s="89">
        <v>27.817285219263177</v>
      </c>
      <c r="O64" s="89">
        <v>35.66857864741862</v>
      </c>
      <c r="P64" s="89">
        <v>33.438670297149699</v>
      </c>
      <c r="Q64" s="89">
        <v>34.963240161618735</v>
      </c>
      <c r="R64" s="89">
        <v>34.442782349966635</v>
      </c>
      <c r="S64" s="89">
        <v>34.224609712295866</v>
      </c>
      <c r="T64" s="89">
        <v>35.900839838203638</v>
      </c>
      <c r="U64" s="89">
        <v>39.950503475728901</v>
      </c>
      <c r="V64" s="89">
        <v>40.954871007759657</v>
      </c>
      <c r="W64" s="89">
        <v>38.305716499542285</v>
      </c>
      <c r="X64" s="64">
        <v>38.230984410773452</v>
      </c>
    </row>
    <row r="65" spans="1:24" ht="15" x14ac:dyDescent="0.4">
      <c r="A65" s="161" t="s">
        <v>178</v>
      </c>
      <c r="B65" s="89" t="s">
        <v>208</v>
      </c>
      <c r="C65" s="89" t="s">
        <v>208</v>
      </c>
      <c r="D65" s="89" t="s">
        <v>208</v>
      </c>
      <c r="E65" s="89" t="s">
        <v>208</v>
      </c>
      <c r="F65" s="89" t="s">
        <v>208</v>
      </c>
      <c r="G65" s="89" t="s">
        <v>208</v>
      </c>
      <c r="H65" s="89" t="s">
        <v>208</v>
      </c>
      <c r="I65" s="89" t="s">
        <v>208</v>
      </c>
      <c r="J65" s="89">
        <v>52.293796131287024</v>
      </c>
      <c r="K65" s="89">
        <v>53.97445167379351</v>
      </c>
      <c r="L65" s="89">
        <v>55.632269080582027</v>
      </c>
      <c r="M65" s="89">
        <v>56.842824216662422</v>
      </c>
      <c r="N65" s="89">
        <v>57.323467351138184</v>
      </c>
      <c r="O65" s="89">
        <v>58.862805729917184</v>
      </c>
      <c r="P65" s="89">
        <v>60.964096982837887</v>
      </c>
      <c r="Q65" s="89">
        <v>61.247015531010163</v>
      </c>
      <c r="R65" s="89">
        <v>61.0885992810937</v>
      </c>
      <c r="S65" s="89">
        <v>61.517566662579235</v>
      </c>
      <c r="T65" s="89">
        <v>61.366856110482161</v>
      </c>
      <c r="U65" s="89">
        <v>61.859627224163638</v>
      </c>
      <c r="V65" s="89">
        <v>61.046117893717309</v>
      </c>
      <c r="W65" s="89">
        <v>62.474657596969472</v>
      </c>
      <c r="X65" s="64">
        <v>43.916484067226889</v>
      </c>
    </row>
    <row r="66" spans="1:24" ht="15" x14ac:dyDescent="0.4">
      <c r="A66" s="161" t="s">
        <v>89</v>
      </c>
      <c r="B66" s="89" t="s">
        <v>208</v>
      </c>
      <c r="C66" s="89" t="s">
        <v>208</v>
      </c>
      <c r="D66" s="89" t="s">
        <v>208</v>
      </c>
      <c r="E66" s="89" t="s">
        <v>208</v>
      </c>
      <c r="F66" s="89" t="s">
        <v>208</v>
      </c>
      <c r="G66" s="89" t="s">
        <v>208</v>
      </c>
      <c r="H66" s="89" t="s">
        <v>208</v>
      </c>
      <c r="I66" s="89" t="s">
        <v>208</v>
      </c>
      <c r="J66" s="89">
        <v>824.30062132038756</v>
      </c>
      <c r="K66" s="89">
        <v>858.30194589780763</v>
      </c>
      <c r="L66" s="89">
        <v>887.94263271687566</v>
      </c>
      <c r="M66" s="89">
        <v>923.24680078356448</v>
      </c>
      <c r="N66" s="89">
        <v>934.0154790422049</v>
      </c>
      <c r="O66" s="89">
        <v>970.88758888333564</v>
      </c>
      <c r="P66" s="89">
        <v>961.39911172531322</v>
      </c>
      <c r="Q66" s="89">
        <v>925.81201033785044</v>
      </c>
      <c r="R66" s="89">
        <v>843.9345432283252</v>
      </c>
      <c r="S66" s="89">
        <v>772.47163508647725</v>
      </c>
      <c r="T66" s="89">
        <v>704.88739083373935</v>
      </c>
      <c r="U66" s="89">
        <v>641.18585163734247</v>
      </c>
      <c r="V66" s="89">
        <v>579.71729898358922</v>
      </c>
      <c r="W66" s="89">
        <v>533.02599236145454</v>
      </c>
      <c r="X66" s="64">
        <v>496.17381701649822</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11.504420189506252</v>
      </c>
      <c r="T67" s="89">
        <v>232.81786684365795</v>
      </c>
      <c r="U67" s="89">
        <v>413.59093482317542</v>
      </c>
      <c r="V67" s="89">
        <v>542.6469404830201</v>
      </c>
      <c r="W67" s="89">
        <v>889.85499827698197</v>
      </c>
      <c r="X67" s="64">
        <v>1124.4709582947692</v>
      </c>
    </row>
    <row r="68" spans="1:24" ht="15" x14ac:dyDescent="0.4">
      <c r="A68" s="161" t="s">
        <v>63</v>
      </c>
      <c r="B68" s="89">
        <v>123.91919786097934</v>
      </c>
      <c r="C68" s="89">
        <v>136.5927088559061</v>
      </c>
      <c r="D68" s="89">
        <v>130.11910217077971</v>
      </c>
      <c r="E68" s="89">
        <v>130.63197161851804</v>
      </c>
      <c r="F68" s="89">
        <v>134.72056480472702</v>
      </c>
      <c r="G68" s="89">
        <v>137.05101510157525</v>
      </c>
      <c r="H68" s="89">
        <v>121.39648581589769</v>
      </c>
      <c r="I68" s="89">
        <v>116.2547841030751</v>
      </c>
      <c r="J68" s="89">
        <v>111.5665447336074</v>
      </c>
      <c r="K68" s="89">
        <v>106.5334853549197</v>
      </c>
      <c r="L68" s="89">
        <v>104.02762479525302</v>
      </c>
      <c r="M68" s="89">
        <v>100.68433196998504</v>
      </c>
      <c r="N68" s="89">
        <v>97.087161804272824</v>
      </c>
      <c r="O68" s="89">
        <v>98.080362574107141</v>
      </c>
      <c r="P68" s="89">
        <v>94.760921443399582</v>
      </c>
      <c r="Q68" s="89">
        <v>93.046381952654258</v>
      </c>
      <c r="R68" s="89">
        <v>92.201808952032621</v>
      </c>
      <c r="S68" s="89">
        <v>89.166433275246618</v>
      </c>
      <c r="T68" s="89">
        <v>79.951610286245796</v>
      </c>
      <c r="U68" s="89">
        <v>57.337733963034268</v>
      </c>
      <c r="V68" s="89">
        <v>33.319746182501859</v>
      </c>
      <c r="W68" s="89">
        <v>12.217380893178536</v>
      </c>
      <c r="X68" s="64">
        <v>9.0438610110016064</v>
      </c>
    </row>
    <row r="69" spans="1:24" ht="15" x14ac:dyDescent="0.4">
      <c r="A69" s="70" t="s">
        <v>62</v>
      </c>
      <c r="B69" s="89" t="s">
        <v>208</v>
      </c>
      <c r="C69" s="89" t="s">
        <v>208</v>
      </c>
      <c r="D69" s="89" t="s">
        <v>208</v>
      </c>
      <c r="E69" s="89" t="s">
        <v>208</v>
      </c>
      <c r="F69" s="89">
        <v>116.20245722866196</v>
      </c>
      <c r="G69" s="89">
        <v>118.34730566223836</v>
      </c>
      <c r="H69" s="89">
        <v>103.13848283457001</v>
      </c>
      <c r="I69" s="89">
        <v>97.306840316359938</v>
      </c>
      <c r="J69" s="89">
        <v>97.93375838822908</v>
      </c>
      <c r="K69" s="89">
        <v>92.765514761921821</v>
      </c>
      <c r="L69" s="89">
        <v>89.814305561251302</v>
      </c>
      <c r="M69" s="89">
        <v>79.659811614481498</v>
      </c>
      <c r="N69" s="89">
        <v>79.023774811312364</v>
      </c>
      <c r="O69" s="89">
        <v>79.272097467617826</v>
      </c>
      <c r="P69" s="89">
        <v>77.475539856576944</v>
      </c>
      <c r="Q69" s="89">
        <v>76.030384654482617</v>
      </c>
      <c r="R69" s="89">
        <v>76.467552868012092</v>
      </c>
      <c r="S69" s="89">
        <v>75.063022346599126</v>
      </c>
      <c r="T69" s="89">
        <v>66.473281468764924</v>
      </c>
      <c r="U69" s="89">
        <v>44.859177621610073</v>
      </c>
      <c r="V69" s="89">
        <v>22.240986734815788</v>
      </c>
      <c r="W69" s="89">
        <v>2.4923274866159275</v>
      </c>
      <c r="X69" s="64">
        <v>0.14371188761896367</v>
      </c>
    </row>
    <row r="70" spans="1:24" ht="15" x14ac:dyDescent="0.4">
      <c r="A70" s="70" t="s">
        <v>61</v>
      </c>
      <c r="B70" s="89" t="s">
        <v>208</v>
      </c>
      <c r="C70" s="89" t="s">
        <v>208</v>
      </c>
      <c r="D70" s="89" t="s">
        <v>208</v>
      </c>
      <c r="E70" s="89" t="s">
        <v>208</v>
      </c>
      <c r="F70" s="89">
        <v>18.518107576065077</v>
      </c>
      <c r="G70" s="89">
        <v>18.703709439336873</v>
      </c>
      <c r="H70" s="89">
        <v>18.258002981327685</v>
      </c>
      <c r="I70" s="89">
        <v>18.947943786715161</v>
      </c>
      <c r="J70" s="89">
        <v>13.632786345378321</v>
      </c>
      <c r="K70" s="89">
        <v>13.76797059299788</v>
      </c>
      <c r="L70" s="89">
        <v>14.213319234001704</v>
      </c>
      <c r="M70" s="89">
        <v>21.024520355503544</v>
      </c>
      <c r="N70" s="89">
        <v>18.06338699296046</v>
      </c>
      <c r="O70" s="89">
        <v>18.808265106489316</v>
      </c>
      <c r="P70" s="89">
        <v>17.285381586822641</v>
      </c>
      <c r="Q70" s="89">
        <v>17.015997298171627</v>
      </c>
      <c r="R70" s="89">
        <v>15.734256084020521</v>
      </c>
      <c r="S70" s="89">
        <v>14.103410928647476</v>
      </c>
      <c r="T70" s="89">
        <v>13.478328817480865</v>
      </c>
      <c r="U70" s="89">
        <v>12.4785563414242</v>
      </c>
      <c r="V70" s="89">
        <v>11.078759447686069</v>
      </c>
      <c r="W70" s="89">
        <v>9.7250534065626066</v>
      </c>
      <c r="X70" s="64">
        <v>8.9001491233826453</v>
      </c>
    </row>
    <row r="71" spans="1:24" ht="15" x14ac:dyDescent="0.4">
      <c r="A71" s="160" t="s">
        <v>60</v>
      </c>
      <c r="B71" s="89" t="s">
        <v>208</v>
      </c>
      <c r="C71" s="89" t="s">
        <v>208</v>
      </c>
      <c r="D71" s="89" t="s">
        <v>208</v>
      </c>
      <c r="E71" s="89">
        <v>5023.2341681234884</v>
      </c>
      <c r="F71" s="89">
        <v>5037.960198723461</v>
      </c>
      <c r="G71" s="89">
        <v>5400.916723217264</v>
      </c>
      <c r="H71" s="89">
        <v>5576.379264949207</v>
      </c>
      <c r="I71" s="89">
        <v>5733.5447403095159</v>
      </c>
      <c r="J71" s="89">
        <v>5866.652977131539</v>
      </c>
      <c r="K71" s="89">
        <v>6026.497421480065</v>
      </c>
      <c r="L71" s="89">
        <v>6106.4310691395076</v>
      </c>
      <c r="M71" s="89">
        <v>6401.3525766427283</v>
      </c>
      <c r="N71" s="89">
        <v>6671.4494876408671</v>
      </c>
      <c r="O71" s="89">
        <v>7152.9595317075809</v>
      </c>
      <c r="P71" s="89">
        <v>7320.8297824951078</v>
      </c>
      <c r="Q71" s="89">
        <v>7666.0383125597864</v>
      </c>
      <c r="R71" s="89">
        <v>8072.2876907266309</v>
      </c>
      <c r="S71" s="89">
        <v>8250.8362801472194</v>
      </c>
      <c r="T71" s="89">
        <v>8467.3590339513194</v>
      </c>
      <c r="U71" s="89">
        <v>8674.7812571867398</v>
      </c>
      <c r="V71" s="89">
        <v>8682.2989681361851</v>
      </c>
      <c r="W71" s="89">
        <v>8717.8153247981463</v>
      </c>
      <c r="X71" s="64">
        <v>8819.8422647465395</v>
      </c>
    </row>
    <row r="72" spans="1:24" ht="27" customHeight="1" x14ac:dyDescent="0.4">
      <c r="A72" s="160" t="s">
        <v>88</v>
      </c>
      <c r="B72" s="89" t="s">
        <v>208</v>
      </c>
      <c r="C72" s="89" t="s">
        <v>208</v>
      </c>
      <c r="D72" s="89" t="s">
        <v>208</v>
      </c>
      <c r="E72" s="89" t="s">
        <v>208</v>
      </c>
      <c r="F72" s="89" t="s">
        <v>208</v>
      </c>
      <c r="G72" s="89" t="s">
        <v>208</v>
      </c>
      <c r="H72" s="89" t="s">
        <v>208</v>
      </c>
      <c r="I72" s="89" t="s">
        <v>208</v>
      </c>
      <c r="J72" s="89">
        <v>152.13585141394597</v>
      </c>
      <c r="K72" s="89">
        <v>139.72067012627087</v>
      </c>
      <c r="L72" s="89">
        <v>140.52470610014339</v>
      </c>
      <c r="M72" s="89">
        <v>181.95931835383936</v>
      </c>
      <c r="N72" s="89">
        <v>208.5046065158474</v>
      </c>
      <c r="O72" s="89">
        <v>188.04369598716082</v>
      </c>
      <c r="P72" s="89">
        <v>209.20636913108243</v>
      </c>
      <c r="Q72" s="89">
        <v>214.61552778436311</v>
      </c>
      <c r="R72" s="89">
        <v>215.14124805816252</v>
      </c>
      <c r="S72" s="89">
        <v>209.36229231705082</v>
      </c>
      <c r="T72" s="89">
        <v>211.18335421207007</v>
      </c>
      <c r="U72" s="89">
        <v>220.78114450542836</v>
      </c>
      <c r="V72" s="89">
        <v>221.01168706287393</v>
      </c>
      <c r="W72" s="89">
        <v>206.77775174763175</v>
      </c>
      <c r="X72" s="64">
        <v>221.37842513486049</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9.1606674357175413E-2</v>
      </c>
      <c r="T73" s="89">
        <v>1.0788586178905275</v>
      </c>
      <c r="U73" s="89">
        <v>42.666971886378832</v>
      </c>
      <c r="V73" s="89">
        <v>152.99906584681696</v>
      </c>
      <c r="W73" s="89">
        <v>275.25594603132299</v>
      </c>
      <c r="X73" s="64">
        <v>802.3264380078956</v>
      </c>
    </row>
    <row r="74" spans="1:24" ht="15" x14ac:dyDescent="0.4">
      <c r="A74" s="160" t="s">
        <v>59</v>
      </c>
      <c r="B74" s="89" t="s">
        <v>208</v>
      </c>
      <c r="C74" s="89" t="s">
        <v>208</v>
      </c>
      <c r="D74" s="89" t="s">
        <v>208</v>
      </c>
      <c r="E74" s="89" t="s">
        <v>208</v>
      </c>
      <c r="F74" s="89">
        <v>236.22630557928099</v>
      </c>
      <c r="G74" s="89">
        <v>224.98795815573621</v>
      </c>
      <c r="H74" s="89">
        <v>223.02937154008276</v>
      </c>
      <c r="I74" s="89">
        <v>244.93763514109989</v>
      </c>
      <c r="J74" s="89">
        <v>306.46147374071393</v>
      </c>
      <c r="K74" s="89">
        <v>373.06721478256486</v>
      </c>
      <c r="L74" s="89">
        <v>236.43652395334669</v>
      </c>
      <c r="M74" s="89">
        <v>236.27641648658394</v>
      </c>
      <c r="N74" s="89">
        <v>299.61055984772014</v>
      </c>
      <c r="O74" s="89">
        <v>298.71214698017724</v>
      </c>
      <c r="P74" s="89">
        <v>295.85811985252627</v>
      </c>
      <c r="Q74" s="89">
        <v>227.43394863292707</v>
      </c>
      <c r="R74" s="89">
        <v>221.52975065306481</v>
      </c>
      <c r="S74" s="89">
        <v>216.91632915731347</v>
      </c>
      <c r="T74" s="89">
        <v>211.35906778982871</v>
      </c>
      <c r="U74" s="89">
        <v>206.96287448682003</v>
      </c>
      <c r="V74" s="89">
        <v>199.7810703085506</v>
      </c>
      <c r="W74" s="89">
        <v>193.25526322092318</v>
      </c>
      <c r="X74" s="64">
        <v>187.1895265852749</v>
      </c>
    </row>
    <row r="75" spans="1:24" s="156" customFormat="1" ht="40.5" customHeight="1" x14ac:dyDescent="0.4">
      <c r="A75" s="159" t="s">
        <v>177</v>
      </c>
      <c r="B75" s="158">
        <v>6205.6460590796969</v>
      </c>
      <c r="C75" s="158">
        <v>6145.3690428557948</v>
      </c>
      <c r="D75" s="158">
        <v>6072.6056442436657</v>
      </c>
      <c r="E75" s="158">
        <v>11339.244884410391</v>
      </c>
      <c r="F75" s="158">
        <v>11791.042807310807</v>
      </c>
      <c r="G75" s="158">
        <v>12536.329190012018</v>
      </c>
      <c r="H75" s="158">
        <v>12776.331250321018</v>
      </c>
      <c r="I75" s="158">
        <v>12709.138030335453</v>
      </c>
      <c r="J75" s="158">
        <v>13491.802866159986</v>
      </c>
      <c r="K75" s="158">
        <v>13700.67568756218</v>
      </c>
      <c r="L75" s="158">
        <v>13702.003050802876</v>
      </c>
      <c r="M75" s="158">
        <v>14176.578964307237</v>
      </c>
      <c r="N75" s="158">
        <v>14722.300668540653</v>
      </c>
      <c r="O75" s="158">
        <v>15973.565102039493</v>
      </c>
      <c r="P75" s="158">
        <v>16193.953769218684</v>
      </c>
      <c r="Q75" s="158">
        <v>16571.229181337862</v>
      </c>
      <c r="R75" s="158">
        <v>16993.079265086024</v>
      </c>
      <c r="S75" s="158">
        <v>16371.660959092771</v>
      </c>
      <c r="T75" s="158">
        <v>16613.478212933383</v>
      </c>
      <c r="U75" s="158">
        <v>16814.874278650379</v>
      </c>
      <c r="V75" s="158">
        <v>16613.696472301563</v>
      </c>
      <c r="W75" s="158">
        <v>16688.353501186386</v>
      </c>
      <c r="X75" s="157">
        <v>16977.561297628385</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8.88671875" style="155"/>
    <col min="23" max="16384" width="8.88671875" style="154"/>
  </cols>
  <sheetData>
    <row r="1" spans="1:24" ht="60" customHeight="1" x14ac:dyDescent="0.4">
      <c r="A1" s="166" t="s">
        <v>196</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AA!C$12</f>
        <v>198.29417428045028</v>
      </c>
      <c r="C3" s="89">
        <f>AA!D$12</f>
        <v>205.41888463926824</v>
      </c>
      <c r="D3" s="89">
        <f>AA!E$12</f>
        <v>222.07335062388117</v>
      </c>
      <c r="E3" s="89">
        <f>AA!F$12</f>
        <v>237.41236130779353</v>
      </c>
      <c r="F3" s="89">
        <f>AA!G$12</f>
        <v>252.17941915120019</v>
      </c>
      <c r="G3" s="89">
        <f>AA!H$12</f>
        <v>272.41288029455723</v>
      </c>
      <c r="H3" s="89">
        <f>AA!I$12</f>
        <v>289.98699239088069</v>
      </c>
      <c r="I3" s="89">
        <f>AA!J$12</f>
        <v>313.34702387011191</v>
      </c>
      <c r="J3" s="89">
        <f>AA!K$12</f>
        <v>335.05209466142037</v>
      </c>
      <c r="K3" s="89">
        <f>AA!L$12</f>
        <v>360.88185845352456</v>
      </c>
      <c r="L3" s="89">
        <f>AA!M$12</f>
        <v>384.45116568287966</v>
      </c>
      <c r="M3" s="89">
        <f>AA!N$12</f>
        <v>409.20019561232652</v>
      </c>
      <c r="N3" s="89">
        <f>AA!O$12</f>
        <v>434.76731859422523</v>
      </c>
      <c r="O3" s="89">
        <f>AA!P$12</f>
        <v>470.592899044521</v>
      </c>
      <c r="P3" s="89">
        <f>AA!Q$12</f>
        <v>486.30812076660919</v>
      </c>
      <c r="Q3" s="89">
        <f>AA!R$12</f>
        <v>501.26510098286656</v>
      </c>
      <c r="R3" s="89">
        <f>AA!S$12</f>
        <v>519.51745537153079</v>
      </c>
      <c r="S3" s="89">
        <f>AA!T$12</f>
        <v>512.55725427194579</v>
      </c>
      <c r="T3" s="89">
        <f>AA!U$12</f>
        <v>520.01301593238611</v>
      </c>
      <c r="U3" s="89">
        <f>AA!V$12</f>
        <v>529.29748886310313</v>
      </c>
      <c r="V3" s="89">
        <f>AA!W$12</f>
        <v>531.28712758398478</v>
      </c>
      <c r="W3" s="89">
        <f>AA!X$12</f>
        <v>536.98725833328172</v>
      </c>
      <c r="X3" s="64">
        <f>AA!Y$12</f>
        <v>550.45524615238787</v>
      </c>
    </row>
    <row r="4" spans="1:24" ht="15" customHeight="1" x14ac:dyDescent="0.4">
      <c r="A4" s="161" t="s">
        <v>186</v>
      </c>
      <c r="B4" s="89">
        <f>BBWB!C$12</f>
        <v>0</v>
      </c>
      <c r="C4" s="89">
        <f>BBWB!D$12</f>
        <v>0</v>
      </c>
      <c r="D4" s="89">
        <f>BBWB!E$12</f>
        <v>0</v>
      </c>
      <c r="E4" s="89">
        <f>BBWB!F$12</f>
        <v>78.440879648818054</v>
      </c>
      <c r="F4" s="89">
        <f>BBWB!G$12</f>
        <v>78.270103714947325</v>
      </c>
      <c r="G4" s="89">
        <f>BBWB!H$12</f>
        <v>90.835943288389515</v>
      </c>
      <c r="H4" s="89">
        <f>BBWB!I$12</f>
        <v>95.020328888420963</v>
      </c>
      <c r="I4" s="89">
        <f>BBWB!J$12</f>
        <v>88.515010241060736</v>
      </c>
      <c r="J4" s="89">
        <f>BBWB!K$12</f>
        <v>81.570014720973887</v>
      </c>
      <c r="K4" s="89">
        <f>BBWB!L$12</f>
        <v>77.33460194086291</v>
      </c>
      <c r="L4" s="89">
        <f>BBWB!M$12</f>
        <v>69.881787197907585</v>
      </c>
      <c r="M4" s="89">
        <f>BBWB!N$12</f>
        <v>64.576543197690299</v>
      </c>
      <c r="N4" s="89">
        <f>BBWB!O$12</f>
        <v>59.27791789196327</v>
      </c>
      <c r="O4" s="89">
        <f>BBWB!P$12</f>
        <v>57.55571881354534</v>
      </c>
      <c r="P4" s="89">
        <f>BBWB!Q$12</f>
        <v>54.876122360802228</v>
      </c>
      <c r="Q4" s="89">
        <f>BBWB!R$12</f>
        <v>52.886524563197867</v>
      </c>
      <c r="R4" s="89">
        <f>BBWB!S$12</f>
        <v>52.849281569847243</v>
      </c>
      <c r="S4" s="89">
        <f>BBWB!T$12</f>
        <v>51.553802527304853</v>
      </c>
      <c r="T4" s="89">
        <f>BBWB!U$12</f>
        <v>51.60227780820054</v>
      </c>
      <c r="U4" s="89">
        <f>BBWB!V$12</f>
        <v>51.492442448727765</v>
      </c>
      <c r="V4" s="89">
        <f>BBWB!W$12</f>
        <v>50.266346623837705</v>
      </c>
      <c r="W4" s="89">
        <f>BBWB!X$12</f>
        <v>44.893445145819555</v>
      </c>
      <c r="X4" s="64">
        <f>BBWB!Y$12</f>
        <v>42.382041371365219</v>
      </c>
    </row>
    <row r="5" spans="1:24" ht="15" customHeight="1" x14ac:dyDescent="0.4">
      <c r="A5" s="161" t="s">
        <v>78</v>
      </c>
      <c r="B5" s="89"/>
      <c r="C5" s="89"/>
      <c r="D5" s="89"/>
      <c r="E5" s="89"/>
      <c r="F5" s="89"/>
      <c r="G5" s="89">
        <f>CA!H$12</f>
        <v>69.402308845826937</v>
      </c>
      <c r="H5" s="89">
        <f>CA!I$12</f>
        <v>75.048265531585272</v>
      </c>
      <c r="I5" s="89">
        <f>CA!J$12</f>
        <v>80.094798183824523</v>
      </c>
      <c r="J5" s="89">
        <f>CA!K$12</f>
        <v>84.631092260253524</v>
      </c>
      <c r="K5" s="89">
        <f>CA!L$12</f>
        <v>89.304070192025989</v>
      </c>
      <c r="L5" s="89">
        <f>CA!M$12</f>
        <v>92.530326792882732</v>
      </c>
      <c r="M5" s="89">
        <f>CA!N$12</f>
        <v>100.14320355237662</v>
      </c>
      <c r="N5" s="89">
        <f>CA!O$12</f>
        <v>107.09523609111794</v>
      </c>
      <c r="O5" s="89">
        <f>CA!P$12</f>
        <v>117.24916869824985</v>
      </c>
      <c r="P5" s="89">
        <f>CA!Q$12</f>
        <v>124.30899550852529</v>
      </c>
      <c r="Q5" s="89">
        <f>CA!R$12</f>
        <v>137.9328933611875</v>
      </c>
      <c r="R5" s="89">
        <f>CA!S$12</f>
        <v>154.43543637685488</v>
      </c>
      <c r="S5" s="89">
        <f>CA!T$12</f>
        <v>167.35206167022088</v>
      </c>
      <c r="T5" s="89">
        <f>CA!U$12</f>
        <v>185.30310988588849</v>
      </c>
      <c r="U5" s="89">
        <f>CA!V$12</f>
        <v>202.5070808600083</v>
      </c>
      <c r="V5" s="89">
        <f>CA!W$12</f>
        <v>211.83235382699053</v>
      </c>
      <c r="W5" s="89">
        <f>CA!X$12</f>
        <v>224.50365099244141</v>
      </c>
      <c r="X5" s="64">
        <f>CA!Y$12</f>
        <v>241.17093043228084</v>
      </c>
    </row>
    <row r="6" spans="1:24" ht="15" customHeight="1" x14ac:dyDescent="0.4">
      <c r="A6" s="161" t="s">
        <v>97</v>
      </c>
      <c r="B6" s="89"/>
      <c r="C6" s="89"/>
      <c r="D6" s="89"/>
      <c r="E6" s="89"/>
      <c r="F6" s="89"/>
      <c r="G6" s="89">
        <f>CWP!H$12</f>
        <v>0</v>
      </c>
      <c r="H6" s="89">
        <f>CWP!I$12</f>
        <v>0</v>
      </c>
      <c r="I6" s="89">
        <f>CWP!J$12</f>
        <v>0</v>
      </c>
      <c r="J6" s="89">
        <f>CWP!K$12</f>
        <v>0</v>
      </c>
      <c r="K6" s="89">
        <f>CWP!L$12</f>
        <v>0</v>
      </c>
      <c r="L6" s="89">
        <f>CWP!M$12</f>
        <v>0</v>
      </c>
      <c r="M6" s="89">
        <f>CWP!N$12</f>
        <v>0</v>
      </c>
      <c r="N6" s="89">
        <f>CWP!O$12</f>
        <v>0</v>
      </c>
      <c r="O6" s="89">
        <f>CWP!P$12</f>
        <v>23.862090505542451</v>
      </c>
      <c r="P6" s="89">
        <f>CWP!Q$12</f>
        <v>36.217411740629302</v>
      </c>
      <c r="Q6" s="89">
        <f>CWP!R$12</f>
        <v>16.817192126807175</v>
      </c>
      <c r="R6" s="89">
        <f>CWP!S$12</f>
        <v>12.536874080410607</v>
      </c>
      <c r="S6" s="89">
        <f>CWP!T$12</f>
        <v>0</v>
      </c>
      <c r="T6" s="89">
        <f>CWP!U$12</f>
        <v>0.66216000000000008</v>
      </c>
      <c r="U6" s="89">
        <f>CWP!V$12</f>
        <v>0</v>
      </c>
      <c r="V6" s="89">
        <f>CWP!W$12</f>
        <v>0</v>
      </c>
      <c r="W6" s="89">
        <f>CWP!X$12</f>
        <v>6.8088099915023115</v>
      </c>
      <c r="X6" s="64">
        <f>CWP!Y$12</f>
        <v>3.5362837409871851E-5</v>
      </c>
    </row>
    <row r="7" spans="1:24" ht="15" customHeight="1" x14ac:dyDescent="0.4">
      <c r="A7" s="161" t="s">
        <v>77</v>
      </c>
      <c r="B7" s="89">
        <f>CTB!C$12</f>
        <v>161.558558</v>
      </c>
      <c r="C7" s="89">
        <f>CTB!D$12</f>
        <v>161.06034299999999</v>
      </c>
      <c r="D7" s="89">
        <f>CTB!E$12</f>
        <v>167.46988899999999</v>
      </c>
      <c r="E7" s="89">
        <f>CTB!F$12</f>
        <v>176.080376</v>
      </c>
      <c r="F7" s="89">
        <f>CTB!G$12</f>
        <v>182.07454199999998</v>
      </c>
      <c r="G7" s="89">
        <f>CTB!H$12</f>
        <v>191.35075400000002</v>
      </c>
      <c r="H7" s="89">
        <f>CTB!I$12</f>
        <v>209.011797</v>
      </c>
      <c r="I7" s="89">
        <f>CTB!J$12</f>
        <v>249.86232900000002</v>
      </c>
      <c r="J7" s="89">
        <f>CTB!K$12</f>
        <v>282.93917200000004</v>
      </c>
      <c r="K7" s="89">
        <f>CTB!L$12</f>
        <v>304.46233699999999</v>
      </c>
      <c r="L7" s="89">
        <f>CTB!M$12</f>
        <v>322.27401800000001</v>
      </c>
      <c r="M7" s="89">
        <f>CTB!N$12</f>
        <v>334.89466999999996</v>
      </c>
      <c r="N7" s="89">
        <f>CTB!O$12</f>
        <v>357.23846899999995</v>
      </c>
      <c r="O7" s="89">
        <f>CTB!P$12</f>
        <v>401.82092599999999</v>
      </c>
      <c r="P7" s="89">
        <f>CTB!Q$12</f>
        <v>423.16880700000002</v>
      </c>
      <c r="Q7" s="89">
        <f>CTB!R$12</f>
        <v>422.06447499999996</v>
      </c>
      <c r="R7" s="89">
        <f>CTB!S$12</f>
        <v>423.49779799999999</v>
      </c>
      <c r="S7" s="89"/>
      <c r="T7" s="89"/>
      <c r="U7" s="89"/>
      <c r="V7" s="89"/>
      <c r="W7" s="89"/>
      <c r="X7" s="64"/>
    </row>
    <row r="8" spans="1:24" ht="30" customHeight="1" x14ac:dyDescent="0.4">
      <c r="A8" s="161" t="s">
        <v>76</v>
      </c>
      <c r="B8" s="89">
        <f>DLA!C$12</f>
        <v>289.76482590664409</v>
      </c>
      <c r="C8" s="89">
        <f>DLA!D$12</f>
        <v>321.43413369746492</v>
      </c>
      <c r="D8" s="89">
        <f>DLA!E$12</f>
        <v>345.39291153114783</v>
      </c>
      <c r="E8" s="89">
        <f>DLA!F$12</f>
        <v>377.47046594338218</v>
      </c>
      <c r="F8" s="89">
        <f>DLA!G$12</f>
        <v>410.9274485417252</v>
      </c>
      <c r="G8" s="89">
        <f>DLA!H$12</f>
        <v>446.4178906885823</v>
      </c>
      <c r="H8" s="89">
        <f>DLA!I$12</f>
        <v>489.17992584165802</v>
      </c>
      <c r="I8" s="89">
        <f>DLA!J$12</f>
        <v>532.56695873921478</v>
      </c>
      <c r="J8" s="89">
        <f>DLA!K$12</f>
        <v>570.10688154426043</v>
      </c>
      <c r="K8" s="89">
        <f>DLA!L$12</f>
        <v>608.55279690699331</v>
      </c>
      <c r="L8" s="89">
        <f>DLA!M$12</f>
        <v>647.58736599710744</v>
      </c>
      <c r="M8" s="89">
        <f>DLA!N$12</f>
        <v>695.25807907082321</v>
      </c>
      <c r="N8" s="89">
        <f>DLA!O$12</f>
        <v>743.03280116833128</v>
      </c>
      <c r="O8" s="89">
        <f>DLA!P$12</f>
        <v>812.53989371114153</v>
      </c>
      <c r="P8" s="89">
        <f>DLA!Q$12</f>
        <v>851.02858204893028</v>
      </c>
      <c r="Q8" s="89">
        <f>DLA!R$12</f>
        <v>910.72985575002235</v>
      </c>
      <c r="R8" s="89">
        <f>DLA!S$12</f>
        <v>983.66916680060308</v>
      </c>
      <c r="S8" s="89">
        <f>DLA!T$12</f>
        <v>1017.0345323953793</v>
      </c>
      <c r="T8" s="89">
        <f>DLA!U$12</f>
        <v>1025.9380532339787</v>
      </c>
      <c r="U8" s="89">
        <f>DLA!V$12</f>
        <v>984.23827649435611</v>
      </c>
      <c r="V8" s="89">
        <f>DLA!W$12</f>
        <v>864.3676433033994</v>
      </c>
      <c r="W8" s="89">
        <f>DLA!X$12</f>
        <v>720.06329234184238</v>
      </c>
      <c r="X8" s="64">
        <f>DLA!Y$12</f>
        <v>647.20397357949992</v>
      </c>
    </row>
    <row r="9" spans="1:24" ht="15" customHeight="1" x14ac:dyDescent="0.4">
      <c r="A9" s="70" t="s">
        <v>75</v>
      </c>
      <c r="B9" s="89"/>
      <c r="C9" s="89"/>
      <c r="D9" s="89"/>
      <c r="E9" s="89"/>
      <c r="F9" s="89"/>
      <c r="G9" s="89"/>
      <c r="H9" s="89">
        <f>'DLA (children)'!I$12</f>
        <v>70.273962418139391</v>
      </c>
      <c r="I9" s="89">
        <f>'DLA (children)'!J$12</f>
        <v>74.112488212479718</v>
      </c>
      <c r="J9" s="89">
        <f>'DLA (children)'!K$12</f>
        <v>78.625365722313603</v>
      </c>
      <c r="K9" s="89">
        <f>'DLA (children)'!L$12</f>
        <v>85.92664172522359</v>
      </c>
      <c r="L9" s="89">
        <f>'DLA (children)'!M$12</f>
        <v>90.384776792361905</v>
      </c>
      <c r="M9" s="89">
        <f>'DLA (children)'!N$12</f>
        <v>96.085389527463278</v>
      </c>
      <c r="N9" s="89">
        <f>'DLA (children)'!O$12</f>
        <v>101.97084946407337</v>
      </c>
      <c r="O9" s="89">
        <f>'DLA (children)'!P$12</f>
        <v>109.50228822985974</v>
      </c>
      <c r="P9" s="89">
        <f>'DLA (children)'!Q$12</f>
        <v>113.05951262667769</v>
      </c>
      <c r="Q9" s="89">
        <f>'DLA (children)'!R$12</f>
        <v>122.60358601236983</v>
      </c>
      <c r="R9" s="89">
        <f>'DLA (children)'!S$12</f>
        <v>130.94498220279149</v>
      </c>
      <c r="S9" s="89">
        <f>'DLA (children)'!T$12</f>
        <v>138.67807698243331</v>
      </c>
      <c r="T9" s="89">
        <f>'DLA (children)'!U$12</f>
        <v>163.27823386519501</v>
      </c>
      <c r="U9" s="89">
        <f>'DLA (children)'!V$12</f>
        <v>174.5677963425355</v>
      </c>
      <c r="V9" s="89">
        <f>'DLA (children)'!W$12</f>
        <v>179.66595554956743</v>
      </c>
      <c r="W9" s="89">
        <f>'DLA (children)'!X$12</f>
        <v>185.72004663140623</v>
      </c>
      <c r="X9" s="64">
        <f>'DLA (children)'!Y$12</f>
        <v>200.0429132359676</v>
      </c>
    </row>
    <row r="10" spans="1:24" ht="15" customHeight="1" x14ac:dyDescent="0.4">
      <c r="A10" s="70" t="s">
        <v>62</v>
      </c>
      <c r="B10" s="89"/>
      <c r="C10" s="89"/>
      <c r="D10" s="89"/>
      <c r="E10" s="89"/>
      <c r="F10" s="89"/>
      <c r="G10" s="89"/>
      <c r="H10" s="89">
        <f>'DLA (working age)'!I$12</f>
        <v>285.19423798986253</v>
      </c>
      <c r="I10" s="89">
        <f>'DLA (working age)'!J$12</f>
        <v>309.60379528655915</v>
      </c>
      <c r="J10" s="89">
        <f>'DLA (working age)'!K$12</f>
        <v>327.9454722792704</v>
      </c>
      <c r="K10" s="89">
        <f>'DLA (working age)'!L$12</f>
        <v>345.09414067865748</v>
      </c>
      <c r="L10" s="89">
        <f>'DLA (working age)'!M$12</f>
        <v>362.554756835109</v>
      </c>
      <c r="M10" s="89">
        <f>'DLA (working age)'!N$12</f>
        <v>383.56970946901561</v>
      </c>
      <c r="N10" s="89">
        <f>'DLA (working age)'!O$12</f>
        <v>407.83602144505642</v>
      </c>
      <c r="O10" s="89">
        <f>'DLA (working age)'!P$12</f>
        <v>443.86680184657564</v>
      </c>
      <c r="P10" s="89">
        <f>'DLA (working age)'!Q$12</f>
        <v>461.93419701634906</v>
      </c>
      <c r="Q10" s="89">
        <f>'DLA (working age)'!R$12</f>
        <v>500.62151281626797</v>
      </c>
      <c r="R10" s="89">
        <f>'DLA (working age)'!S$12</f>
        <v>544.43576986391736</v>
      </c>
      <c r="S10" s="89">
        <f>'DLA (working age)'!T$12</f>
        <v>557.41651697060024</v>
      </c>
      <c r="T10" s="89">
        <f>'DLA (working age)'!U$12</f>
        <v>525.86110974104281</v>
      </c>
      <c r="U10" s="89">
        <f>'DLA (working age)'!V$12</f>
        <v>490.51001133437313</v>
      </c>
      <c r="V10" s="89">
        <f>'DLA (working age)'!W$12</f>
        <v>385.39990742231828</v>
      </c>
      <c r="W10" s="89">
        <f>'DLA (working age)'!X$12</f>
        <v>277.27302573621739</v>
      </c>
      <c r="X10" s="64">
        <f>'DLA (working age)'!Y$12</f>
        <v>207.99422298148187</v>
      </c>
    </row>
    <row r="11" spans="1:24" ht="15" customHeight="1" x14ac:dyDescent="0.4">
      <c r="A11" s="70" t="s">
        <v>61</v>
      </c>
      <c r="B11" s="89"/>
      <c r="C11" s="89"/>
      <c r="D11" s="89"/>
      <c r="E11" s="89"/>
      <c r="F11" s="89"/>
      <c r="G11" s="89"/>
      <c r="H11" s="89">
        <f>'DLA (pensioners)'!I$12</f>
        <v>133.52785470157903</v>
      </c>
      <c r="I11" s="89">
        <f>'DLA (pensioners)'!J$12</f>
        <v>147.95159193945523</v>
      </c>
      <c r="J11" s="89">
        <f>'DLA (pensioners)'!K$12</f>
        <v>162.67009342771956</v>
      </c>
      <c r="K11" s="89">
        <f>'DLA (pensioners)'!L$12</f>
        <v>177.47818746747257</v>
      </c>
      <c r="L11" s="89">
        <f>'DLA (pensioners)'!M$12</f>
        <v>194.54423319201041</v>
      </c>
      <c r="M11" s="89">
        <f>'DLA (pensioners)'!N$12</f>
        <v>215.69479457288935</v>
      </c>
      <c r="N11" s="89">
        <f>'DLA (pensioners)'!O$12</f>
        <v>233.27783443520661</v>
      </c>
      <c r="O11" s="89">
        <f>'DLA (pensioners)'!P$12</f>
        <v>258.9440721381302</v>
      </c>
      <c r="P11" s="89">
        <f>'DLA (pensioners)'!Q$12</f>
        <v>274.99529619914313</v>
      </c>
      <c r="Q11" s="89">
        <f>'DLA (pensioners)'!R$12</f>
        <v>287.2107298224841</v>
      </c>
      <c r="R11" s="89">
        <f>'DLA (pensioners)'!S$12</f>
        <v>306.97789266417391</v>
      </c>
      <c r="S11" s="89">
        <f>'DLA (pensioners)'!T$12</f>
        <v>318.87421767865646</v>
      </c>
      <c r="T11" s="89">
        <f>'DLA (pensioners)'!U$12</f>
        <v>335.8511129275206</v>
      </c>
      <c r="U11" s="89">
        <f>'DLA (pensioners)'!V$12</f>
        <v>319.45072986046466</v>
      </c>
      <c r="V11" s="89">
        <f>'DLA (pensioners)'!W$12</f>
        <v>299.12820604533204</v>
      </c>
      <c r="W11" s="89">
        <f>'DLA (pensioners)'!X$12</f>
        <v>257.35905499102131</v>
      </c>
      <c r="X11" s="64">
        <f>'DLA (pensioners)'!Y$12</f>
        <v>239.51795639608471</v>
      </c>
    </row>
    <row r="12" spans="1:24" ht="15" customHeight="1" x14ac:dyDescent="0.4">
      <c r="A12" s="161" t="s">
        <v>85</v>
      </c>
      <c r="B12" s="89"/>
      <c r="C12" s="89"/>
      <c r="D12" s="89"/>
      <c r="E12" s="89"/>
      <c r="F12" s="89"/>
      <c r="G12" s="89"/>
      <c r="H12" s="89">
        <f>DHP!I$12</f>
        <v>1.1333129500000001</v>
      </c>
      <c r="I12" s="89">
        <f>DHP!J$12</f>
        <v>1.3352700000000002</v>
      </c>
      <c r="J12" s="89">
        <f>DHP!K$12</f>
        <v>1.3698637120714268</v>
      </c>
      <c r="K12" s="89">
        <f>DHP!L$12</f>
        <v>1.3782570000000001</v>
      </c>
      <c r="L12" s="89">
        <f>DHP!M$12</f>
        <v>1.5551507899999999</v>
      </c>
      <c r="M12" s="89">
        <f>DHP!N$12</f>
        <v>1.600978</v>
      </c>
      <c r="N12" s="89">
        <f>DHP!O$12</f>
        <v>1.7137601899999999</v>
      </c>
      <c r="O12" s="89">
        <f>DHP!P$12</f>
        <v>1.786022</v>
      </c>
      <c r="P12" s="89">
        <f>DHP!Q$12</f>
        <v>1.6457329999999999</v>
      </c>
      <c r="Q12" s="89">
        <f>DHP!R$12</f>
        <v>1.753104</v>
      </c>
      <c r="R12" s="89">
        <f>DHP!S$12</f>
        <v>3.4437199999999999</v>
      </c>
      <c r="S12" s="89">
        <f>DHP!T$12</f>
        <v>9.3018770000000011</v>
      </c>
      <c r="T12" s="89">
        <f>DHP!U$12</f>
        <v>9.9166830000000008</v>
      </c>
      <c r="U12" s="89">
        <f>DHP!V$12</f>
        <v>7.6310169999999999</v>
      </c>
      <c r="V12" s="89">
        <f>DHP!W$12</f>
        <v>9.5164569999999991</v>
      </c>
      <c r="W12" s="89">
        <f>DHP!X$12</f>
        <v>13.846817</v>
      </c>
      <c r="X12" s="64">
        <f>DHP!Y$12</f>
        <v>12.417891000000001</v>
      </c>
    </row>
    <row r="13" spans="1:24" ht="30" customHeight="1" x14ac:dyDescent="0.4">
      <c r="A13" s="161" t="s">
        <v>95</v>
      </c>
      <c r="B13" s="89"/>
      <c r="C13" s="89"/>
      <c r="D13" s="89"/>
      <c r="E13" s="89"/>
      <c r="F13" s="89">
        <f>ESA!G$12</f>
        <v>0</v>
      </c>
      <c r="G13" s="89">
        <f>ESA!H$12</f>
        <v>0</v>
      </c>
      <c r="H13" s="89">
        <f>ESA!I$12</f>
        <v>0</v>
      </c>
      <c r="I13" s="89">
        <f>ESA!J$12</f>
        <v>0</v>
      </c>
      <c r="J13" s="89">
        <f>ESA!K$12</f>
        <v>0</v>
      </c>
      <c r="K13" s="89">
        <f>ESA!L$12</f>
        <v>0</v>
      </c>
      <c r="L13" s="89">
        <f>ESA!M$12</f>
        <v>0</v>
      </c>
      <c r="M13" s="89">
        <f>ESA!N$12</f>
        <v>0</v>
      </c>
      <c r="N13" s="89">
        <f>ESA!O$12</f>
        <v>8.9071062702957402</v>
      </c>
      <c r="O13" s="89">
        <f>ESA!P$12</f>
        <v>93.507042453683397</v>
      </c>
      <c r="P13" s="89">
        <f>ESA!Q$12</f>
        <v>167.43760525464265</v>
      </c>
      <c r="Q13" s="89">
        <f>ESA!R$12</f>
        <v>260.66247581860176</v>
      </c>
      <c r="R13" s="89">
        <f>ESA!S$12</f>
        <v>474.5614555291603</v>
      </c>
      <c r="S13" s="89">
        <f>ESA!T$12</f>
        <v>736.60964219822381</v>
      </c>
      <c r="T13" s="89">
        <f>ESA!U$12</f>
        <v>909.76964447527587</v>
      </c>
      <c r="U13" s="89">
        <f>ESA!V$12</f>
        <v>1028.5938440998978</v>
      </c>
      <c r="V13" s="89">
        <f>ESA!W$12</f>
        <v>1082.4747361972072</v>
      </c>
      <c r="W13" s="89">
        <f>ESA!X$12</f>
        <v>1114.9561925507076</v>
      </c>
      <c r="X13" s="64">
        <f>ESA!Y$12</f>
        <v>1092.0876313534498</v>
      </c>
    </row>
    <row r="14" spans="1:24" ht="15" customHeight="1" x14ac:dyDescent="0.4">
      <c r="A14" s="162" t="s">
        <v>74</v>
      </c>
      <c r="B14" s="89">
        <f>HB!C$12</f>
        <v>807.95450900000003</v>
      </c>
      <c r="C14" s="89">
        <f>HB!D$12</f>
        <v>789.48245099999997</v>
      </c>
      <c r="D14" s="89">
        <f>HB!E$12</f>
        <v>779.41556400000002</v>
      </c>
      <c r="E14" s="89">
        <f>HB!F$12</f>
        <v>785.56680100000005</v>
      </c>
      <c r="F14" s="89">
        <f>HB!G$12</f>
        <v>782.92975999999999</v>
      </c>
      <c r="G14" s="89">
        <f>HB!H$12</f>
        <v>804.13435400000003</v>
      </c>
      <c r="H14" s="89">
        <f>HB!I$12</f>
        <v>866.01808600000004</v>
      </c>
      <c r="I14" s="89">
        <f>HB!J$12</f>
        <v>863.44536099999993</v>
      </c>
      <c r="J14" s="89">
        <f>HB!K$12</f>
        <v>925.334025</v>
      </c>
      <c r="K14" s="89">
        <f>HB!L$12</f>
        <v>1002.9745010000001</v>
      </c>
      <c r="L14" s="89">
        <f>HB!M$12</f>
        <v>1087.9350749999999</v>
      </c>
      <c r="M14" s="89">
        <f>HB!N$12</f>
        <v>1166.2379719999999</v>
      </c>
      <c r="N14" s="89">
        <f>HB!O$12</f>
        <v>1277.135117</v>
      </c>
      <c r="O14" s="89">
        <f>HB!P$12</f>
        <v>1515.850764</v>
      </c>
      <c r="P14" s="89">
        <f>HB!Q$12</f>
        <v>1632.2642809999998</v>
      </c>
      <c r="Q14" s="89">
        <f>HB!R$12</f>
        <v>1742.9025929999998</v>
      </c>
      <c r="R14" s="89">
        <f>HB!S$12</f>
        <v>1849.0831179999998</v>
      </c>
      <c r="S14" s="89">
        <f>HB!T$12</f>
        <v>1877.8556509999999</v>
      </c>
      <c r="T14" s="89">
        <f>HB!U$12</f>
        <v>1883.3643410000002</v>
      </c>
      <c r="U14" s="89">
        <f>HB!V$12</f>
        <v>1876.599134</v>
      </c>
      <c r="V14" s="89">
        <f>HB!W$12</f>
        <v>1810.38948</v>
      </c>
      <c r="W14" s="89">
        <f>HB!X$12</f>
        <v>1719.7062129999999</v>
      </c>
      <c r="X14" s="64">
        <f>HB!Y$12</f>
        <v>1580.7957779999999</v>
      </c>
    </row>
    <row r="15" spans="1:24" ht="15" customHeight="1" x14ac:dyDescent="0.4">
      <c r="A15" s="70" t="s">
        <v>185</v>
      </c>
      <c r="B15" s="89"/>
      <c r="C15" s="89"/>
      <c r="D15" s="89"/>
      <c r="E15" s="89"/>
      <c r="F15" s="89"/>
      <c r="G15" s="89"/>
      <c r="H15" s="89"/>
      <c r="I15" s="89"/>
      <c r="J15" s="89"/>
      <c r="K15" s="89"/>
      <c r="L15" s="89"/>
      <c r="M15" s="89"/>
      <c r="N15" s="89">
        <v>814.68921700000021</v>
      </c>
      <c r="O15" s="89">
        <v>1026.6583410000001</v>
      </c>
      <c r="P15" s="89">
        <v>1131.7850840000001</v>
      </c>
      <c r="Q15" s="89">
        <v>1215.3139590000001</v>
      </c>
      <c r="R15" s="89">
        <v>1303.0394679999999</v>
      </c>
      <c r="S15" s="89">
        <v>1324.2460800000001</v>
      </c>
      <c r="T15" s="89">
        <v>1327.47399</v>
      </c>
      <c r="U15" s="89">
        <v>1326.834535</v>
      </c>
      <c r="V15" s="89">
        <v>1280.81432</v>
      </c>
      <c r="W15" s="89">
        <v>1211.6563249999999</v>
      </c>
      <c r="X15" s="64">
        <v>1098.8363300000001</v>
      </c>
    </row>
    <row r="16" spans="1:24" ht="15" customHeight="1" x14ac:dyDescent="0.4">
      <c r="A16" s="70" t="s">
        <v>184</v>
      </c>
      <c r="B16" s="89"/>
      <c r="C16" s="89"/>
      <c r="D16" s="89"/>
      <c r="E16" s="89"/>
      <c r="F16" s="89"/>
      <c r="G16" s="89"/>
      <c r="H16" s="89"/>
      <c r="I16" s="89"/>
      <c r="J16" s="89"/>
      <c r="K16" s="89"/>
      <c r="L16" s="89"/>
      <c r="M16" s="89"/>
      <c r="N16" s="89">
        <v>462.44589899999994</v>
      </c>
      <c r="O16" s="89">
        <v>489.19242300000002</v>
      </c>
      <c r="P16" s="89">
        <v>500.479197</v>
      </c>
      <c r="Q16" s="89">
        <v>527.58863399999996</v>
      </c>
      <c r="R16" s="89">
        <v>546.04364999999996</v>
      </c>
      <c r="S16" s="89">
        <v>553.60957099999996</v>
      </c>
      <c r="T16" s="89">
        <v>555.89035100000001</v>
      </c>
      <c r="U16" s="89">
        <v>549.76459899999998</v>
      </c>
      <c r="V16" s="89">
        <v>529.57515999999998</v>
      </c>
      <c r="W16" s="89">
        <v>508.04988800000001</v>
      </c>
      <c r="X16" s="64">
        <v>481.95944800000001</v>
      </c>
    </row>
    <row r="17" spans="1:24" ht="15" customHeight="1" x14ac:dyDescent="0.4">
      <c r="A17" s="162" t="s">
        <v>73</v>
      </c>
      <c r="B17" s="89">
        <f>IB!C$12</f>
        <v>425.06724996354734</v>
      </c>
      <c r="C17" s="89">
        <f>IB!D$12</f>
        <v>415.74611464037889</v>
      </c>
      <c r="D17" s="89">
        <f>IB!E$12</f>
        <v>406.74663014648905</v>
      </c>
      <c r="E17" s="89">
        <f>IB!F$12</f>
        <v>385.2459492654508</v>
      </c>
      <c r="F17" s="89">
        <f>IB!G$12</f>
        <v>392.83739059446623</v>
      </c>
      <c r="G17" s="89">
        <f>IB!H$12</f>
        <v>397.38208167145939</v>
      </c>
      <c r="H17" s="89">
        <f>IB!I$12</f>
        <v>406.14341948932866</v>
      </c>
      <c r="I17" s="89">
        <f>IB!J$12</f>
        <v>413.97049462137886</v>
      </c>
      <c r="J17" s="89">
        <f>IB!K$12</f>
        <v>420.92751463476509</v>
      </c>
      <c r="K17" s="89">
        <f>IB!L$12</f>
        <v>426.35914678205529</v>
      </c>
      <c r="L17" s="89">
        <f>IB!M$12</f>
        <v>429.198565507137</v>
      </c>
      <c r="M17" s="89">
        <f>IB!N$12</f>
        <v>446.00264461841647</v>
      </c>
      <c r="N17" s="89">
        <f>IB!O$12</f>
        <v>447.63366302972855</v>
      </c>
      <c r="O17" s="89">
        <f>IB!P$12</f>
        <v>423.16773965492587</v>
      </c>
      <c r="P17" s="89">
        <f>IB!Q$12</f>
        <v>388.23475917787954</v>
      </c>
      <c r="Q17" s="89">
        <f>IB!R$12</f>
        <v>345.18029997199227</v>
      </c>
      <c r="R17" s="89">
        <f>IB!S$12</f>
        <v>241.85755991542845</v>
      </c>
      <c r="S17" s="89">
        <f>IB!T$12</f>
        <v>88.610236341641752</v>
      </c>
      <c r="T17" s="89">
        <f>IB!U$12</f>
        <v>19.938764234946348</v>
      </c>
      <c r="U17" s="89">
        <f>IB!V$12</f>
        <v>4.2884412318202152</v>
      </c>
      <c r="V17" s="89">
        <f>IB!W$12</f>
        <v>1.2129136814032735</v>
      </c>
      <c r="W17" s="89">
        <f>IB!X$12</f>
        <v>0.5523861205089462</v>
      </c>
      <c r="X17" s="64">
        <f>IB!Y$12</f>
        <v>0</v>
      </c>
    </row>
    <row r="18" spans="1:24" ht="30" customHeight="1" x14ac:dyDescent="0.4">
      <c r="A18" s="161" t="s">
        <v>72</v>
      </c>
      <c r="B18" s="89">
        <f>IS!C$12</f>
        <v>977.28021860229546</v>
      </c>
      <c r="C18" s="89">
        <f>IS!D$12</f>
        <v>803.94107949730494</v>
      </c>
      <c r="D18" s="89">
        <f>IS!E$12</f>
        <v>805.46091325008967</v>
      </c>
      <c r="E18" s="89">
        <f>IS!F$12</f>
        <v>831.38183668721035</v>
      </c>
      <c r="F18" s="89">
        <f>IS!G$12</f>
        <v>900.21212725115868</v>
      </c>
      <c r="G18" s="89">
        <f>IS!H$12</f>
        <v>963.99829953785149</v>
      </c>
      <c r="H18" s="89">
        <f>IS!I$12</f>
        <v>969.1216564452526</v>
      </c>
      <c r="I18" s="89">
        <f>IS!J$12</f>
        <v>869.2734554985409</v>
      </c>
      <c r="J18" s="89">
        <f>IS!K$12</f>
        <v>662.87870809700348</v>
      </c>
      <c r="K18" s="89">
        <f>IS!L$12</f>
        <v>597.65434982145314</v>
      </c>
      <c r="L18" s="89">
        <f>IS!M$12</f>
        <v>580.63492243470205</v>
      </c>
      <c r="M18" s="89">
        <f>IS!N$12</f>
        <v>599.58288227451612</v>
      </c>
      <c r="N18" s="89">
        <f>IS!O$12</f>
        <v>580.47255369964171</v>
      </c>
      <c r="O18" s="89">
        <f>IS!P$12</f>
        <v>564.73864729217814</v>
      </c>
      <c r="P18" s="89">
        <f>IS!Q$12</f>
        <v>537.22345689181418</v>
      </c>
      <c r="Q18" s="89">
        <f>IS!R$12</f>
        <v>482.60937810956813</v>
      </c>
      <c r="R18" s="89">
        <f>IS!S$12</f>
        <v>387.65491754074628</v>
      </c>
      <c r="S18" s="89">
        <f>IS!T$12</f>
        <v>268.68278005386912</v>
      </c>
      <c r="T18" s="89">
        <f>IS!U$12</f>
        <v>219.74354672969849</v>
      </c>
      <c r="U18" s="89">
        <f>IS!V$12</f>
        <v>193.38916213058306</v>
      </c>
      <c r="V18" s="89">
        <f>IS!W$12</f>
        <v>171.25366033910365</v>
      </c>
      <c r="W18" s="89">
        <f>IS!X$12</f>
        <v>164.6784483079137</v>
      </c>
      <c r="X18" s="64">
        <f>IS!Y$12</f>
        <v>141.7402073472316</v>
      </c>
    </row>
    <row r="19" spans="1:24" ht="15" customHeight="1" x14ac:dyDescent="0.4">
      <c r="A19" s="70" t="s">
        <v>71</v>
      </c>
      <c r="B19" s="89">
        <f>'IS MIG'!C$12</f>
        <v>261.99399232148511</v>
      </c>
      <c r="C19" s="89">
        <f>'IS MIG'!D$12</f>
        <v>258.82409212105472</v>
      </c>
      <c r="D19" s="89">
        <f>'IS MIG'!E$12</f>
        <v>254.82368075496831</v>
      </c>
      <c r="E19" s="89">
        <f>'IS MIG'!F$12</f>
        <v>270.75758581105714</v>
      </c>
      <c r="F19" s="89">
        <f>'IS MIG'!G$12</f>
        <v>283.58848765289378</v>
      </c>
      <c r="G19" s="89">
        <f>'IS MIG'!H$12</f>
        <v>315.92274187546354</v>
      </c>
      <c r="H19" s="89">
        <f>'IS MIG'!I$12</f>
        <v>315.75411623766331</v>
      </c>
      <c r="I19" s="89">
        <f>'IS MIG'!J$12</f>
        <v>173.20599601888179</v>
      </c>
      <c r="J19" s="89">
        <f>'IS MIG'!K$12</f>
        <v>0</v>
      </c>
      <c r="K19" s="89">
        <f>'IS MIG'!L$12</f>
        <v>0</v>
      </c>
      <c r="L19" s="89">
        <f>'IS MIG'!M$12</f>
        <v>0</v>
      </c>
      <c r="M19" s="89">
        <f>'IS MIG'!N$12</f>
        <v>0</v>
      </c>
      <c r="N19" s="89">
        <f>'IS MIG'!O$12</f>
        <v>0</v>
      </c>
      <c r="O19" s="89">
        <f>'IS MIG'!P$12</f>
        <v>0</v>
      </c>
      <c r="P19" s="89">
        <f>'IS MIG'!Q$12</f>
        <v>0</v>
      </c>
      <c r="Q19" s="89">
        <f>'IS MIG'!R$12</f>
        <v>0</v>
      </c>
      <c r="R19" s="89">
        <f>'IS MIG'!S$12</f>
        <v>0</v>
      </c>
      <c r="S19" s="89">
        <f>'IS MIG'!T$12</f>
        <v>0</v>
      </c>
      <c r="T19" s="89">
        <f>'IS MIG'!U$12</f>
        <v>0</v>
      </c>
      <c r="U19" s="89">
        <f>'IS MIG'!V$12</f>
        <v>0</v>
      </c>
      <c r="V19" s="89">
        <f>'IS MIG'!W$12</f>
        <v>0</v>
      </c>
      <c r="W19" s="89">
        <f>'IS MIG'!X$12</f>
        <v>0</v>
      </c>
      <c r="X19" s="64">
        <f>'IS MIG'!Y$12</f>
        <v>0</v>
      </c>
    </row>
    <row r="20" spans="1:24" ht="15" customHeight="1" x14ac:dyDescent="0.4">
      <c r="A20" s="70" t="s">
        <v>183</v>
      </c>
      <c r="B20" s="89"/>
      <c r="C20" s="89"/>
      <c r="D20" s="89"/>
      <c r="E20" s="89"/>
      <c r="F20" s="89">
        <f>'IS (incapacity)'!G$12</f>
        <v>260.24253303179665</v>
      </c>
      <c r="G20" s="89">
        <f>'IS (incapacity)'!H$12</f>
        <v>279.55050258614233</v>
      </c>
      <c r="H20" s="89">
        <f>'IS (incapacity)'!I$12</f>
        <v>272.972839082017</v>
      </c>
      <c r="I20" s="89">
        <f>'IS (incapacity)'!J$12</f>
        <v>292.32374932046423</v>
      </c>
      <c r="J20" s="89">
        <f>'IS (incapacity)'!K$12</f>
        <v>292.54255906810516</v>
      </c>
      <c r="K20" s="89">
        <f>'IS (incapacity)'!L$12</f>
        <v>273.77342344830765</v>
      </c>
      <c r="L20" s="89">
        <f>'IS (incapacity)'!M$12</f>
        <v>279.74566087635094</v>
      </c>
      <c r="M20" s="89">
        <f>'IS (incapacity)'!N$12</f>
        <v>315.86662241763014</v>
      </c>
      <c r="N20" s="89">
        <f>'IS (incapacity)'!O$12</f>
        <v>324.57724073025958</v>
      </c>
      <c r="O20" s="89">
        <f>'IS (incapacity)'!P$12</f>
        <v>320.54207105497539</v>
      </c>
      <c r="P20" s="89">
        <f>'IS (incapacity)'!Q$12</f>
        <v>300.8799375069288</v>
      </c>
      <c r="Q20" s="89">
        <f>'IS (incapacity)'!R$12</f>
        <v>263.10131354135342</v>
      </c>
      <c r="R20" s="89">
        <f>'IS (incapacity)'!S$12</f>
        <v>174.8957066871501</v>
      </c>
      <c r="S20" s="89">
        <f>'IS (incapacity)'!T$12</f>
        <v>70.192334963654915</v>
      </c>
      <c r="T20" s="89">
        <f>'IS (incapacity)'!U$12</f>
        <v>32.894281638829767</v>
      </c>
      <c r="U20" s="89">
        <f>'IS (incapacity)'!V$12</f>
        <v>16.580302037740946</v>
      </c>
      <c r="V20" s="89">
        <f>'IS (incapacity)'!W$12</f>
        <v>6.2511730635614446</v>
      </c>
      <c r="W20" s="89">
        <f>'IS (incapacity)'!X$12</f>
        <v>1.244237301442876</v>
      </c>
      <c r="X20" s="64">
        <f>'IS (incapacity)'!Y$12</f>
        <v>0</v>
      </c>
    </row>
    <row r="21" spans="1:24" ht="15" customHeight="1" x14ac:dyDescent="0.4">
      <c r="A21" s="70" t="s">
        <v>182</v>
      </c>
      <c r="B21" s="89"/>
      <c r="C21" s="89"/>
      <c r="D21" s="89"/>
      <c r="E21" s="89"/>
      <c r="F21" s="89">
        <f>'IS (lone parent)'!G$12</f>
        <v>321.09647782310583</v>
      </c>
      <c r="G21" s="89">
        <f>'IS (lone parent)'!H$12</f>
        <v>330.20951686145764</v>
      </c>
      <c r="H21" s="89">
        <f>'IS (lone parent)'!I$12</f>
        <v>341.94847950649063</v>
      </c>
      <c r="I21" s="89">
        <f>'IS (lone parent)'!J$12</f>
        <v>362.42178282313233</v>
      </c>
      <c r="J21" s="89">
        <f>'IS (lone parent)'!K$12</f>
        <v>331.26009302162248</v>
      </c>
      <c r="K21" s="89">
        <f>'IS (lone parent)'!L$12</f>
        <v>281.72483791937674</v>
      </c>
      <c r="L21" s="89">
        <f>'IS (lone parent)'!M$12</f>
        <v>258.6556677464647</v>
      </c>
      <c r="M21" s="89">
        <f>'IS (lone parent)'!N$12</f>
        <v>244.25447898118372</v>
      </c>
      <c r="N21" s="89">
        <f>'IS (lone parent)'!O$12</f>
        <v>220.80509637121116</v>
      </c>
      <c r="O21" s="89">
        <f>'IS (lone parent)'!P$12</f>
        <v>207.30680973040035</v>
      </c>
      <c r="P21" s="89">
        <f>'IS (lone parent)'!Q$12</f>
        <v>194.17467845368475</v>
      </c>
      <c r="Q21" s="89">
        <f>'IS (lone parent)'!R$12</f>
        <v>175.97354722881096</v>
      </c>
      <c r="R21" s="89">
        <f>'IS (lone parent)'!S$12</f>
        <v>164.17510012921079</v>
      </c>
      <c r="S21" s="89">
        <f>'IS (lone parent)'!T$12</f>
        <v>146.98175824880275</v>
      </c>
      <c r="T21" s="89">
        <f>'IS (lone parent)'!U$12</f>
        <v>135.42733543781446</v>
      </c>
      <c r="U21" s="89">
        <f>'IS (lone parent)'!V$12</f>
        <v>125.15003071141179</v>
      </c>
      <c r="V21" s="89">
        <f>'IS (lone parent)'!W$12</f>
        <v>114.40475354267898</v>
      </c>
      <c r="W21" s="89">
        <f>'IS (lone parent)'!X$12</f>
        <v>111.20152235372461</v>
      </c>
      <c r="X21" s="64">
        <f>'IS (lone parent)'!Y$12</f>
        <v>92.425362938077527</v>
      </c>
    </row>
    <row r="22" spans="1:24" ht="15" customHeight="1" x14ac:dyDescent="0.4">
      <c r="A22" s="70" t="s">
        <v>181</v>
      </c>
      <c r="B22" s="89"/>
      <c r="C22" s="89"/>
      <c r="D22" s="89"/>
      <c r="E22" s="89"/>
      <c r="F22" s="89">
        <f>'IS (carer)'!G$12</f>
        <v>13.869346039668441</v>
      </c>
      <c r="G22" s="89">
        <f>'IS (carer)'!H$12</f>
        <v>17.669845470219993</v>
      </c>
      <c r="H22" s="89">
        <f>'IS (carer)'!I$12</f>
        <v>19.215412336247429</v>
      </c>
      <c r="I22" s="89">
        <f>'IS (carer)'!J$12</f>
        <v>21.036821905348361</v>
      </c>
      <c r="J22" s="89">
        <f>'IS (carer)'!K$12</f>
        <v>20.861308693424931</v>
      </c>
      <c r="K22" s="89">
        <f>'IS (carer)'!L$12</f>
        <v>19.673943101284983</v>
      </c>
      <c r="L22" s="89">
        <f>'IS (carer)'!M$12</f>
        <v>19.274448707618291</v>
      </c>
      <c r="M22" s="89">
        <f>'IS (carer)'!N$12</f>
        <v>19.053673086304268</v>
      </c>
      <c r="N22" s="89">
        <f>'IS (carer)'!O$12</f>
        <v>18.673802234281023</v>
      </c>
      <c r="O22" s="89">
        <f>'IS (carer)'!P$12</f>
        <v>20.161539365994653</v>
      </c>
      <c r="P22" s="89">
        <f>'IS (carer)'!Q$12</f>
        <v>25.588646701608042</v>
      </c>
      <c r="Q22" s="89">
        <f>'IS (carer)'!R$12</f>
        <v>28.864144385254072</v>
      </c>
      <c r="R22" s="89">
        <f>'IS (carer)'!S$12</f>
        <v>34.465959584499657</v>
      </c>
      <c r="S22" s="89">
        <f>'IS (carer)'!T$12</f>
        <v>38.039580286583643</v>
      </c>
      <c r="T22" s="89">
        <f>'IS (carer)'!U$12</f>
        <v>39.912904088884645</v>
      </c>
      <c r="U22" s="89">
        <f>'IS (carer)'!V$12</f>
        <v>42.351548551975235</v>
      </c>
      <c r="V22" s="89">
        <f>'IS (carer)'!W$12</f>
        <v>42.681214485256596</v>
      </c>
      <c r="W22" s="89">
        <f>'IS (carer)'!X$12</f>
        <v>45.886123762803173</v>
      </c>
      <c r="X22" s="64">
        <f>'IS (carer)'!Y$12</f>
        <v>43.819029218686467</v>
      </c>
    </row>
    <row r="23" spans="1:24" ht="15" customHeight="1" x14ac:dyDescent="0.4">
      <c r="A23" s="70" t="s">
        <v>180</v>
      </c>
      <c r="B23" s="89"/>
      <c r="C23" s="89"/>
      <c r="D23" s="89"/>
      <c r="E23" s="89"/>
      <c r="F23" s="89">
        <f>'IS (others)'!G$12</f>
        <v>21.415282703693933</v>
      </c>
      <c r="G23" s="89">
        <f>'IS (others)'!H$12</f>
        <v>20.645692744568038</v>
      </c>
      <c r="H23" s="89">
        <f>'IS (others)'!I$12</f>
        <v>19.230809282834347</v>
      </c>
      <c r="I23" s="89">
        <f>'IS (others)'!J$12</f>
        <v>20.285105430714307</v>
      </c>
      <c r="J23" s="89">
        <f>'IS (others)'!K$12</f>
        <v>18.214747313850921</v>
      </c>
      <c r="K23" s="89">
        <f>'IS (others)'!L$12</f>
        <v>22.364706879962856</v>
      </c>
      <c r="L23" s="89">
        <f>'IS (others)'!M$12</f>
        <v>23.108592980852894</v>
      </c>
      <c r="M23" s="89">
        <f>'IS (others)'!N$12</f>
        <v>19.93821103199836</v>
      </c>
      <c r="N23" s="89">
        <f>'IS (others)'!O$12</f>
        <v>15.411718325072975</v>
      </c>
      <c r="O23" s="89">
        <f>'IS (others)'!P$12</f>
        <v>16.188079553885309</v>
      </c>
      <c r="P23" s="89">
        <f>'IS (others)'!Q$12</f>
        <v>16.244705471214484</v>
      </c>
      <c r="Q23" s="89">
        <f>'IS (others)'!R$12</f>
        <v>14.824767428364966</v>
      </c>
      <c r="R23" s="89">
        <f>'IS (others)'!S$12</f>
        <v>14.27376450281459</v>
      </c>
      <c r="S23" s="89">
        <f>'IS (others)'!T$12</f>
        <v>13.53227045324979</v>
      </c>
      <c r="T23" s="89">
        <f>'IS (others)'!U$12</f>
        <v>11.390836837276229</v>
      </c>
      <c r="U23" s="89">
        <f>'IS (others)'!V$12</f>
        <v>9.4137390331608071</v>
      </c>
      <c r="V23" s="89">
        <f>'IS (others)'!W$12</f>
        <v>8.0726538481610319</v>
      </c>
      <c r="W23" s="89">
        <f>'IS (others)'!X$12</f>
        <v>6.6486824921139807</v>
      </c>
      <c r="X23" s="64">
        <f>'IS (others)'!Y$12</f>
        <v>4.9078972722248428</v>
      </c>
    </row>
    <row r="24" spans="1:24" ht="30" customHeight="1" x14ac:dyDescent="0.4">
      <c r="A24" s="162" t="s">
        <v>66</v>
      </c>
      <c r="B24" s="89"/>
      <c r="C24" s="89"/>
      <c r="D24" s="89"/>
      <c r="E24" s="89"/>
      <c r="F24" s="89">
        <f>IIDB!G$12</f>
        <v>43.818241906656361</v>
      </c>
      <c r="G24" s="89">
        <f>IIDB!H$12</f>
        <v>44.960144762489087</v>
      </c>
      <c r="H24" s="89">
        <f>IIDB!I$12</f>
        <v>45.180785215074437</v>
      </c>
      <c r="I24" s="89">
        <f>IIDB!J$12</f>
        <v>45.417225765189336</v>
      </c>
      <c r="J24" s="89">
        <f>IIDB!K$12</f>
        <v>46.898642693263305</v>
      </c>
      <c r="K24" s="89">
        <f>IIDB!L$12</f>
        <v>46.575032944888953</v>
      </c>
      <c r="L24" s="89">
        <f>IIDB!M$12</f>
        <v>46.884088671992515</v>
      </c>
      <c r="M24" s="89">
        <f>IIDB!N$12</f>
        <v>47.54319894739541</v>
      </c>
      <c r="N24" s="89">
        <f>IIDB!O$12</f>
        <v>49.52590213776962</v>
      </c>
      <c r="O24" s="89">
        <f>IIDB!P$12</f>
        <v>51.351100918806274</v>
      </c>
      <c r="P24" s="89">
        <f>IIDB!Q$12</f>
        <v>53.645278256104646</v>
      </c>
      <c r="Q24" s="89">
        <f>IIDB!R$12</f>
        <v>53.60501901728081</v>
      </c>
      <c r="R24" s="89">
        <f>IIDB!S$12</f>
        <v>55.328162946559978</v>
      </c>
      <c r="S24" s="89">
        <f>IIDB!T$12</f>
        <v>55.450739107222489</v>
      </c>
      <c r="T24" s="89">
        <f>IIDB!U$12</f>
        <v>56.493180236641884</v>
      </c>
      <c r="U24" s="89">
        <f>IIDB!V$12</f>
        <v>55.728148646176848</v>
      </c>
      <c r="V24" s="89">
        <f>IIDB!W$12</f>
        <v>54.328050796790102</v>
      </c>
      <c r="W24" s="89">
        <f>IIDB!X$12</f>
        <v>52.987022731271018</v>
      </c>
      <c r="X24" s="64">
        <f>IIDB!Y$12</f>
        <v>52.468898799301847</v>
      </c>
    </row>
    <row r="25" spans="1:24" ht="15" customHeight="1" x14ac:dyDescent="0.4">
      <c r="A25" s="161" t="s">
        <v>65</v>
      </c>
      <c r="B25" s="89">
        <f>JSA!C$12</f>
        <v>160.90684016097671</v>
      </c>
      <c r="C25" s="89">
        <f>JSA!D$12</f>
        <v>275.34928947999992</v>
      </c>
      <c r="D25" s="89">
        <f>JSA!E$12</f>
        <v>238.55092015354438</v>
      </c>
      <c r="E25" s="89">
        <f>JSA!F$12</f>
        <v>209.62756270804147</v>
      </c>
      <c r="F25" s="89">
        <f>JSA!G$12</f>
        <v>181.05894225670716</v>
      </c>
      <c r="G25" s="89">
        <f>JSA!H$12</f>
        <v>160.54828066597383</v>
      </c>
      <c r="H25" s="89">
        <f>JSA!I$12</f>
        <v>169.6607666227446</v>
      </c>
      <c r="I25" s="89">
        <f>JSA!J$12</f>
        <v>169.08385491375668</v>
      </c>
      <c r="J25" s="89">
        <f>JSA!K$12</f>
        <v>150.24827086325445</v>
      </c>
      <c r="K25" s="89">
        <f>JSA!L$12</f>
        <v>161.42890027523688</v>
      </c>
      <c r="L25" s="89">
        <f>JSA!M$12</f>
        <v>174.35728775307027</v>
      </c>
      <c r="M25" s="89">
        <f>JSA!N$12</f>
        <v>160.69592180258067</v>
      </c>
      <c r="N25" s="89">
        <f>JSA!O$12</f>
        <v>215.84748673387944</v>
      </c>
      <c r="O25" s="89">
        <f>JSA!P$12</f>
        <v>367.91042272665374</v>
      </c>
      <c r="P25" s="89">
        <f>JSA!Q$12</f>
        <v>344.71978782714916</v>
      </c>
      <c r="Q25" s="89">
        <f>JSA!R$12</f>
        <v>374.68273224889447</v>
      </c>
      <c r="R25" s="89">
        <f>JSA!S$12</f>
        <v>388.47362390069139</v>
      </c>
      <c r="S25" s="89">
        <f>JSA!T$12</f>
        <v>318.40663068709858</v>
      </c>
      <c r="T25" s="89">
        <f>JSA!U$12</f>
        <v>209.16561916776629</v>
      </c>
      <c r="U25" s="89">
        <f>JSA!V$12</f>
        <v>155.9339329415161</v>
      </c>
      <c r="V25" s="89">
        <f>JSA!W$12</f>
        <v>122.26324981289449</v>
      </c>
      <c r="W25" s="89">
        <f>JSA!X$12</f>
        <v>107.55770276906813</v>
      </c>
      <c r="X25" s="64">
        <f>JSA!Y$12</f>
        <v>81.532291487351927</v>
      </c>
    </row>
    <row r="26" spans="1:24" ht="15" customHeight="1" x14ac:dyDescent="0.4">
      <c r="A26" s="161" t="s">
        <v>64</v>
      </c>
      <c r="B26" s="89">
        <f>MA!C$12</f>
        <v>0</v>
      </c>
      <c r="C26" s="89">
        <f>MA!D$12</f>
        <v>0</v>
      </c>
      <c r="D26" s="89">
        <f>MA!E$12</f>
        <v>0</v>
      </c>
      <c r="E26" s="89">
        <f>MA!F$12</f>
        <v>0</v>
      </c>
      <c r="F26" s="89">
        <f>MA!G$12</f>
        <v>4.7805530013704889</v>
      </c>
      <c r="G26" s="89">
        <f>MA!H$12</f>
        <v>6.8694264294489447</v>
      </c>
      <c r="H26" s="89">
        <f>MA!I$12</f>
        <v>7.0948692515419998</v>
      </c>
      <c r="I26" s="89">
        <f>MA!J$12</f>
        <v>14.071912911675733</v>
      </c>
      <c r="J26" s="89">
        <f>MA!K$12</f>
        <v>15.829484018502813</v>
      </c>
      <c r="K26" s="89">
        <f>MA!L$12</f>
        <v>15.568715955408699</v>
      </c>
      <c r="L26" s="89">
        <f>MA!M$12</f>
        <v>17.519532441745504</v>
      </c>
      <c r="M26" s="89">
        <f>MA!N$12</f>
        <v>22.137392860270651</v>
      </c>
      <c r="N26" s="89">
        <f>MA!O$12</f>
        <v>33.425271213280851</v>
      </c>
      <c r="O26" s="89">
        <f>MA!P$12</f>
        <v>34.031814623716997</v>
      </c>
      <c r="P26" s="89">
        <f>MA!Q$12</f>
        <v>32.667878517876176</v>
      </c>
      <c r="Q26" s="89">
        <f>MA!R$12</f>
        <v>35.912094585514609</v>
      </c>
      <c r="R26" s="89">
        <f>MA!S$12</f>
        <v>42.178012818274759</v>
      </c>
      <c r="S26" s="89">
        <f>MA!T$12</f>
        <v>41.308684019302888</v>
      </c>
      <c r="T26" s="89">
        <f>MA!U$12</f>
        <v>40.869476832227789</v>
      </c>
      <c r="U26" s="89">
        <f>MA!V$12</f>
        <v>43.742979648625344</v>
      </c>
      <c r="V26" s="89">
        <f>MA!W$12</f>
        <v>43.307037668055933</v>
      </c>
      <c r="W26" s="89">
        <f>MA!X$12</f>
        <v>46.242530246723121</v>
      </c>
      <c r="X26" s="64">
        <f>MA!Y$12</f>
        <v>43.155711512940208</v>
      </c>
    </row>
    <row r="27" spans="1:24" ht="15" customHeight="1" x14ac:dyDescent="0.4">
      <c r="A27" s="161" t="s">
        <v>178</v>
      </c>
      <c r="B27" s="89"/>
      <c r="C27" s="89"/>
      <c r="D27" s="89"/>
      <c r="E27" s="89"/>
      <c r="F27" s="89"/>
      <c r="G27" s="89"/>
      <c r="H27" s="89"/>
      <c r="I27" s="89"/>
      <c r="J27" s="89">
        <f>O75TVL!K$12</f>
        <v>42.721544665064329</v>
      </c>
      <c r="K27" s="89">
        <f>O75TVL!L$12</f>
        <v>45.365627996530989</v>
      </c>
      <c r="L27" s="89">
        <f>O75TVL!M$12</f>
        <v>48.226623045736488</v>
      </c>
      <c r="M27" s="89">
        <f>O75TVL!N$12</f>
        <v>50.688691324123496</v>
      </c>
      <c r="N27" s="89">
        <f>O75TVL!O$12</f>
        <v>52.711141817721206</v>
      </c>
      <c r="O27" s="89">
        <f>O75TVL!P$12</f>
        <v>55.087196250840961</v>
      </c>
      <c r="P27" s="89">
        <f>O75TVL!Q$12</f>
        <v>58.232411977098828</v>
      </c>
      <c r="Q27" s="89">
        <f>O75TVL!R$12</f>
        <v>59.267922848640907</v>
      </c>
      <c r="R27" s="89">
        <f>O75TVL!S$12</f>
        <v>60.296482633440142</v>
      </c>
      <c r="S27" s="89">
        <f>O75TVL!T$12</f>
        <v>60.716121305199266</v>
      </c>
      <c r="T27" s="89">
        <f>O75TVL!U$12</f>
        <v>61.391797730212197</v>
      </c>
      <c r="U27" s="89">
        <f>O75TVL!V$12</f>
        <v>62.476653943295695</v>
      </c>
      <c r="V27" s="89">
        <f>O75TVL!W$12</f>
        <v>63.059590611200008</v>
      </c>
      <c r="W27" s="89">
        <f>O75TVL!X$12</f>
        <v>65.792979057115872</v>
      </c>
      <c r="X27" s="64">
        <f>O75TVL!Y$12</f>
        <v>47.071056804063467</v>
      </c>
    </row>
    <row r="28" spans="1:24" ht="15" customHeight="1" x14ac:dyDescent="0.4">
      <c r="A28" s="161" t="s">
        <v>89</v>
      </c>
      <c r="B28" s="89"/>
      <c r="C28" s="89"/>
      <c r="D28" s="89"/>
      <c r="E28" s="89"/>
      <c r="F28" s="89"/>
      <c r="G28" s="89"/>
      <c r="H28" s="89"/>
      <c r="I28" s="89">
        <f>PC!J$12</f>
        <v>0</v>
      </c>
      <c r="J28" s="89">
        <f>PC!K$12</f>
        <v>457.45459350865093</v>
      </c>
      <c r="K28" s="89">
        <f>PC!L$12</f>
        <v>499.26226885045145</v>
      </c>
      <c r="L28" s="89">
        <f>PC!M$12</f>
        <v>538.50505793570824</v>
      </c>
      <c r="M28" s="89">
        <f>PC!N$12</f>
        <v>579.24305711710747</v>
      </c>
      <c r="N28" s="89">
        <f>PC!O$12</f>
        <v>606.7137383676361</v>
      </c>
      <c r="O28" s="89">
        <f>PC!P$12</f>
        <v>640.89711025988299</v>
      </c>
      <c r="P28" s="89">
        <f>PC!Q$12</f>
        <v>652.08987000977299</v>
      </c>
      <c r="Q28" s="89">
        <f>PC!R$12</f>
        <v>633.86377441202683</v>
      </c>
      <c r="R28" s="89">
        <f>PC!S$12</f>
        <v>587.59119927998995</v>
      </c>
      <c r="S28" s="89">
        <f>PC!T$12</f>
        <v>549.21729824544286</v>
      </c>
      <c r="T28" s="89">
        <f>PC!U$12</f>
        <v>510.12550575575563</v>
      </c>
      <c r="U28" s="89">
        <f>PC!V$12</f>
        <v>468.79433384829713</v>
      </c>
      <c r="V28" s="89">
        <f>PC!W$12</f>
        <v>434.91581722867983</v>
      </c>
      <c r="W28" s="89">
        <f>PC!X$12</f>
        <v>409.8715039958775</v>
      </c>
      <c r="X28" s="64">
        <f>PC!Y$12</f>
        <v>389.80430307451127</v>
      </c>
    </row>
    <row r="29" spans="1:24" ht="30" customHeight="1" x14ac:dyDescent="0.4">
      <c r="A29" s="161" t="s">
        <v>103</v>
      </c>
      <c r="B29" s="89"/>
      <c r="C29" s="89"/>
      <c r="D29" s="89"/>
      <c r="E29" s="89"/>
      <c r="F29" s="89"/>
      <c r="G29" s="89"/>
      <c r="H29" s="89"/>
      <c r="I29" s="89">
        <f>PIP!J$12</f>
        <v>0</v>
      </c>
      <c r="J29" s="89">
        <f>PIP!K$12</f>
        <v>0</v>
      </c>
      <c r="K29" s="89">
        <f>PIP!L$12</f>
        <v>0</v>
      </c>
      <c r="L29" s="89">
        <f>PIP!M$12</f>
        <v>0</v>
      </c>
      <c r="M29" s="89">
        <f>PIP!N$12</f>
        <v>0</v>
      </c>
      <c r="N29" s="89">
        <f>PIP!O$12</f>
        <v>0</v>
      </c>
      <c r="O29" s="89">
        <f>PIP!P$12</f>
        <v>0</v>
      </c>
      <c r="P29" s="89">
        <f>PIP!Q$12</f>
        <v>0</v>
      </c>
      <c r="Q29" s="89">
        <f>PIP!R$12</f>
        <v>0</v>
      </c>
      <c r="R29" s="89">
        <f>PIP!S$12</f>
        <v>0</v>
      </c>
      <c r="S29" s="89">
        <f>PIP!T$12</f>
        <v>11.362922517367616</v>
      </c>
      <c r="T29" s="89">
        <f>PIP!U$12</f>
        <v>120.00087103916462</v>
      </c>
      <c r="U29" s="89">
        <f>PIP!V$12</f>
        <v>243.16273980019898</v>
      </c>
      <c r="V29" s="89">
        <f>PIP!W$12</f>
        <v>405.77033543795551</v>
      </c>
      <c r="W29" s="89">
        <f>PIP!X$12</f>
        <v>656.17733604360478</v>
      </c>
      <c r="X29" s="64">
        <f>PIP!Y$12</f>
        <v>787.5833965890522</v>
      </c>
    </row>
    <row r="30" spans="1:24" ht="15" customHeight="1" x14ac:dyDescent="0.4">
      <c r="A30" s="161" t="s">
        <v>63</v>
      </c>
      <c r="B30" s="89">
        <f>SDA!C$12</f>
        <v>65.627039200200201</v>
      </c>
      <c r="C30" s="89">
        <f>SDA!D$12</f>
        <v>73.207642413233287</v>
      </c>
      <c r="D30" s="89">
        <f>SDA!E$12</f>
        <v>72.814216963669779</v>
      </c>
      <c r="E30" s="89">
        <f>SDA!F$12</f>
        <v>74.706521277534534</v>
      </c>
      <c r="F30" s="89">
        <f>SDA!G$12</f>
        <v>78.992256258133253</v>
      </c>
      <c r="G30" s="89">
        <f>SDA!H$12</f>
        <v>81.321395523355989</v>
      </c>
      <c r="H30" s="89">
        <f>SDA!I$12</f>
        <v>74.932651887177741</v>
      </c>
      <c r="I30" s="89">
        <f>SDA!J$12</f>
        <v>73.722563469667421</v>
      </c>
      <c r="J30" s="89">
        <f>SDA!K$12</f>
        <v>72.644136973283736</v>
      </c>
      <c r="K30" s="89">
        <f>SDA!L$12</f>
        <v>71.409188626281747</v>
      </c>
      <c r="L30" s="89">
        <f>SDA!M$12</f>
        <v>71.936673378664366</v>
      </c>
      <c r="M30" s="89">
        <f>SDA!N$12</f>
        <v>71.899936587737528</v>
      </c>
      <c r="N30" s="89">
        <f>SDA!O$12</f>
        <v>71.068880947229417</v>
      </c>
      <c r="O30" s="89">
        <f>SDA!P$12</f>
        <v>72.854718466126826</v>
      </c>
      <c r="P30" s="89">
        <f>SDA!Q$12</f>
        <v>71.224474855140357</v>
      </c>
      <c r="Q30" s="89">
        <f>SDA!R$12</f>
        <v>70.795342689574184</v>
      </c>
      <c r="R30" s="89">
        <f>SDA!S$12</f>
        <v>71.374672500993526</v>
      </c>
      <c r="S30" s="89">
        <f>SDA!T$12</f>
        <v>69.290736346974271</v>
      </c>
      <c r="T30" s="89">
        <f>SDA!U$12</f>
        <v>60.001598573578917</v>
      </c>
      <c r="U30" s="89">
        <f>SDA!V$12</f>
        <v>39.324083274690992</v>
      </c>
      <c r="V30" s="89">
        <f>SDA!W$12</f>
        <v>19.024187693876506</v>
      </c>
      <c r="W30" s="89">
        <f>SDA!X$12</f>
        <v>8.9517308543273657</v>
      </c>
      <c r="X30" s="64">
        <f>SDA!Y$12</f>
        <v>7.5063256904209288</v>
      </c>
    </row>
    <row r="31" spans="1:24" ht="15" customHeight="1" x14ac:dyDescent="0.4">
      <c r="A31" s="70" t="s">
        <v>62</v>
      </c>
      <c r="B31" s="89"/>
      <c r="C31" s="89"/>
      <c r="D31" s="89"/>
      <c r="E31" s="89"/>
      <c r="F31" s="89">
        <f>'SDA (working age)'!G$12</f>
        <v>66.520683868160219</v>
      </c>
      <c r="G31" s="89">
        <f>'SDA (working age)'!H$12</f>
        <v>68.613457166980396</v>
      </c>
      <c r="H31" s="89">
        <f>'SDA (working age)'!I$12</f>
        <v>62.729053748527804</v>
      </c>
      <c r="I31" s="89">
        <f>'SDA (working age)'!J$12</f>
        <v>60.801002029992858</v>
      </c>
      <c r="J31" s="89">
        <f>'SDA (working age)'!K$12</f>
        <v>63.074083473656302</v>
      </c>
      <c r="K31" s="89">
        <f>'SDA (working age)'!L$12</f>
        <v>61.581541018361762</v>
      </c>
      <c r="L31" s="89">
        <f>'SDA (working age)'!M$12</f>
        <v>61.526291974261568</v>
      </c>
      <c r="M31" s="89">
        <f>'SDA (working age)'!N$12</f>
        <v>56.180686978134602</v>
      </c>
      <c r="N31" s="89">
        <f>'SDA (working age)'!O$12</f>
        <v>57.430297763843008</v>
      </c>
      <c r="O31" s="89">
        <f>'SDA (working age)'!P$12</f>
        <v>58.515452003872539</v>
      </c>
      <c r="P31" s="89">
        <f>'SDA (working age)'!Q$12</f>
        <v>57.910394046138698</v>
      </c>
      <c r="Q31" s="89">
        <f>'SDA (working age)'!R$12</f>
        <v>57.377749072375295</v>
      </c>
      <c r="R31" s="89">
        <f>'SDA (working age)'!S$12</f>
        <v>58.807470071661108</v>
      </c>
      <c r="S31" s="89">
        <f>'SDA (working age)'!T$12</f>
        <v>57.79676041083146</v>
      </c>
      <c r="T31" s="89">
        <f>'SDA (working age)'!U$12</f>
        <v>49.119508761707024</v>
      </c>
      <c r="U31" s="89">
        <f>'SDA (working age)'!V$12</f>
        <v>29.399324704023918</v>
      </c>
      <c r="V31" s="89">
        <f>'SDA (working age)'!W$12</f>
        <v>9.8585643997796648</v>
      </c>
      <c r="W31" s="89">
        <f>'SDA (working age)'!X$12</f>
        <v>0.76076229704915954</v>
      </c>
      <c r="X31" s="64">
        <f>'SDA (working age)'!Y$12</f>
        <v>0</v>
      </c>
    </row>
    <row r="32" spans="1:24" ht="15" customHeight="1" x14ac:dyDescent="0.4">
      <c r="A32" s="70" t="s">
        <v>61</v>
      </c>
      <c r="B32" s="89"/>
      <c r="C32" s="89"/>
      <c r="D32" s="89"/>
      <c r="E32" s="89"/>
      <c r="F32" s="89">
        <f>'SDA (pensioners)'!G$12</f>
        <v>12.471572389973037</v>
      </c>
      <c r="G32" s="89">
        <f>'SDA (pensioners)'!H$12</f>
        <v>12.707938356375577</v>
      </c>
      <c r="H32" s="89">
        <f>'SDA (pensioners)'!I$12</f>
        <v>12.203598138649928</v>
      </c>
      <c r="I32" s="89">
        <f>'SDA (pensioners)'!J$12</f>
        <v>12.921561439674557</v>
      </c>
      <c r="J32" s="89">
        <f>'SDA (pensioners)'!K$12</f>
        <v>9.5700534996274467</v>
      </c>
      <c r="K32" s="89">
        <f>'SDA (pensioners)'!L$12</f>
        <v>9.8276476079199817</v>
      </c>
      <c r="L32" s="89">
        <f>'SDA (pensioners)'!M$12</f>
        <v>10.410381404402788</v>
      </c>
      <c r="M32" s="89">
        <f>'SDA (pensioners)'!N$12</f>
        <v>15.719249609602919</v>
      </c>
      <c r="N32" s="89">
        <f>'SDA (pensioners)'!O$12</f>
        <v>13.638583183386404</v>
      </c>
      <c r="O32" s="89">
        <f>'SDA (pensioners)'!P$12</f>
        <v>14.339266462254276</v>
      </c>
      <c r="P32" s="89">
        <f>'SDA (pensioners)'!Q$12</f>
        <v>13.314080809001661</v>
      </c>
      <c r="Q32" s="89">
        <f>'SDA (pensioners)'!R$12</f>
        <v>13.417593617198893</v>
      </c>
      <c r="R32" s="89">
        <f>'SDA (pensioners)'!S$12</f>
        <v>12.567202429332404</v>
      </c>
      <c r="S32" s="89">
        <f>'SDA (pensioners)'!T$12</f>
        <v>11.493975936142817</v>
      </c>
      <c r="T32" s="89">
        <f>'SDA (pensioners)'!U$12</f>
        <v>10.882089811871893</v>
      </c>
      <c r="U32" s="89">
        <f>'SDA (pensioners)'!V$12</f>
        <v>9.9247585706670591</v>
      </c>
      <c r="V32" s="89">
        <f>'SDA (pensioners)'!W$12</f>
        <v>9.1656232940968394</v>
      </c>
      <c r="W32" s="89">
        <f>'SDA (pensioners)'!X$12</f>
        <v>8.1909685572782038</v>
      </c>
      <c r="X32" s="64">
        <f>'SDA (pensioners)'!Y$12</f>
        <v>7.5063256904209288</v>
      </c>
    </row>
    <row r="33" spans="1:24" ht="15" x14ac:dyDescent="0.4">
      <c r="A33" s="160" t="s">
        <v>60</v>
      </c>
      <c r="B33" s="89">
        <f>SP!C$12</f>
        <v>0</v>
      </c>
      <c r="C33" s="89">
        <f>SP!D$12</f>
        <v>0</v>
      </c>
      <c r="D33" s="89">
        <f>SP!E$12</f>
        <v>0</v>
      </c>
      <c r="E33" s="89">
        <f>SP!F$12</f>
        <v>3581.2369345008433</v>
      </c>
      <c r="F33" s="89">
        <f>SP!G$12</f>
        <v>3674.6611053331208</v>
      </c>
      <c r="G33" s="89">
        <f>SP!H$12</f>
        <v>3999.5484966466001</v>
      </c>
      <c r="H33" s="89">
        <f>SP!I$12</f>
        <v>4245.1581346009089</v>
      </c>
      <c r="I33" s="89">
        <f>SP!J$12</f>
        <v>4472.3685674860717</v>
      </c>
      <c r="J33" s="89">
        <f>SP!K$12</f>
        <v>4714.2105425312948</v>
      </c>
      <c r="K33" s="89">
        <f>SP!L$12</f>
        <v>4983.8457450743499</v>
      </c>
      <c r="L33" s="89">
        <f>SP!M$12</f>
        <v>5218.6311511606782</v>
      </c>
      <c r="M33" s="89">
        <f>SP!N$12</f>
        <v>5635.336035910138</v>
      </c>
      <c r="N33" s="89">
        <f>SP!O$12</f>
        <v>6051.0556584585029</v>
      </c>
      <c r="O33" s="89">
        <f>SP!P$12</f>
        <v>6595.5057191140968</v>
      </c>
      <c r="P33" s="89">
        <f>SP!Q$12</f>
        <v>6892.8580344655002</v>
      </c>
      <c r="Q33" s="89">
        <f>SP!R$12</f>
        <v>7349.2174204031944</v>
      </c>
      <c r="R33" s="89">
        <f>SP!S$12</f>
        <v>7937.9305211568371</v>
      </c>
      <c r="S33" s="89">
        <f>SP!T$12</f>
        <v>8298.821995573986</v>
      </c>
      <c r="T33" s="89">
        <f>SP!U$12</f>
        <v>8648.5193557056446</v>
      </c>
      <c r="U33" s="89">
        <f>SP!V$12</f>
        <v>8949.0577960480041</v>
      </c>
      <c r="V33" s="89">
        <f>SP!W$12</f>
        <v>9173.9305982613623</v>
      </c>
      <c r="W33" s="89">
        <f>SP!X$12</f>
        <v>9401.6981506329248</v>
      </c>
      <c r="X33" s="64">
        <f>SP!Y$12</f>
        <v>9691.2833838819552</v>
      </c>
    </row>
    <row r="34" spans="1:24" ht="30" customHeight="1" x14ac:dyDescent="0.4">
      <c r="A34" s="160" t="s">
        <v>88</v>
      </c>
      <c r="B34" s="89"/>
      <c r="C34" s="89"/>
      <c r="D34" s="89"/>
      <c r="E34" s="89"/>
      <c r="F34" s="89"/>
      <c r="G34" s="89"/>
      <c r="H34" s="89"/>
      <c r="I34" s="89"/>
      <c r="J34" s="89">
        <f>SMP!K$12</f>
        <v>120.89765291511314</v>
      </c>
      <c r="K34" s="89">
        <f>SMP!L$12</f>
        <v>98.899730327390756</v>
      </c>
      <c r="L34" s="89">
        <f>SMP!M$12</f>
        <v>119.40505273345049</v>
      </c>
      <c r="M34" s="89">
        <f>SMP!N$12</f>
        <v>148.39000179641411</v>
      </c>
      <c r="N34" s="89">
        <f>SMP!O$12</f>
        <v>172.4337205651033</v>
      </c>
      <c r="O34" s="89">
        <f>SMP!P$12</f>
        <v>178.49250135775904</v>
      </c>
      <c r="P34" s="89">
        <f>SMP!Q$12</f>
        <v>174.75379469830503</v>
      </c>
      <c r="Q34" s="89">
        <f>SMP!R$12</f>
        <v>201.20173408096781</v>
      </c>
      <c r="R34" s="89">
        <f>SMP!S$12</f>
        <v>205.75515986590096</v>
      </c>
      <c r="S34" s="89">
        <f>SMP!T$12</f>
        <v>203.90154162347969</v>
      </c>
      <c r="T34" s="89">
        <f>SMP!U$12</f>
        <v>208.31796912809941</v>
      </c>
      <c r="U34" s="89">
        <f>SMP!V$12</f>
        <v>240.02302689999999</v>
      </c>
      <c r="V34" s="89">
        <f>SMP!W$12</f>
        <v>230.95098206700001</v>
      </c>
      <c r="W34" s="89">
        <f>SMP!X$12</f>
        <v>220.28805760875775</v>
      </c>
      <c r="X34" s="64">
        <f>SMP!Y$12</f>
        <v>240.0342179665395</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UC!T$12</f>
        <v>0</v>
      </c>
      <c r="T35" s="89">
        <f>UC!U$12</f>
        <v>3.8000833503144996E-2</v>
      </c>
      <c r="U35" s="89">
        <f>UC!V$12</f>
        <v>18.956639405556672</v>
      </c>
      <c r="V35" s="89">
        <f>UC!W$12</f>
        <v>93.73999824853577</v>
      </c>
      <c r="W35" s="89">
        <f>UC!X$12</f>
        <v>212.5888168621147</v>
      </c>
      <c r="X35" s="64">
        <f>UC!Y$12</f>
        <v>598.14465718690735</v>
      </c>
    </row>
    <row r="36" spans="1:24" ht="15" customHeight="1" x14ac:dyDescent="0.4">
      <c r="A36" s="160" t="s">
        <v>59</v>
      </c>
      <c r="B36" s="89"/>
      <c r="C36" s="89"/>
      <c r="D36" s="89"/>
      <c r="E36" s="89"/>
      <c r="F36" s="89">
        <f>WFP!G$12</f>
        <v>165.84348791875721</v>
      </c>
      <c r="G36" s="89">
        <f>WFP!H$12</f>
        <v>160.18240468527233</v>
      </c>
      <c r="H36" s="89">
        <f>WFP!I$12</f>
        <v>163.251956792767</v>
      </c>
      <c r="I36" s="89">
        <f>WFP!J$12</f>
        <v>184.91113637405883</v>
      </c>
      <c r="J36" s="89">
        <f>WFP!K$12</f>
        <v>240.74345075013912</v>
      </c>
      <c r="K36" s="89">
        <f>WFP!L$12</f>
        <v>307.60961557084522</v>
      </c>
      <c r="L36" s="89">
        <f>WFP!M$12</f>
        <v>197.22927714953133</v>
      </c>
      <c r="M36" s="89">
        <f>WFP!N$12</f>
        <v>203.76019143033332</v>
      </c>
      <c r="N36" s="89">
        <f>WFP!O$12</f>
        <v>267.20938445950435</v>
      </c>
      <c r="O36" s="89">
        <f>WFP!P$12</f>
        <v>270.76576754614035</v>
      </c>
      <c r="P36" s="89">
        <f>WFP!Q$12</f>
        <v>276.03245254941766</v>
      </c>
      <c r="Q36" s="89">
        <f>WFP!R$12</f>
        <v>213.65240279450725</v>
      </c>
      <c r="R36" s="89">
        <f>WFP!S$12</f>
        <v>212.8586653358077</v>
      </c>
      <c r="S36" s="89">
        <f>WFP!T$12</f>
        <v>212.9559064987013</v>
      </c>
      <c r="T36" s="89">
        <f>WFP!U$12</f>
        <v>210.71739227637437</v>
      </c>
      <c r="U36" s="89">
        <f>WFP!V$12</f>
        <v>208.4968267230077</v>
      </c>
      <c r="V36" s="89">
        <f>WFP!W$12</f>
        <v>206.38095420816421</v>
      </c>
      <c r="W36" s="89">
        <f>WFP!X$12</f>
        <v>204.08187814097508</v>
      </c>
      <c r="X36" s="64">
        <f>WFP!Y$12</f>
        <v>201.59959885462658</v>
      </c>
    </row>
    <row r="37" spans="1:24" ht="30" customHeight="1" x14ac:dyDescent="0.4">
      <c r="A37" s="171" t="s">
        <v>177</v>
      </c>
      <c r="B37" s="88">
        <f>SUM(B3:B36)-SUM(B9:B11,B19:B23)</f>
        <v>3086.4534151141138</v>
      </c>
      <c r="C37" s="88">
        <f>SUM(C3:C36)-SUM(C9:C11,C19:C23)</f>
        <v>3045.6399383676498</v>
      </c>
      <c r="D37" s="88">
        <f>SUM(D3:D36)-SUM(D9:D11,D19:D23)</f>
        <v>3037.9243956688219</v>
      </c>
      <c r="E37" s="88">
        <f>SUM(E3:E36)-SUM(E9:E11,E19:E23)</f>
        <v>6737.169688339075</v>
      </c>
      <c r="F37" s="88">
        <f t="shared" ref="F37:M37" si="0">SUM(F3:F36)-SUM(F9:F11,F19:F23,F31:F32)</f>
        <v>7148.5853779282425</v>
      </c>
      <c r="G37" s="88">
        <f t="shared" si="0"/>
        <v>7689.3646610398082</v>
      </c>
      <c r="H37" s="88">
        <f t="shared" si="0"/>
        <v>8105.9429489073409</v>
      </c>
      <c r="I37" s="88">
        <f t="shared" si="0"/>
        <v>8371.9859620745519</v>
      </c>
      <c r="J37" s="88">
        <f t="shared" si="0"/>
        <v>9226.4576855493142</v>
      </c>
      <c r="K37" s="88">
        <f t="shared" si="0"/>
        <v>9698.8667447182997</v>
      </c>
      <c r="L37" s="88">
        <f t="shared" si="0"/>
        <v>10048.743121673197</v>
      </c>
      <c r="M37" s="88">
        <f t="shared" si="0"/>
        <v>10737.19159610225</v>
      </c>
      <c r="N37" s="88">
        <f t="shared" ref="N37:X37" si="1">SUM(N3:N36)-SUM(N9:N11,N19:N23,N31:N32,N15:N16)</f>
        <v>11537.265127635928</v>
      </c>
      <c r="O37" s="88">
        <f t="shared" si="1"/>
        <v>12749.567263437812</v>
      </c>
      <c r="P37" s="88">
        <f t="shared" si="1"/>
        <v>13258.937857906196</v>
      </c>
      <c r="Q37" s="88">
        <f t="shared" si="1"/>
        <v>13867.002335764846</v>
      </c>
      <c r="R37" s="88">
        <f t="shared" si="1"/>
        <v>14664.893283623074</v>
      </c>
      <c r="S37" s="88">
        <f t="shared" si="1"/>
        <v>14550.990413383359</v>
      </c>
      <c r="T37" s="88">
        <f t="shared" si="1"/>
        <v>14951.89236357934</v>
      </c>
      <c r="U37" s="88">
        <f t="shared" si="1"/>
        <v>15363.734048307862</v>
      </c>
      <c r="V37" s="88">
        <f t="shared" si="1"/>
        <v>15580.271520590442</v>
      </c>
      <c r="W37" s="88">
        <f t="shared" si="1"/>
        <v>15933.234222726776</v>
      </c>
      <c r="X37" s="59">
        <f t="shared" si="1"/>
        <v>16448.437576446719</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300.94816721423871</v>
      </c>
      <c r="C41" s="89">
        <v>309.71181945030457</v>
      </c>
      <c r="D41" s="89">
        <v>330.55613868837042</v>
      </c>
      <c r="E41" s="89">
        <v>352.0425284184023</v>
      </c>
      <c r="F41" s="89">
        <v>365.69492080152759</v>
      </c>
      <c r="G41" s="89">
        <v>391.11985209274246</v>
      </c>
      <c r="H41" s="89">
        <v>406.27548159166702</v>
      </c>
      <c r="I41" s="89">
        <v>430.0752394330496</v>
      </c>
      <c r="J41" s="89">
        <v>447.80231379630055</v>
      </c>
      <c r="K41" s="89">
        <v>470.00300619860275</v>
      </c>
      <c r="L41" s="89">
        <v>486.24763718073785</v>
      </c>
      <c r="M41" s="89">
        <v>505.03693512977401</v>
      </c>
      <c r="N41" s="89">
        <v>522.40969741646313</v>
      </c>
      <c r="O41" s="89">
        <v>557.56060002080869</v>
      </c>
      <c r="P41" s="89">
        <v>565.65436977574802</v>
      </c>
      <c r="Q41" s="89">
        <v>575.48579196906667</v>
      </c>
      <c r="R41" s="89">
        <v>584.66999689293095</v>
      </c>
      <c r="S41" s="89">
        <v>566.44540130467738</v>
      </c>
      <c r="T41" s="89">
        <v>567.39418425197539</v>
      </c>
      <c r="U41" s="89">
        <v>572.94493742658096</v>
      </c>
      <c r="V41" s="89">
        <v>562.28916370622153</v>
      </c>
      <c r="W41" s="89">
        <v>557.45758661161017</v>
      </c>
      <c r="X41" s="64">
        <v>561.46041964256528</v>
      </c>
    </row>
    <row r="42" spans="1:24" ht="15" x14ac:dyDescent="0.4">
      <c r="A42" s="161" t="s">
        <v>186</v>
      </c>
      <c r="B42" s="89" t="s">
        <v>208</v>
      </c>
      <c r="C42" s="89" t="s">
        <v>208</v>
      </c>
      <c r="D42" s="89" t="s">
        <v>208</v>
      </c>
      <c r="E42" s="89">
        <v>116.31460742321089</v>
      </c>
      <c r="F42" s="89">
        <v>113.50243995130873</v>
      </c>
      <c r="G42" s="89">
        <v>130.41872566834533</v>
      </c>
      <c r="H42" s="89">
        <v>133.12469487633413</v>
      </c>
      <c r="I42" s="89">
        <v>121.48867333306146</v>
      </c>
      <c r="J42" s="89">
        <v>109.01958802962332</v>
      </c>
      <c r="K42" s="89">
        <v>100.71854415496701</v>
      </c>
      <c r="L42" s="89">
        <v>88.385357985826715</v>
      </c>
      <c r="M42" s="89">
        <v>79.700693713095902</v>
      </c>
      <c r="N42" s="89">
        <v>71.227430915341571</v>
      </c>
      <c r="O42" s="89">
        <v>68.192276554673001</v>
      </c>
      <c r="P42" s="89">
        <v>63.829734861930646</v>
      </c>
      <c r="Q42" s="89">
        <v>60.717260014843362</v>
      </c>
      <c r="R42" s="89">
        <v>59.477095469561554</v>
      </c>
      <c r="S42" s="89">
        <v>56.973955822440587</v>
      </c>
      <c r="T42" s="89">
        <v>56.304037448044753</v>
      </c>
      <c r="U42" s="89">
        <v>55.738662732175932</v>
      </c>
      <c r="V42" s="89">
        <v>53.199523455830018</v>
      </c>
      <c r="W42" s="89">
        <v>46.604814541310297</v>
      </c>
      <c r="X42" s="64">
        <v>43.22937949997781</v>
      </c>
    </row>
    <row r="43" spans="1:24" ht="15" x14ac:dyDescent="0.4">
      <c r="A43" s="161" t="s">
        <v>78</v>
      </c>
      <c r="B43" s="89" t="s">
        <v>208</v>
      </c>
      <c r="C43" s="89" t="s">
        <v>208</v>
      </c>
      <c r="D43" s="89" t="s">
        <v>208</v>
      </c>
      <c r="E43" s="89" t="s">
        <v>208</v>
      </c>
      <c r="F43" s="89" t="s">
        <v>208</v>
      </c>
      <c r="G43" s="89">
        <v>99.645144316683812</v>
      </c>
      <c r="H43" s="89">
        <v>105.14357892427643</v>
      </c>
      <c r="I43" s="89">
        <v>109.93175898338497</v>
      </c>
      <c r="J43" s="89">
        <v>113.11076557078896</v>
      </c>
      <c r="K43" s="89">
        <v>116.30726364547547</v>
      </c>
      <c r="L43" s="89">
        <v>117.03086578156876</v>
      </c>
      <c r="M43" s="89">
        <v>123.59724442576943</v>
      </c>
      <c r="N43" s="89">
        <v>128.68398218616409</v>
      </c>
      <c r="O43" s="89">
        <v>138.91734657295044</v>
      </c>
      <c r="P43" s="89">
        <v>144.59130643548812</v>
      </c>
      <c r="Q43" s="89">
        <v>158.35616766239028</v>
      </c>
      <c r="R43" s="89">
        <v>173.80314207544953</v>
      </c>
      <c r="S43" s="89">
        <v>184.94676436997199</v>
      </c>
      <c r="T43" s="89">
        <v>202.18706773049027</v>
      </c>
      <c r="U43" s="89">
        <v>219.20641834328765</v>
      </c>
      <c r="V43" s="89">
        <v>224.19334272402466</v>
      </c>
      <c r="W43" s="89">
        <v>233.06188652630254</v>
      </c>
      <c r="X43" s="64">
        <v>245.99262656243269</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28.271912999610297</v>
      </c>
      <c r="P44" s="89">
        <v>42.126660728510473</v>
      </c>
      <c r="Q44" s="89">
        <v>19.307258994921291</v>
      </c>
      <c r="R44" s="89">
        <v>14.109120018688811</v>
      </c>
      <c r="S44" s="89" t="s">
        <v>208</v>
      </c>
      <c r="T44" s="89">
        <v>0.7224929406250451</v>
      </c>
      <c r="U44" s="89" t="s">
        <v>208</v>
      </c>
      <c r="V44" s="89" t="s">
        <v>208</v>
      </c>
      <c r="W44" s="89">
        <v>7.0683665704487524</v>
      </c>
      <c r="X44" s="64">
        <v>3.6069841591448559E-5</v>
      </c>
    </row>
    <row r="45" spans="1:24" ht="15" x14ac:dyDescent="0.4">
      <c r="A45" s="161" t="s">
        <v>77</v>
      </c>
      <c r="B45" s="89">
        <v>245.19505983625251</v>
      </c>
      <c r="C45" s="89">
        <v>242.83206463425873</v>
      </c>
      <c r="D45" s="89">
        <v>249.27889680994855</v>
      </c>
      <c r="E45" s="89">
        <v>261.09752849616297</v>
      </c>
      <c r="F45" s="89">
        <v>264.03318494735106</v>
      </c>
      <c r="G45" s="89">
        <v>274.73399393372983</v>
      </c>
      <c r="H45" s="89">
        <v>292.82819820433139</v>
      </c>
      <c r="I45" s="89">
        <v>342.94118910961288</v>
      </c>
      <c r="J45" s="89">
        <v>378.15258553522619</v>
      </c>
      <c r="K45" s="89">
        <v>396.52371077190264</v>
      </c>
      <c r="L45" s="89">
        <v>407.60698305829311</v>
      </c>
      <c r="M45" s="89">
        <v>413.3286824924532</v>
      </c>
      <c r="N45" s="89">
        <v>429.25222875362954</v>
      </c>
      <c r="O45" s="89">
        <v>476.0792546091551</v>
      </c>
      <c r="P45" s="89">
        <v>492.21321752761389</v>
      </c>
      <c r="Q45" s="89">
        <v>484.55818723690777</v>
      </c>
      <c r="R45" s="89">
        <v>476.60854063844369</v>
      </c>
      <c r="S45" s="89" t="s">
        <v>208</v>
      </c>
      <c r="T45" s="89" t="s">
        <v>208</v>
      </c>
      <c r="U45" s="89" t="s">
        <v>208</v>
      </c>
      <c r="V45" s="89" t="s">
        <v>208</v>
      </c>
      <c r="W45" s="89" t="s">
        <v>208</v>
      </c>
      <c r="X45" s="64" t="s">
        <v>208</v>
      </c>
    </row>
    <row r="46" spans="1:24" ht="26.25" customHeight="1" x14ac:dyDescent="0.4">
      <c r="A46" s="161" t="s">
        <v>76</v>
      </c>
      <c r="B46" s="89">
        <v>439.7718369498005</v>
      </c>
      <c r="C46" s="89">
        <v>484.62900845604042</v>
      </c>
      <c r="D46" s="89">
        <v>514.11728082330478</v>
      </c>
      <c r="E46" s="89">
        <v>559.72509814558862</v>
      </c>
      <c r="F46" s="89">
        <v>595.90144689618626</v>
      </c>
      <c r="G46" s="89">
        <v>640.94949985065352</v>
      </c>
      <c r="H46" s="89">
        <v>685.34732650493004</v>
      </c>
      <c r="I46" s="89">
        <v>730.95911192965957</v>
      </c>
      <c r="J46" s="89">
        <v>761.95667698987609</v>
      </c>
      <c r="K46" s="89">
        <v>792.56309863436741</v>
      </c>
      <c r="L46" s="89">
        <v>819.05806170433402</v>
      </c>
      <c r="M46" s="89">
        <v>858.09101056931502</v>
      </c>
      <c r="N46" s="89">
        <v>892.81674180100333</v>
      </c>
      <c r="O46" s="89">
        <v>962.70094937316037</v>
      </c>
      <c r="P46" s="89">
        <v>989.88278353481496</v>
      </c>
      <c r="Q46" s="89">
        <v>1045.5786594329252</v>
      </c>
      <c r="R46" s="89">
        <v>1107.0308470880627</v>
      </c>
      <c r="S46" s="89">
        <v>1123.9613312306356</v>
      </c>
      <c r="T46" s="89">
        <v>1119.4167587594409</v>
      </c>
      <c r="U46" s="89">
        <v>1065.4014984090636</v>
      </c>
      <c r="V46" s="89">
        <v>914.80582542620755</v>
      </c>
      <c r="W46" s="89">
        <v>747.51260654188843</v>
      </c>
      <c r="X46" s="64">
        <v>660.14343062448324</v>
      </c>
    </row>
    <row r="47" spans="1:24" ht="15" x14ac:dyDescent="0.4">
      <c r="A47" s="70" t="s">
        <v>75</v>
      </c>
      <c r="B47" s="89" t="s">
        <v>208</v>
      </c>
      <c r="C47" s="89" t="s">
        <v>208</v>
      </c>
      <c r="D47" s="89" t="s">
        <v>208</v>
      </c>
      <c r="E47" s="89" t="s">
        <v>208</v>
      </c>
      <c r="F47" s="89" t="s">
        <v>208</v>
      </c>
      <c r="G47" s="89" t="s">
        <v>208</v>
      </c>
      <c r="H47" s="89">
        <v>98.454719259615075</v>
      </c>
      <c r="I47" s="89">
        <v>101.72091542242832</v>
      </c>
      <c r="J47" s="89">
        <v>105.08401903623876</v>
      </c>
      <c r="K47" s="89">
        <v>111.90858996478589</v>
      </c>
      <c r="L47" s="89">
        <v>114.31720872618364</v>
      </c>
      <c r="M47" s="89">
        <v>118.5890699907543</v>
      </c>
      <c r="N47" s="89">
        <v>122.52659833326727</v>
      </c>
      <c r="O47" s="89">
        <v>129.73880747681241</v>
      </c>
      <c r="P47" s="89">
        <v>131.50635292946086</v>
      </c>
      <c r="Q47" s="89">
        <v>140.75709969880367</v>
      </c>
      <c r="R47" s="89">
        <v>147.36675648924964</v>
      </c>
      <c r="S47" s="89">
        <v>153.2581156812532</v>
      </c>
      <c r="T47" s="89">
        <v>178.15538740686324</v>
      </c>
      <c r="U47" s="89">
        <v>188.96317714826452</v>
      </c>
      <c r="V47" s="89">
        <v>190.14994839391386</v>
      </c>
      <c r="W47" s="89">
        <v>192.79982415575822</v>
      </c>
      <c r="X47" s="64">
        <v>204.04234276458155</v>
      </c>
    </row>
    <row r="48" spans="1:24" ht="15" x14ac:dyDescent="0.4">
      <c r="A48" s="70" t="s">
        <v>62</v>
      </c>
      <c r="B48" s="89" t="s">
        <v>208</v>
      </c>
      <c r="C48" s="89" t="s">
        <v>208</v>
      </c>
      <c r="D48" s="89" t="s">
        <v>208</v>
      </c>
      <c r="E48" s="89" t="s">
        <v>208</v>
      </c>
      <c r="F48" s="89" t="s">
        <v>208</v>
      </c>
      <c r="G48" s="89" t="s">
        <v>208</v>
      </c>
      <c r="H48" s="89">
        <v>399.56077143735916</v>
      </c>
      <c r="I48" s="89">
        <v>424.93758116063083</v>
      </c>
      <c r="J48" s="89">
        <v>438.30420291530692</v>
      </c>
      <c r="K48" s="89">
        <v>449.441499319314</v>
      </c>
      <c r="L48" s="89">
        <v>458.55341223006025</v>
      </c>
      <c r="M48" s="89">
        <v>473.40366049672065</v>
      </c>
      <c r="N48" s="89">
        <v>490.0494665687965</v>
      </c>
      <c r="O48" s="89">
        <v>525.89539890928256</v>
      </c>
      <c r="P48" s="89">
        <v>537.3035857991581</v>
      </c>
      <c r="Q48" s="89">
        <v>574.74690979867285</v>
      </c>
      <c r="R48" s="89">
        <v>612.71331036816684</v>
      </c>
      <c r="S48" s="89">
        <v>616.02098110534757</v>
      </c>
      <c r="T48" s="89">
        <v>573.77512917898321</v>
      </c>
      <c r="U48" s="89">
        <v>530.95892889030983</v>
      </c>
      <c r="V48" s="89">
        <v>407.88903096978208</v>
      </c>
      <c r="W48" s="89">
        <v>287.84286658712091</v>
      </c>
      <c r="X48" s="64">
        <v>212.1526219155746</v>
      </c>
    </row>
    <row r="49" spans="1:24" ht="15" x14ac:dyDescent="0.4">
      <c r="A49" s="70" t="s">
        <v>61</v>
      </c>
      <c r="B49" s="89" t="s">
        <v>208</v>
      </c>
      <c r="C49" s="89" t="s">
        <v>208</v>
      </c>
      <c r="D49" s="89" t="s">
        <v>208</v>
      </c>
      <c r="E49" s="89" t="s">
        <v>208</v>
      </c>
      <c r="F49" s="89" t="s">
        <v>208</v>
      </c>
      <c r="G49" s="89" t="s">
        <v>208</v>
      </c>
      <c r="H49" s="89">
        <v>187.07423056294351</v>
      </c>
      <c r="I49" s="89">
        <v>203.06660501182228</v>
      </c>
      <c r="J49" s="89">
        <v>217.41109929786941</v>
      </c>
      <c r="K49" s="89">
        <v>231.14290643993056</v>
      </c>
      <c r="L49" s="89">
        <v>246.0564101781994</v>
      </c>
      <c r="M49" s="89">
        <v>266.21159799674541</v>
      </c>
      <c r="N49" s="89">
        <v>280.30304415545078</v>
      </c>
      <c r="O49" s="89">
        <v>306.79811048213134</v>
      </c>
      <c r="P49" s="89">
        <v>319.86365088374635</v>
      </c>
      <c r="Q49" s="89">
        <v>329.73708720159919</v>
      </c>
      <c r="R49" s="89">
        <v>345.47590594777245</v>
      </c>
      <c r="S49" s="89">
        <v>352.39933235413361</v>
      </c>
      <c r="T49" s="89">
        <v>366.45230486770333</v>
      </c>
      <c r="U49" s="89">
        <v>345.79358920426995</v>
      </c>
      <c r="V49" s="89">
        <v>316.58314324881491</v>
      </c>
      <c r="W49" s="89">
        <v>267.16976140781469</v>
      </c>
      <c r="X49" s="64">
        <v>244.30660485129795</v>
      </c>
    </row>
    <row r="50" spans="1:24" ht="17.25" customHeight="1" x14ac:dyDescent="0.4">
      <c r="A50" s="161" t="s">
        <v>85</v>
      </c>
      <c r="B50" s="89" t="s">
        <v>208</v>
      </c>
      <c r="C50" s="89" t="s">
        <v>208</v>
      </c>
      <c r="D50" s="89" t="s">
        <v>208</v>
      </c>
      <c r="E50" s="89" t="s">
        <v>208</v>
      </c>
      <c r="F50" s="89" t="s">
        <v>208</v>
      </c>
      <c r="G50" s="89" t="s">
        <v>208</v>
      </c>
      <c r="H50" s="89">
        <v>1.5877859236344229</v>
      </c>
      <c r="I50" s="89">
        <v>1.8326855569428107</v>
      </c>
      <c r="J50" s="89">
        <v>1.8308440676100253</v>
      </c>
      <c r="K50" s="89">
        <v>1.7950055347481295</v>
      </c>
      <c r="L50" s="89">
        <v>1.966929650880578</v>
      </c>
      <c r="M50" s="89">
        <v>1.9759350826318103</v>
      </c>
      <c r="N50" s="89">
        <v>2.0592277846391278</v>
      </c>
      <c r="O50" s="89">
        <v>2.1160869617715043</v>
      </c>
      <c r="P50" s="89">
        <v>1.9142515273375822</v>
      </c>
      <c r="Q50" s="89">
        <v>2.0126803997843505</v>
      </c>
      <c r="R50" s="89">
        <v>3.8755959802355839</v>
      </c>
      <c r="S50" s="89">
        <v>10.279837825407482</v>
      </c>
      <c r="T50" s="89">
        <v>10.820245049408594</v>
      </c>
      <c r="U50" s="89">
        <v>8.2602934069407308</v>
      </c>
      <c r="V50" s="89">
        <v>10.071767920125906</v>
      </c>
      <c r="W50" s="89">
        <v>14.37466730780752</v>
      </c>
      <c r="X50" s="64">
        <v>12.666160129583842</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10.70264137278529</v>
      </c>
      <c r="O51" s="89">
        <v>110.78756777355149</v>
      </c>
      <c r="P51" s="89">
        <v>194.75679930611275</v>
      </c>
      <c r="Q51" s="89">
        <v>299.25791968951188</v>
      </c>
      <c r="R51" s="89">
        <v>534.07607744635493</v>
      </c>
      <c r="S51" s="89">
        <v>814.05372941710277</v>
      </c>
      <c r="T51" s="89">
        <v>992.66362469545709</v>
      </c>
      <c r="U51" s="89">
        <v>1113.4147583262109</v>
      </c>
      <c r="V51" s="89">
        <v>1145.6400551568495</v>
      </c>
      <c r="W51" s="89">
        <v>1157.4590991342056</v>
      </c>
      <c r="X51" s="64">
        <v>1113.9215841289572</v>
      </c>
    </row>
    <row r="52" spans="1:24" ht="15" x14ac:dyDescent="0.4">
      <c r="A52" s="162" t="s">
        <v>74</v>
      </c>
      <c r="B52" s="89">
        <v>1226.2207377415748</v>
      </c>
      <c r="C52" s="89">
        <v>1190.3094827560687</v>
      </c>
      <c r="D52" s="89">
        <v>1160.1599135855631</v>
      </c>
      <c r="E52" s="89">
        <v>1164.8631998022149</v>
      </c>
      <c r="F52" s="89">
        <v>1135.3560791758862</v>
      </c>
      <c r="G52" s="89">
        <v>1154.5449292232199</v>
      </c>
      <c r="H52" s="89">
        <v>1213.3024038626093</v>
      </c>
      <c r="I52" s="89">
        <v>1185.0965290270663</v>
      </c>
      <c r="J52" s="89">
        <v>1236.7232559706069</v>
      </c>
      <c r="K52" s="89">
        <v>1306.2475144376147</v>
      </c>
      <c r="L52" s="89">
        <v>1376.0027458497998</v>
      </c>
      <c r="M52" s="89">
        <v>1439.3767581891661</v>
      </c>
      <c r="N52" s="89">
        <v>1534.5858382115548</v>
      </c>
      <c r="O52" s="89">
        <v>1795.986856652255</v>
      </c>
      <c r="P52" s="89">
        <v>1898.5852461625489</v>
      </c>
      <c r="Q52" s="89">
        <v>2000.9685036737244</v>
      </c>
      <c r="R52" s="89">
        <v>2080.9761244358656</v>
      </c>
      <c r="S52" s="89">
        <v>2075.2856172797156</v>
      </c>
      <c r="T52" s="89">
        <v>2054.9677434418272</v>
      </c>
      <c r="U52" s="89">
        <v>2031.3490920084289</v>
      </c>
      <c r="V52" s="89">
        <v>1916.0305865510056</v>
      </c>
      <c r="W52" s="89">
        <v>1785.2626115478074</v>
      </c>
      <c r="X52" s="64">
        <v>1612.4004032824951</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978.91798472241101</v>
      </c>
      <c r="O53" s="89">
        <v>1216.3894563359595</v>
      </c>
      <c r="P53" s="89">
        <v>1316.4476410601806</v>
      </c>
      <c r="Q53" s="89">
        <v>1395.2615388839579</v>
      </c>
      <c r="R53" s="89">
        <v>1466.4532901249561</v>
      </c>
      <c r="S53" s="89">
        <v>1463.4718286784034</v>
      </c>
      <c r="T53" s="89">
        <v>1448.4272481550706</v>
      </c>
      <c r="U53" s="89">
        <v>1436.2492655384949</v>
      </c>
      <c r="V53" s="89">
        <v>1355.5532883523645</v>
      </c>
      <c r="W53" s="89">
        <v>1257.8455079803325</v>
      </c>
      <c r="X53" s="64">
        <v>1120.8052085482336</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555.66785228755941</v>
      </c>
      <c r="O54" s="89">
        <v>579.59740031629542</v>
      </c>
      <c r="P54" s="89">
        <v>582.13760510236875</v>
      </c>
      <c r="Q54" s="89">
        <v>605.70696478976674</v>
      </c>
      <c r="R54" s="89">
        <v>614.52283431090973</v>
      </c>
      <c r="S54" s="89">
        <v>611.81378860131213</v>
      </c>
      <c r="T54" s="89">
        <v>606.54049528675614</v>
      </c>
      <c r="U54" s="89">
        <v>595.09982646993376</v>
      </c>
      <c r="V54" s="89">
        <v>560.47729819864094</v>
      </c>
      <c r="W54" s="89">
        <v>527.41710356747501</v>
      </c>
      <c r="X54" s="64">
        <v>491.59519473426172</v>
      </c>
    </row>
    <row r="55" spans="1:24" ht="15" x14ac:dyDescent="0.4">
      <c r="A55" s="162" t="s">
        <v>73</v>
      </c>
      <c r="B55" s="89">
        <v>645.11834643413499</v>
      </c>
      <c r="C55" s="89">
        <v>626.82399342583312</v>
      </c>
      <c r="D55" s="89">
        <v>605.44227890472268</v>
      </c>
      <c r="E55" s="89">
        <v>571.25482976233195</v>
      </c>
      <c r="F55" s="89">
        <v>569.66836915104534</v>
      </c>
      <c r="G55" s="89">
        <v>570.54578637981035</v>
      </c>
      <c r="H55" s="89">
        <v>569.01212012260737</v>
      </c>
      <c r="I55" s="89">
        <v>568.18302402740449</v>
      </c>
      <c r="J55" s="89">
        <v>562.57614262776292</v>
      </c>
      <c r="K55" s="89">
        <v>555.27889810411216</v>
      </c>
      <c r="L55" s="89">
        <v>542.84342717107063</v>
      </c>
      <c r="M55" s="89">
        <v>550.45870239821954</v>
      </c>
      <c r="N55" s="89">
        <v>537.86969823975539</v>
      </c>
      <c r="O55" s="89">
        <v>501.37105619421652</v>
      </c>
      <c r="P55" s="89">
        <v>451.5793149446443</v>
      </c>
      <c r="Q55" s="89">
        <v>396.290022808294</v>
      </c>
      <c r="R55" s="89">
        <v>272.18885013817078</v>
      </c>
      <c r="S55" s="89">
        <v>97.926349624178584</v>
      </c>
      <c r="T55" s="89">
        <v>21.755491730904712</v>
      </c>
      <c r="U55" s="89">
        <v>4.6420788779866839</v>
      </c>
      <c r="V55" s="89">
        <v>1.2836904644490386</v>
      </c>
      <c r="W55" s="89">
        <v>0.57344346413811742</v>
      </c>
      <c r="X55" s="64" t="s">
        <v>208</v>
      </c>
    </row>
    <row r="56" spans="1:24" ht="27" customHeight="1" x14ac:dyDescent="0.4">
      <c r="A56" s="161" t="s">
        <v>72</v>
      </c>
      <c r="B56" s="89">
        <v>1483.2038899293452</v>
      </c>
      <c r="C56" s="89">
        <v>1212.1088813192537</v>
      </c>
      <c r="D56" s="89">
        <v>1198.9284108172785</v>
      </c>
      <c r="E56" s="89">
        <v>1232.7991780051129</v>
      </c>
      <c r="F56" s="89">
        <v>1305.4316791106005</v>
      </c>
      <c r="G56" s="89">
        <v>1384.0713843090368</v>
      </c>
      <c r="H56" s="89">
        <v>1357.7518234421016</v>
      </c>
      <c r="I56" s="89">
        <v>1193.0957086776043</v>
      </c>
      <c r="J56" s="89">
        <v>885.94766002613562</v>
      </c>
      <c r="K56" s="89">
        <v>778.36924883806364</v>
      </c>
      <c r="L56" s="89">
        <v>734.377690329026</v>
      </c>
      <c r="M56" s="89">
        <v>740.00820250604011</v>
      </c>
      <c r="N56" s="89">
        <v>697.48685829767714</v>
      </c>
      <c r="O56" s="89">
        <v>669.10490931436141</v>
      </c>
      <c r="P56" s="89">
        <v>624.87707476044477</v>
      </c>
      <c r="Q56" s="89">
        <v>554.06777696773406</v>
      </c>
      <c r="R56" s="89">
        <v>436.27061437616101</v>
      </c>
      <c r="S56" s="89">
        <v>296.93097483802489</v>
      </c>
      <c r="T56" s="89">
        <v>239.76555705587302</v>
      </c>
      <c r="U56" s="89">
        <v>209.33660885843227</v>
      </c>
      <c r="V56" s="89">
        <v>181.24677308030945</v>
      </c>
      <c r="W56" s="89">
        <v>170.95610544952228</v>
      </c>
      <c r="X56" s="64">
        <v>144.57399916462879</v>
      </c>
    </row>
    <row r="57" spans="1:24" ht="15" x14ac:dyDescent="0.4">
      <c r="A57" s="70" t="s">
        <v>71</v>
      </c>
      <c r="B57" s="89">
        <v>397.62444911154267</v>
      </c>
      <c r="C57" s="89">
        <v>390.23131017946048</v>
      </c>
      <c r="D57" s="89">
        <v>379.30499864157082</v>
      </c>
      <c r="E57" s="89">
        <v>401.48787776813236</v>
      </c>
      <c r="F57" s="89">
        <v>411.24239988145126</v>
      </c>
      <c r="G57" s="89">
        <v>453.58962447538039</v>
      </c>
      <c r="H57" s="89">
        <v>442.37555133539166</v>
      </c>
      <c r="I57" s="89">
        <v>237.72879438592838</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377.38754743181772</v>
      </c>
      <c r="G58" s="89">
        <v>401.36777345372963</v>
      </c>
      <c r="H58" s="89">
        <v>382.43843541093486</v>
      </c>
      <c r="I58" s="89">
        <v>401.22036242182145</v>
      </c>
      <c r="J58" s="89">
        <v>390.98766108884911</v>
      </c>
      <c r="K58" s="89">
        <v>356.55527986192385</v>
      </c>
      <c r="L58" s="89">
        <v>353.81780250574775</v>
      </c>
      <c r="M58" s="89">
        <v>389.84417066781106</v>
      </c>
      <c r="N58" s="89">
        <v>390.00700113897108</v>
      </c>
      <c r="O58" s="89">
        <v>379.77969882715252</v>
      </c>
      <c r="P58" s="89">
        <v>349.9716417656295</v>
      </c>
      <c r="Q58" s="89">
        <v>302.05786817108338</v>
      </c>
      <c r="R58" s="89">
        <v>196.82932927101527</v>
      </c>
      <c r="S58" s="89">
        <v>77.572066370373619</v>
      </c>
      <c r="T58" s="89">
        <v>35.891455646651181</v>
      </c>
      <c r="U58" s="89">
        <v>17.947563163263492</v>
      </c>
      <c r="V58" s="89">
        <v>6.6159458635428443</v>
      </c>
      <c r="W58" s="89">
        <v>1.2916684939365894</v>
      </c>
      <c r="X58" s="64" t="s">
        <v>208</v>
      </c>
    </row>
    <row r="59" spans="1:24" ht="15" x14ac:dyDescent="0.4">
      <c r="A59" s="70" t="s">
        <v>182</v>
      </c>
      <c r="B59" s="89" t="s">
        <v>208</v>
      </c>
      <c r="C59" s="89" t="s">
        <v>208</v>
      </c>
      <c r="D59" s="89" t="s">
        <v>208</v>
      </c>
      <c r="E59" s="89" t="s">
        <v>208</v>
      </c>
      <c r="F59" s="89">
        <v>465.63415611948164</v>
      </c>
      <c r="G59" s="89">
        <v>474.10202210269608</v>
      </c>
      <c r="H59" s="89">
        <v>479.07418896836901</v>
      </c>
      <c r="I59" s="89">
        <v>497.43135613128322</v>
      </c>
      <c r="J59" s="89">
        <v>442.73424487425183</v>
      </c>
      <c r="K59" s="89">
        <v>366.91099217439194</v>
      </c>
      <c r="L59" s="89">
        <v>327.14351915600201</v>
      </c>
      <c r="M59" s="89">
        <v>301.46010382958104</v>
      </c>
      <c r="N59" s="89">
        <v>265.31599467106207</v>
      </c>
      <c r="O59" s="89">
        <v>245.61804790587473</v>
      </c>
      <c r="P59" s="89">
        <v>225.85630524529188</v>
      </c>
      <c r="Q59" s="89">
        <v>202.02937725768325</v>
      </c>
      <c r="R59" s="89">
        <v>184.76425438640302</v>
      </c>
      <c r="S59" s="89">
        <v>162.43481160747885</v>
      </c>
      <c r="T59" s="89">
        <v>147.7668446017291</v>
      </c>
      <c r="U59" s="89">
        <v>135.47027526788432</v>
      </c>
      <c r="V59" s="89">
        <v>121.08057932075612</v>
      </c>
      <c r="W59" s="89">
        <v>115.44060183336809</v>
      </c>
      <c r="X59" s="64">
        <v>94.273210081212142</v>
      </c>
    </row>
    <row r="60" spans="1:24" ht="15" x14ac:dyDescent="0.4">
      <c r="A60" s="70" t="s">
        <v>181</v>
      </c>
      <c r="B60" s="89" t="s">
        <v>208</v>
      </c>
      <c r="C60" s="89" t="s">
        <v>208</v>
      </c>
      <c r="D60" s="89" t="s">
        <v>208</v>
      </c>
      <c r="E60" s="89" t="s">
        <v>208</v>
      </c>
      <c r="F60" s="89">
        <v>20.112463652335258</v>
      </c>
      <c r="G60" s="89">
        <v>25.369679067088303</v>
      </c>
      <c r="H60" s="89">
        <v>26.921038204253207</v>
      </c>
      <c r="I60" s="89">
        <v>28.873471035753127</v>
      </c>
      <c r="J60" s="89">
        <v>27.881462168367158</v>
      </c>
      <c r="K60" s="89">
        <v>25.62282415915633</v>
      </c>
      <c r="L60" s="89">
        <v>24.378012030197571</v>
      </c>
      <c r="M60" s="89">
        <v>23.516138950208013</v>
      </c>
      <c r="N60" s="89">
        <v>22.438152449840551</v>
      </c>
      <c r="O60" s="89">
        <v>23.887483234598569</v>
      </c>
      <c r="P60" s="89">
        <v>29.763701664276635</v>
      </c>
      <c r="Q60" s="89">
        <v>33.137964239854782</v>
      </c>
      <c r="R60" s="89">
        <v>38.788326118455906</v>
      </c>
      <c r="S60" s="89">
        <v>42.038904222518454</v>
      </c>
      <c r="T60" s="89">
        <v>43.54958234273235</v>
      </c>
      <c r="U60" s="89">
        <v>45.843983479215325</v>
      </c>
      <c r="V60" s="89">
        <v>45.171778409193735</v>
      </c>
      <c r="W60" s="89">
        <v>47.635334758535237</v>
      </c>
      <c r="X60" s="64">
        <v>44.695096841065514</v>
      </c>
    </row>
    <row r="61" spans="1:24" ht="15" x14ac:dyDescent="0.4">
      <c r="A61" s="70" t="s">
        <v>180</v>
      </c>
      <c r="B61" s="89" t="s">
        <v>208</v>
      </c>
      <c r="C61" s="89" t="s">
        <v>208</v>
      </c>
      <c r="D61" s="89" t="s">
        <v>208</v>
      </c>
      <c r="E61" s="89" t="s">
        <v>208</v>
      </c>
      <c r="F61" s="89">
        <v>31.055112025514415</v>
      </c>
      <c r="G61" s="89">
        <v>29.642285210142443</v>
      </c>
      <c r="H61" s="89">
        <v>26.942609523152953</v>
      </c>
      <c r="I61" s="89">
        <v>27.841724702818365</v>
      </c>
      <c r="J61" s="89">
        <v>24.344291894667524</v>
      </c>
      <c r="K61" s="89">
        <v>29.127203876020872</v>
      </c>
      <c r="L61" s="89">
        <v>29.227375902352442</v>
      </c>
      <c r="M61" s="89">
        <v>24.607840122126696</v>
      </c>
      <c r="N61" s="89">
        <v>18.518482789603294</v>
      </c>
      <c r="O61" s="89">
        <v>19.179710037220467</v>
      </c>
      <c r="P61" s="89">
        <v>18.895198832022878</v>
      </c>
      <c r="Q61" s="89">
        <v>17.019822460294208</v>
      </c>
      <c r="R61" s="89">
        <v>16.063833392359889</v>
      </c>
      <c r="S61" s="89">
        <v>14.954997326771922</v>
      </c>
      <c r="T61" s="89">
        <v>12.428716930566313</v>
      </c>
      <c r="U61" s="89">
        <v>10.190024012563308</v>
      </c>
      <c r="V61" s="89">
        <v>8.5437149622164252</v>
      </c>
      <c r="W61" s="89">
        <v>6.9021348992611857</v>
      </c>
      <c r="X61" s="64">
        <v>5.0060201647403408</v>
      </c>
    </row>
    <row r="62" spans="1:24" ht="26.25" customHeight="1" x14ac:dyDescent="0.4">
      <c r="A62" s="162" t="s">
        <v>179</v>
      </c>
      <c r="B62" s="89" t="s">
        <v>208</v>
      </c>
      <c r="C62" s="89" t="s">
        <v>208</v>
      </c>
      <c r="D62" s="89" t="s">
        <v>208</v>
      </c>
      <c r="E62" s="89" t="s">
        <v>208</v>
      </c>
      <c r="F62" s="89">
        <v>63.542491126562709</v>
      </c>
      <c r="G62" s="89">
        <v>64.552032747345706</v>
      </c>
      <c r="H62" s="89">
        <v>63.298857374960235</v>
      </c>
      <c r="I62" s="89">
        <v>62.336077120187959</v>
      </c>
      <c r="J62" s="89">
        <v>62.680762324950393</v>
      </c>
      <c r="K62" s="89">
        <v>60.658093459457952</v>
      </c>
      <c r="L62" s="89">
        <v>59.298239602512311</v>
      </c>
      <c r="M62" s="89">
        <v>58.678054751971821</v>
      </c>
      <c r="N62" s="89">
        <v>59.509559351716284</v>
      </c>
      <c r="O62" s="89">
        <v>60.841017146988492</v>
      </c>
      <c r="P62" s="89">
        <v>62.398065686352467</v>
      </c>
      <c r="Q62" s="89">
        <v>61.542139602755142</v>
      </c>
      <c r="R62" s="89">
        <v>62.266852679517278</v>
      </c>
      <c r="S62" s="89">
        <v>61.280600175773941</v>
      </c>
      <c r="T62" s="89">
        <v>61.640576166533883</v>
      </c>
      <c r="U62" s="89">
        <v>60.323657887674422</v>
      </c>
      <c r="V62" s="89">
        <v>57.498239016693006</v>
      </c>
      <c r="W62" s="89">
        <v>55.006924941180024</v>
      </c>
      <c r="X62" s="64">
        <v>53.517902034643924</v>
      </c>
    </row>
    <row r="63" spans="1:24" ht="15" x14ac:dyDescent="0.4">
      <c r="A63" s="161" t="s">
        <v>65</v>
      </c>
      <c r="B63" s="89">
        <v>244.20595720675473</v>
      </c>
      <c r="C63" s="89">
        <v>415.14649239263423</v>
      </c>
      <c r="D63" s="89">
        <v>355.08299768965435</v>
      </c>
      <c r="E63" s="89">
        <v>310.84235376544206</v>
      </c>
      <c r="F63" s="89">
        <v>262.5604253187517</v>
      </c>
      <c r="G63" s="89">
        <v>230.50899693113521</v>
      </c>
      <c r="H63" s="89">
        <v>237.69690184570712</v>
      </c>
      <c r="I63" s="89">
        <v>232.07107087903984</v>
      </c>
      <c r="J63" s="89">
        <v>200.80914105147892</v>
      </c>
      <c r="K63" s="89">
        <v>210.24073845614717</v>
      </c>
      <c r="L63" s="89">
        <v>220.52428699125119</v>
      </c>
      <c r="M63" s="89">
        <v>198.33171319379602</v>
      </c>
      <c r="N63" s="89">
        <v>259.35900747404457</v>
      </c>
      <c r="O63" s="89">
        <v>435.90193661204313</v>
      </c>
      <c r="P63" s="89">
        <v>400.9644215383708</v>
      </c>
      <c r="Q63" s="89">
        <v>430.16078414914216</v>
      </c>
      <c r="R63" s="89">
        <v>437.19199447605195</v>
      </c>
      <c r="S63" s="89">
        <v>351.88258520272694</v>
      </c>
      <c r="T63" s="89">
        <v>228.22381791436777</v>
      </c>
      <c r="U63" s="89">
        <v>168.79270983083165</v>
      </c>
      <c r="V63" s="89">
        <v>129.39764003303441</v>
      </c>
      <c r="W63" s="89">
        <v>111.65787730836641</v>
      </c>
      <c r="X63" s="64">
        <v>83.162355001401195</v>
      </c>
    </row>
    <row r="64" spans="1:24" ht="15" x14ac:dyDescent="0.4">
      <c r="A64" s="161" t="s">
        <v>64</v>
      </c>
      <c r="B64" s="89" t="s">
        <v>208</v>
      </c>
      <c r="C64" s="89" t="s">
        <v>208</v>
      </c>
      <c r="D64" s="89" t="s">
        <v>208</v>
      </c>
      <c r="E64" s="89" t="s">
        <v>208</v>
      </c>
      <c r="F64" s="89">
        <v>6.9324608531019605</v>
      </c>
      <c r="G64" s="89">
        <v>9.8628561400726422</v>
      </c>
      <c r="H64" s="89">
        <v>9.9400024747136975</v>
      </c>
      <c r="I64" s="89">
        <v>19.313990093228462</v>
      </c>
      <c r="J64" s="89">
        <v>21.156350557516227</v>
      </c>
      <c r="K64" s="89">
        <v>20.276284690649224</v>
      </c>
      <c r="L64" s="89">
        <v>22.158422225560162</v>
      </c>
      <c r="M64" s="89">
        <v>27.322081371893766</v>
      </c>
      <c r="N64" s="89">
        <v>40.163289819146947</v>
      </c>
      <c r="O64" s="89">
        <v>40.321048234944669</v>
      </c>
      <c r="P64" s="89">
        <v>37.997984088380719</v>
      </c>
      <c r="Q64" s="89">
        <v>41.229481472557794</v>
      </c>
      <c r="R64" s="89">
        <v>47.467545832074208</v>
      </c>
      <c r="S64" s="89">
        <v>45.651707983177516</v>
      </c>
      <c r="T64" s="89">
        <v>44.593313547063261</v>
      </c>
      <c r="U64" s="89">
        <v>47.350156131415048</v>
      </c>
      <c r="V64" s="89">
        <v>45.834120061784553</v>
      </c>
      <c r="W64" s="89">
        <v>48.005327705845417</v>
      </c>
      <c r="X64" s="64">
        <v>44.018517518717594</v>
      </c>
    </row>
    <row r="65" spans="1:24" ht="15" x14ac:dyDescent="0.4">
      <c r="A65" s="161" t="s">
        <v>178</v>
      </c>
      <c r="B65" s="89" t="s">
        <v>208</v>
      </c>
      <c r="C65" s="89" t="s">
        <v>208</v>
      </c>
      <c r="D65" s="89" t="s">
        <v>208</v>
      </c>
      <c r="E65" s="89" t="s">
        <v>208</v>
      </c>
      <c r="F65" s="89" t="s">
        <v>208</v>
      </c>
      <c r="G65" s="89" t="s">
        <v>208</v>
      </c>
      <c r="H65" s="89" t="s">
        <v>208</v>
      </c>
      <c r="I65" s="89" t="s">
        <v>208</v>
      </c>
      <c r="J65" s="89">
        <v>57.098006115437144</v>
      </c>
      <c r="K65" s="89">
        <v>59.082996379556079</v>
      </c>
      <c r="L65" s="89">
        <v>60.996255437390552</v>
      </c>
      <c r="M65" s="89">
        <v>62.560237230012085</v>
      </c>
      <c r="N65" s="89">
        <v>63.336894172518342</v>
      </c>
      <c r="O65" s="89">
        <v>65.267559832383171</v>
      </c>
      <c r="P65" s="89">
        <v>67.733638182932921</v>
      </c>
      <c r="Q65" s="89">
        <v>68.043531161523006</v>
      </c>
      <c r="R65" s="89">
        <v>67.858247975011125</v>
      </c>
      <c r="S65" s="89">
        <v>67.099562852230406</v>
      </c>
      <c r="T65" s="89">
        <v>66.985532911016946</v>
      </c>
      <c r="U65" s="89">
        <v>67.628665046287153</v>
      </c>
      <c r="V65" s="89">
        <v>66.73928771749371</v>
      </c>
      <c r="W65" s="89">
        <v>68.30105324101477</v>
      </c>
      <c r="X65" s="64">
        <v>48.01214175168753</v>
      </c>
    </row>
    <row r="66" spans="1:24" ht="15" x14ac:dyDescent="0.4">
      <c r="A66" s="161" t="s">
        <v>89</v>
      </c>
      <c r="B66" s="89" t="s">
        <v>208</v>
      </c>
      <c r="C66" s="89" t="s">
        <v>208</v>
      </c>
      <c r="D66" s="89" t="s">
        <v>208</v>
      </c>
      <c r="E66" s="89" t="s">
        <v>208</v>
      </c>
      <c r="F66" s="89" t="s">
        <v>208</v>
      </c>
      <c r="G66" s="89" t="s">
        <v>208</v>
      </c>
      <c r="H66" s="89" t="s">
        <v>208</v>
      </c>
      <c r="I66" s="89" t="s">
        <v>208</v>
      </c>
      <c r="J66" s="89">
        <v>611.39514927350615</v>
      </c>
      <c r="K66" s="89">
        <v>650.22599985160173</v>
      </c>
      <c r="L66" s="89">
        <v>681.09251682462775</v>
      </c>
      <c r="M66" s="89">
        <v>714.90468821470017</v>
      </c>
      <c r="N66" s="89">
        <v>729.01786064298221</v>
      </c>
      <c r="O66" s="89">
        <v>759.33780147051527</v>
      </c>
      <c r="P66" s="89">
        <v>758.48514286799468</v>
      </c>
      <c r="Q66" s="89">
        <v>727.71791912654101</v>
      </c>
      <c r="R66" s="89">
        <v>661.28085034536343</v>
      </c>
      <c r="S66" s="89">
        <v>606.95973047930056</v>
      </c>
      <c r="T66" s="89">
        <v>556.60577011796886</v>
      </c>
      <c r="U66" s="89">
        <v>507.45251191266647</v>
      </c>
      <c r="V66" s="89">
        <v>460.29432759683147</v>
      </c>
      <c r="W66" s="89">
        <v>425.49609118770331</v>
      </c>
      <c r="X66" s="64">
        <v>397.5976050959531</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12.55757313295048</v>
      </c>
      <c r="T67" s="89">
        <v>130.93479248920633</v>
      </c>
      <c r="U67" s="89">
        <v>263.2146640985373</v>
      </c>
      <c r="V67" s="89">
        <v>429.44812837411325</v>
      </c>
      <c r="W67" s="89">
        <v>681.1912730954873</v>
      </c>
      <c r="X67" s="64">
        <v>803.32943948360241</v>
      </c>
    </row>
    <row r="68" spans="1:24" ht="15" x14ac:dyDescent="0.4">
      <c r="A68" s="161" t="s">
        <v>63</v>
      </c>
      <c r="B68" s="89">
        <v>99.601197254862697</v>
      </c>
      <c r="C68" s="89">
        <v>110.37579222224782</v>
      </c>
      <c r="D68" s="89">
        <v>108.38394761689872</v>
      </c>
      <c r="E68" s="89">
        <v>110.77718318883122</v>
      </c>
      <c r="F68" s="89">
        <v>114.54966068794093</v>
      </c>
      <c r="G68" s="89">
        <v>116.75810686586648</v>
      </c>
      <c r="H68" s="89">
        <v>104.98160273123075</v>
      </c>
      <c r="I68" s="89">
        <v>101.18573568765802</v>
      </c>
      <c r="J68" s="89">
        <v>97.090014175988188</v>
      </c>
      <c r="K68" s="89">
        <v>93.00144226805952</v>
      </c>
      <c r="L68" s="89">
        <v>90.984344903433112</v>
      </c>
      <c r="M68" s="89">
        <v>88.739262589937567</v>
      </c>
      <c r="N68" s="89">
        <v>85.395270075532068</v>
      </c>
      <c r="O68" s="89">
        <v>86.318600694562903</v>
      </c>
      <c r="P68" s="89">
        <v>82.845491811411478</v>
      </c>
      <c r="Q68" s="89">
        <v>81.27777851589083</v>
      </c>
      <c r="R68" s="89">
        <v>80.325750593974476</v>
      </c>
      <c r="S68" s="89">
        <v>76.575677408974883</v>
      </c>
      <c r="T68" s="89">
        <v>65.46866527067256</v>
      </c>
      <c r="U68" s="89">
        <v>42.566864391458999</v>
      </c>
      <c r="V68" s="89">
        <v>20.134300330641903</v>
      </c>
      <c r="W68" s="89">
        <v>9.2929770690254294</v>
      </c>
      <c r="X68" s="64">
        <v>7.656398592939853</v>
      </c>
    </row>
    <row r="69" spans="1:24" ht="15" x14ac:dyDescent="0.4">
      <c r="A69" s="70" t="s">
        <v>62</v>
      </c>
      <c r="B69" s="89" t="s">
        <v>208</v>
      </c>
      <c r="C69" s="89" t="s">
        <v>208</v>
      </c>
      <c r="D69" s="89" t="s">
        <v>208</v>
      </c>
      <c r="E69" s="89" t="s">
        <v>208</v>
      </c>
      <c r="F69" s="89">
        <v>96.464161511312341</v>
      </c>
      <c r="G69" s="89">
        <v>98.512541659937341</v>
      </c>
      <c r="H69" s="89">
        <v>87.884205809895292</v>
      </c>
      <c r="I69" s="89">
        <v>83.450626665781755</v>
      </c>
      <c r="J69" s="89">
        <v>84.299489452905476</v>
      </c>
      <c r="K69" s="89">
        <v>80.202173445357673</v>
      </c>
      <c r="L69" s="89">
        <v>77.817462313677524</v>
      </c>
      <c r="M69" s="89">
        <v>69.338485829569336</v>
      </c>
      <c r="N69" s="89">
        <v>69.00735909579268</v>
      </c>
      <c r="O69" s="89">
        <v>69.329372789115098</v>
      </c>
      <c r="P69" s="89">
        <v>67.359079663312471</v>
      </c>
      <c r="Q69" s="89">
        <v>65.873485510109191</v>
      </c>
      <c r="R69" s="89">
        <v>66.182498756447742</v>
      </c>
      <c r="S69" s="89">
        <v>63.873272443537886</v>
      </c>
      <c r="T69" s="89">
        <v>53.595050029152127</v>
      </c>
      <c r="U69" s="89">
        <v>31.823680647174356</v>
      </c>
      <c r="V69" s="89">
        <v>10.43383820892546</v>
      </c>
      <c r="W69" s="89">
        <v>0.78976308565391662</v>
      </c>
      <c r="X69" s="64" t="s">
        <v>208</v>
      </c>
    </row>
    <row r="70" spans="1:24" ht="15" x14ac:dyDescent="0.4">
      <c r="A70" s="70" t="s">
        <v>61</v>
      </c>
      <c r="B70" s="89" t="s">
        <v>208</v>
      </c>
      <c r="C70" s="89" t="s">
        <v>208</v>
      </c>
      <c r="D70" s="89" t="s">
        <v>208</v>
      </c>
      <c r="E70" s="89" t="s">
        <v>208</v>
      </c>
      <c r="F70" s="89">
        <v>18.085499176628595</v>
      </c>
      <c r="G70" s="89">
        <v>18.245565205929108</v>
      </c>
      <c r="H70" s="89">
        <v>17.097396921335452</v>
      </c>
      <c r="I70" s="89">
        <v>17.735109021876255</v>
      </c>
      <c r="J70" s="89">
        <v>12.790524723082735</v>
      </c>
      <c r="K70" s="89">
        <v>12.799268822701849</v>
      </c>
      <c r="L70" s="89">
        <v>13.166882589755581</v>
      </c>
      <c r="M70" s="89">
        <v>19.40077676036822</v>
      </c>
      <c r="N70" s="89">
        <v>16.387910979739381</v>
      </c>
      <c r="O70" s="89">
        <v>16.989227905447795</v>
      </c>
      <c r="P70" s="89">
        <v>15.486412148099006</v>
      </c>
      <c r="Q70" s="89">
        <v>15.404293005781641</v>
      </c>
      <c r="R70" s="89">
        <v>14.143251837526725</v>
      </c>
      <c r="S70" s="89">
        <v>12.702404965437006</v>
      </c>
      <c r="T70" s="89">
        <v>11.873615241520429</v>
      </c>
      <c r="U70" s="89">
        <v>10.743183744284623</v>
      </c>
      <c r="V70" s="89">
        <v>9.7004621217164431</v>
      </c>
      <c r="W70" s="89">
        <v>8.5032139833715092</v>
      </c>
      <c r="X70" s="64">
        <v>7.656398592939853</v>
      </c>
    </row>
    <row r="71" spans="1:24" ht="15" x14ac:dyDescent="0.4">
      <c r="A71" s="160" t="s">
        <v>60</v>
      </c>
      <c r="B71" s="89" t="s">
        <v>208</v>
      </c>
      <c r="C71" s="89" t="s">
        <v>208</v>
      </c>
      <c r="D71" s="89" t="s">
        <v>208</v>
      </c>
      <c r="E71" s="89">
        <v>5310.3709442178006</v>
      </c>
      <c r="F71" s="89">
        <v>5328.7651562141918</v>
      </c>
      <c r="G71" s="89">
        <v>5742.3966691835731</v>
      </c>
      <c r="H71" s="89">
        <v>5947.5207882531367</v>
      </c>
      <c r="I71" s="89">
        <v>6138.4179072073293</v>
      </c>
      <c r="J71" s="89">
        <v>6300.6154037081524</v>
      </c>
      <c r="K71" s="89">
        <v>6490.8291390788318</v>
      </c>
      <c r="L71" s="89">
        <v>6600.440558067673</v>
      </c>
      <c r="M71" s="89">
        <v>6955.160018297639</v>
      </c>
      <c r="N71" s="89">
        <v>7270.8550537024448</v>
      </c>
      <c r="O71" s="89">
        <v>7814.3850739278296</v>
      </c>
      <c r="P71" s="89">
        <v>8017.4998132726932</v>
      </c>
      <c r="Q71" s="89">
        <v>8437.3921089674168</v>
      </c>
      <c r="R71" s="89">
        <v>8933.4242096293528</v>
      </c>
      <c r="S71" s="89">
        <v>9171.3257718227251</v>
      </c>
      <c r="T71" s="89">
        <v>9436.5322299087693</v>
      </c>
      <c r="U71" s="89">
        <v>9687.0237756025017</v>
      </c>
      <c r="V71" s="89">
        <v>9709.2541794735444</v>
      </c>
      <c r="W71" s="89">
        <v>9760.0974320508121</v>
      </c>
      <c r="X71" s="64">
        <v>9885.0398349787411</v>
      </c>
    </row>
    <row r="72" spans="1:24" ht="27" customHeight="1" x14ac:dyDescent="0.4">
      <c r="A72" s="160" t="s">
        <v>88</v>
      </c>
      <c r="B72" s="89" t="s">
        <v>208</v>
      </c>
      <c r="C72" s="89" t="s">
        <v>208</v>
      </c>
      <c r="D72" s="89" t="s">
        <v>208</v>
      </c>
      <c r="E72" s="89" t="s">
        <v>208</v>
      </c>
      <c r="F72" s="89" t="s">
        <v>208</v>
      </c>
      <c r="G72" s="89" t="s">
        <v>208</v>
      </c>
      <c r="H72" s="89" t="s">
        <v>208</v>
      </c>
      <c r="I72" s="89" t="s">
        <v>208</v>
      </c>
      <c r="J72" s="89">
        <v>161.58158558190169</v>
      </c>
      <c r="K72" s="89">
        <v>128.8043981077287</v>
      </c>
      <c r="L72" s="89">
        <v>151.02158594304723</v>
      </c>
      <c r="M72" s="89">
        <v>183.14368496090015</v>
      </c>
      <c r="N72" s="89">
        <v>207.19369633411785</v>
      </c>
      <c r="O72" s="89">
        <v>211.47872472855119</v>
      </c>
      <c r="P72" s="89">
        <v>203.26670146935663</v>
      </c>
      <c r="Q72" s="89">
        <v>230.99301957407368</v>
      </c>
      <c r="R72" s="89">
        <v>231.55885800501079</v>
      </c>
      <c r="S72" s="89">
        <v>225.33890528115393</v>
      </c>
      <c r="T72" s="89">
        <v>227.29893394405869</v>
      </c>
      <c r="U72" s="89">
        <v>259.8160411143138</v>
      </c>
      <c r="V72" s="89">
        <v>244.42759446125638</v>
      </c>
      <c r="W72" s="89">
        <v>228.68559178683665</v>
      </c>
      <c r="X72" s="64">
        <v>244.83318796594526</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v>4.1463292774993901E-2</v>
      </c>
      <c r="U73" s="89">
        <v>20.519860393375172</v>
      </c>
      <c r="V73" s="89">
        <v>99.209979847779621</v>
      </c>
      <c r="W73" s="89">
        <v>220.69285062071091</v>
      </c>
      <c r="X73" s="64">
        <v>610.10327829294044</v>
      </c>
    </row>
    <row r="74" spans="1:24" ht="15" x14ac:dyDescent="0.4">
      <c r="A74" s="160" t="s">
        <v>59</v>
      </c>
      <c r="B74" s="89" t="s">
        <v>208</v>
      </c>
      <c r="C74" s="89" t="s">
        <v>208</v>
      </c>
      <c r="D74" s="89" t="s">
        <v>208</v>
      </c>
      <c r="E74" s="89" t="s">
        <v>208</v>
      </c>
      <c r="F74" s="89">
        <v>240.49591907234898</v>
      </c>
      <c r="G74" s="89">
        <v>229.98368638303805</v>
      </c>
      <c r="H74" s="89">
        <v>228.71807738659516</v>
      </c>
      <c r="I74" s="89">
        <v>253.79434043348533</v>
      </c>
      <c r="J74" s="89">
        <v>321.75735055815278</v>
      </c>
      <c r="K74" s="89">
        <v>400.62264330339809</v>
      </c>
      <c r="L74" s="89">
        <v>249.45241049400519</v>
      </c>
      <c r="M74" s="89">
        <v>251.48185090049279</v>
      </c>
      <c r="N74" s="89">
        <v>321.07467077720491</v>
      </c>
      <c r="O74" s="89">
        <v>320.80450879017252</v>
      </c>
      <c r="P74" s="89">
        <v>321.07003012485103</v>
      </c>
      <c r="Q74" s="89">
        <v>245.28721825478462</v>
      </c>
      <c r="R74" s="89">
        <v>239.55321214668086</v>
      </c>
      <c r="S74" s="89">
        <v>235.34520858201932</v>
      </c>
      <c r="T74" s="89">
        <v>229.91698137398646</v>
      </c>
      <c r="U74" s="89">
        <v>225.69009650327399</v>
      </c>
      <c r="V74" s="89">
        <v>218.42383924172222</v>
      </c>
      <c r="W74" s="89">
        <v>211.8616214707707</v>
      </c>
      <c r="X74" s="64">
        <v>205.63015097753453</v>
      </c>
    </row>
    <row r="75" spans="1:24" s="156" customFormat="1" ht="40.5" customHeight="1" x14ac:dyDescent="0.4">
      <c r="A75" s="159" t="s">
        <v>177</v>
      </c>
      <c r="B75" s="158">
        <v>4684.2651925669634</v>
      </c>
      <c r="C75" s="158">
        <v>4591.9375346566412</v>
      </c>
      <c r="D75" s="158">
        <v>4521.9498649357411</v>
      </c>
      <c r="E75" s="158">
        <v>9990.0874512250994</v>
      </c>
      <c r="F75" s="158">
        <v>10366.434233306803</v>
      </c>
      <c r="G75" s="158">
        <v>11040.091664025254</v>
      </c>
      <c r="H75" s="158">
        <v>11356.529643518836</v>
      </c>
      <c r="I75" s="158">
        <v>11490.723041498717</v>
      </c>
      <c r="J75" s="158">
        <v>12331.303595961013</v>
      </c>
      <c r="K75" s="158">
        <v>12631.548025915283</v>
      </c>
      <c r="L75" s="158">
        <v>12709.488319201042</v>
      </c>
      <c r="M75" s="158">
        <v>13251.895756017808</v>
      </c>
      <c r="N75" s="158">
        <v>13862.999647328717</v>
      </c>
      <c r="O75" s="158">
        <v>15105.745088464504</v>
      </c>
      <c r="P75" s="158">
        <v>15422.272048607536</v>
      </c>
      <c r="Q75" s="158">
        <v>15920.244209674789</v>
      </c>
      <c r="R75" s="158">
        <v>16504.013526242958</v>
      </c>
      <c r="S75" s="158">
        <v>16080.821284633186</v>
      </c>
      <c r="T75" s="158">
        <v>16314.239280040463</v>
      </c>
      <c r="U75" s="158">
        <v>16630.673351301441</v>
      </c>
      <c r="V75" s="158">
        <v>16489.422364639919</v>
      </c>
      <c r="W75" s="158">
        <v>16540.620208172793</v>
      </c>
      <c r="X75" s="157">
        <v>16777.288850799068</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2.77734375" style="45" hidden="1" customWidth="1"/>
    <col min="8" max="13" width="12.77734375" style="45" customWidth="1"/>
    <col min="14" max="14" width="12.77734375" style="45" hidden="1" customWidth="1"/>
    <col min="15" max="17" width="12.77734375" style="45" customWidth="1"/>
    <col min="18" max="18" width="12.77734375" style="45" hidden="1" customWidth="1"/>
    <col min="19" max="20" width="12.77734375" style="45" customWidth="1"/>
    <col min="21" max="21" width="11" style="45" customWidth="1"/>
    <col min="22" max="22" width="11.44140625" style="45" customWidth="1"/>
    <col min="23" max="26" width="12.77734375" style="45" customWidth="1"/>
    <col min="27" max="27" width="11.77734375" style="45" customWidth="1"/>
    <col min="28" max="28" width="13.44140625" style="45" hidden="1" customWidth="1"/>
    <col min="29" max="31" width="12.77734375" style="45" customWidth="1"/>
    <col min="32" max="32" width="11.5546875" style="45" customWidth="1"/>
    <col min="33" max="37" width="12.77734375" style="45" hidden="1" customWidth="1"/>
    <col min="38" max="38" width="12.77734375" style="45" customWidth="1"/>
    <col min="39" max="39" width="12.77734375" style="45" hidden="1" customWidth="1"/>
    <col min="40" max="40" width="12.77734375" style="45" customWidth="1"/>
    <col min="41" max="16384" width="8.88671875" style="45"/>
  </cols>
  <sheetData>
    <row r="1" spans="1:40" s="75" customFormat="1" ht="60" customHeight="1" x14ac:dyDescent="0.4">
      <c r="A1" s="189" t="s">
        <v>91</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110194.30170267813</v>
      </c>
      <c r="D3" s="60">
        <f t="shared" ref="D3:AF3" si="1">SUM(D6,D16:D17,D4)</f>
        <v>3673.5860000000011</v>
      </c>
      <c r="E3" s="60">
        <f t="shared" si="1"/>
        <v>922.80799999999988</v>
      </c>
      <c r="F3" s="60">
        <f t="shared" si="1"/>
        <v>1096.0410000000002</v>
      </c>
      <c r="G3" s="60"/>
      <c r="H3" s="60">
        <f t="shared" si="1"/>
        <v>3557.5824190100002</v>
      </c>
      <c r="I3" s="60">
        <f t="shared" si="1"/>
        <v>8079.162999999995</v>
      </c>
      <c r="J3" s="60">
        <f t="shared" si="1"/>
        <v>842.12999999999931</v>
      </c>
      <c r="K3" s="60">
        <f t="shared" si="1"/>
        <v>4628.2519999999977</v>
      </c>
      <c r="L3" s="60">
        <f t="shared" si="1"/>
        <v>2608.7810000000009</v>
      </c>
      <c r="M3" s="60">
        <f t="shared" si="1"/>
        <v>16.622024122071426</v>
      </c>
      <c r="N3" s="60"/>
      <c r="O3" s="60">
        <f t="shared" si="1"/>
        <v>13162.27006144</v>
      </c>
      <c r="P3" s="60">
        <f t="shared" si="1"/>
        <v>6662.027000000001</v>
      </c>
      <c r="Q3" s="60">
        <f t="shared" si="1"/>
        <v>10037.77677407898</v>
      </c>
      <c r="R3" s="60"/>
      <c r="S3" s="60">
        <f t="shared" si="1"/>
        <v>4855.6777992951511</v>
      </c>
      <c r="T3" s="60">
        <f t="shared" si="1"/>
        <v>4587.9632156862672</v>
      </c>
      <c r="U3" s="60">
        <f t="shared" si="1"/>
        <v>312.66128505767614</v>
      </c>
      <c r="V3" s="60">
        <f t="shared" si="1"/>
        <v>281.47447403988542</v>
      </c>
      <c r="W3" s="60">
        <f t="shared" si="1"/>
        <v>749.94100000000003</v>
      </c>
      <c r="X3" s="60">
        <f t="shared" si="1"/>
        <v>2204.4830000000015</v>
      </c>
      <c r="Y3" s="60">
        <f t="shared" si="1"/>
        <v>149.76499999999999</v>
      </c>
      <c r="Z3" s="60">
        <f t="shared" si="1"/>
        <v>425.35699497931432</v>
      </c>
      <c r="AA3" s="60">
        <f t="shared" si="1"/>
        <v>5970.6159999999963</v>
      </c>
      <c r="AB3" s="60"/>
      <c r="AC3" s="60">
        <f t="shared" si="1"/>
        <v>918.40399999999977</v>
      </c>
      <c r="AD3" s="60">
        <f t="shared" si="1"/>
        <v>794.12099999999964</v>
      </c>
      <c r="AE3" s="60">
        <f t="shared" si="1"/>
        <v>124.28300000000013</v>
      </c>
      <c r="AF3" s="60">
        <f t="shared" si="1"/>
        <v>48801.804999999986</v>
      </c>
      <c r="AG3" s="60"/>
      <c r="AH3" s="60"/>
      <c r="AI3" s="60"/>
      <c r="AJ3" s="60"/>
      <c r="AK3" s="60"/>
      <c r="AL3" s="60">
        <f>SUM(AL6,AL16:AL17,AL4)</f>
        <v>1291.1700000000003</v>
      </c>
      <c r="AM3" s="60"/>
      <c r="AN3" s="59">
        <f>SUM(AN6,AN16:AN17,AN4)</f>
        <v>2474.88442904779</v>
      </c>
    </row>
    <row r="4" spans="1:40" s="48" customFormat="1" x14ac:dyDescent="0.4">
      <c r="A4" s="68"/>
      <c r="B4" s="70" t="s">
        <v>57</v>
      </c>
      <c r="C4" s="66">
        <f t="shared" si="0"/>
        <v>1987.9687376755758</v>
      </c>
      <c r="D4" s="65">
        <f>AA!$K$4</f>
        <v>1.2778826561921868</v>
      </c>
      <c r="E4" s="65">
        <f>BBWB!$K$4</f>
        <v>26.234479032471963</v>
      </c>
      <c r="F4" s="65">
        <f>CA!$K$4</f>
        <v>0.20472402875367521</v>
      </c>
      <c r="G4" s="65"/>
      <c r="H4" s="65">
        <f>CTB!K4</f>
        <v>0</v>
      </c>
      <c r="I4" s="65">
        <f>DLA!$K$4</f>
        <v>6.5719129570630948</v>
      </c>
      <c r="J4" s="65">
        <f>'DLA (children)'!$K$4</f>
        <v>0.57701643846405293</v>
      </c>
      <c r="K4" s="65">
        <f>'DLA (working age)'!$K$4</f>
        <v>3.2030341763604255</v>
      </c>
      <c r="L4" s="65">
        <f>'DLA (pensioners)'!$K$4</f>
        <v>2.7944510938160754</v>
      </c>
      <c r="M4" s="65">
        <f>DHP!$K$4</f>
        <v>0</v>
      </c>
      <c r="N4" s="65"/>
      <c r="O4" s="65">
        <f>HB!$K$4</f>
        <v>0</v>
      </c>
      <c r="P4" s="65">
        <f>IB!$K$4</f>
        <v>41.344651878000832</v>
      </c>
      <c r="Q4" s="65">
        <f>IS!$K$4</f>
        <v>1.0354705779954478</v>
      </c>
      <c r="R4" s="65"/>
      <c r="S4" s="65">
        <f>'IS (incapacity)'!$K$4</f>
        <v>0.41982480028964086</v>
      </c>
      <c r="T4" s="65">
        <f>'IS (lone parent)'!$K$4</f>
        <v>0.44850044352321378</v>
      </c>
      <c r="U4" s="65">
        <f>'IS (carer)'!$K$4</f>
        <v>0</v>
      </c>
      <c r="V4" s="65">
        <f>'IS (others)'!$K$4</f>
        <v>0.16714533418259334</v>
      </c>
      <c r="W4" s="65">
        <f>IIDB!$K$4</f>
        <v>11.495379362478616</v>
      </c>
      <c r="X4" s="65">
        <f>JSA!$K$4</f>
        <v>0.29138156200034199</v>
      </c>
      <c r="Y4" s="65">
        <f>MA!$K$4</f>
        <v>0.396859609744526</v>
      </c>
      <c r="Z4" s="65">
        <f>O75TVL!$K$4</f>
        <v>0</v>
      </c>
      <c r="AA4" s="65">
        <f>PC!$K$4</f>
        <v>1.0186092878088882</v>
      </c>
      <c r="AB4" s="65"/>
      <c r="AC4" s="65">
        <f>SDA!$K$4</f>
        <v>1.6491410306555232</v>
      </c>
      <c r="AD4" s="65">
        <f>'SDA (working age)'!$K$4</f>
        <v>1.4525147738727817</v>
      </c>
      <c r="AE4" s="65">
        <f>'SDA (pensioners)'!$K$4</f>
        <v>0.19662625678274143</v>
      </c>
      <c r="AF4" s="65">
        <f>SP!$K$4</f>
        <v>1890.9482456924106</v>
      </c>
      <c r="AG4" s="65"/>
      <c r="AH4" s="65"/>
      <c r="AI4" s="65"/>
      <c r="AJ4" s="65"/>
      <c r="AK4" s="65"/>
      <c r="AL4" s="65">
        <f>SMP!$K$4</f>
        <v>0</v>
      </c>
      <c r="AM4" s="65"/>
      <c r="AN4" s="64">
        <f>WFP!$K$4</f>
        <v>5.5</v>
      </c>
    </row>
    <row r="5" spans="1:40" s="48" customFormat="1" ht="25.5" customHeight="1" x14ac:dyDescent="0.4">
      <c r="A5" s="69">
        <v>941</v>
      </c>
      <c r="B5" s="51" t="s">
        <v>56</v>
      </c>
      <c r="C5" s="61">
        <f t="shared" si="0"/>
        <v>97758.185536486577</v>
      </c>
      <c r="D5" s="60">
        <f t="shared" ref="D5:AF5" si="2">SUM(D6,D16)</f>
        <v>3312.7386123645606</v>
      </c>
      <c r="E5" s="60">
        <f t="shared" si="2"/>
        <v>801.26867013731498</v>
      </c>
      <c r="F5" s="60">
        <f t="shared" si="2"/>
        <v>989.39436000564888</v>
      </c>
      <c r="G5" s="60"/>
      <c r="H5" s="60">
        <f t="shared" si="2"/>
        <v>3200.0495460100001</v>
      </c>
      <c r="I5" s="60">
        <f t="shared" si="2"/>
        <v>7160.1937443356701</v>
      </c>
      <c r="J5" s="60">
        <f t="shared" si="2"/>
        <v>763.46400069068386</v>
      </c>
      <c r="K5" s="60">
        <f t="shared" si="2"/>
        <v>4096.9331144530697</v>
      </c>
      <c r="L5" s="60">
        <f t="shared" si="2"/>
        <v>2299.0344833961972</v>
      </c>
      <c r="M5" s="60">
        <f t="shared" si="2"/>
        <v>14.382023122071427</v>
      </c>
      <c r="N5" s="60"/>
      <c r="O5" s="60">
        <f t="shared" si="2"/>
        <v>11973.868095440001</v>
      </c>
      <c r="P5" s="60">
        <f t="shared" si="2"/>
        <v>5811.5661015105725</v>
      </c>
      <c r="Q5" s="60">
        <f t="shared" si="2"/>
        <v>9045.7464121366102</v>
      </c>
      <c r="R5" s="60"/>
      <c r="S5" s="60">
        <f t="shared" si="2"/>
        <v>4310.1563411132865</v>
      </c>
      <c r="T5" s="60">
        <f t="shared" si="2"/>
        <v>4202.3707841072164</v>
      </c>
      <c r="U5" s="60">
        <f t="shared" si="2"/>
        <v>280.45061274002973</v>
      </c>
      <c r="V5" s="60">
        <f t="shared" si="2"/>
        <v>252.76867417607772</v>
      </c>
      <c r="W5" s="60">
        <f t="shared" si="2"/>
        <v>663.41863281202006</v>
      </c>
      <c r="X5" s="60">
        <f t="shared" si="2"/>
        <v>1962.2244262698487</v>
      </c>
      <c r="Y5" s="60">
        <f t="shared" si="2"/>
        <v>137.79613279935879</v>
      </c>
      <c r="Z5" s="60">
        <f t="shared" si="2"/>
        <v>389.76098884631182</v>
      </c>
      <c r="AA5" s="60">
        <f t="shared" si="2"/>
        <v>5367.7178036465539</v>
      </c>
      <c r="AB5" s="60"/>
      <c r="AC5" s="60">
        <f t="shared" si="2"/>
        <v>815.0590538914164</v>
      </c>
      <c r="AD5" s="60">
        <f t="shared" si="2"/>
        <v>704.88061087443918</v>
      </c>
      <c r="AE5" s="60">
        <f t="shared" si="2"/>
        <v>110.17844301697727</v>
      </c>
      <c r="AF5" s="60">
        <f t="shared" si="2"/>
        <v>42689.525783890407</v>
      </c>
      <c r="AG5" s="60"/>
      <c r="AH5" s="60"/>
      <c r="AI5" s="60"/>
      <c r="AJ5" s="60"/>
      <c r="AK5" s="60"/>
      <c r="AL5" s="60">
        <f>SUM(AL6,AL16)</f>
        <v>1172.6234577334915</v>
      </c>
      <c r="AM5" s="60"/>
      <c r="AN5" s="59">
        <f>SUM(AN6,AN16)</f>
        <v>2250.8516915347095</v>
      </c>
    </row>
    <row r="6" spans="1:40" s="48" customFormat="1" ht="25.5" customHeight="1" x14ac:dyDescent="0.4">
      <c r="A6" s="69">
        <v>921</v>
      </c>
      <c r="B6" s="52" t="s">
        <v>55</v>
      </c>
      <c r="C6" s="61">
        <f t="shared" si="0"/>
        <v>91428.492533592478</v>
      </c>
      <c r="D6" s="60">
        <f t="shared" ref="D6:AF6" si="3">SUM(D7:D15)</f>
        <v>3027.5923739411573</v>
      </c>
      <c r="E6" s="60">
        <f t="shared" si="3"/>
        <v>751.96311887261038</v>
      </c>
      <c r="F6" s="60">
        <f t="shared" si="3"/>
        <v>912.72980413492826</v>
      </c>
      <c r="G6" s="60"/>
      <c r="H6" s="60">
        <f t="shared" si="3"/>
        <v>3039.5921460100003</v>
      </c>
      <c r="I6" s="60">
        <f t="shared" si="3"/>
        <v>6488.8198469715098</v>
      </c>
      <c r="J6" s="60">
        <f t="shared" si="3"/>
        <v>711.52153652587265</v>
      </c>
      <c r="K6" s="60">
        <f t="shared" si="3"/>
        <v>3730.7450280719113</v>
      </c>
      <c r="L6" s="60">
        <f t="shared" si="3"/>
        <v>2044.8587397166564</v>
      </c>
      <c r="M6" s="60">
        <f t="shared" si="3"/>
        <v>13.675157122071427</v>
      </c>
      <c r="N6" s="60"/>
      <c r="O6" s="60">
        <f t="shared" si="3"/>
        <v>11414.81737744</v>
      </c>
      <c r="P6" s="60">
        <f t="shared" si="3"/>
        <v>5213.6304917628077</v>
      </c>
      <c r="Q6" s="60">
        <f t="shared" si="3"/>
        <v>8454.8171442203766</v>
      </c>
      <c r="R6" s="60"/>
      <c r="S6" s="60">
        <f t="shared" si="3"/>
        <v>3995.3616177668996</v>
      </c>
      <c r="T6" s="60">
        <f t="shared" si="3"/>
        <v>3962.0079347249516</v>
      </c>
      <c r="U6" s="60">
        <f t="shared" si="3"/>
        <v>259.04297416663934</v>
      </c>
      <c r="V6" s="60">
        <f t="shared" si="3"/>
        <v>238.40461756188648</v>
      </c>
      <c r="W6" s="60">
        <f t="shared" si="3"/>
        <v>609.71758658451279</v>
      </c>
      <c r="X6" s="60">
        <f t="shared" si="3"/>
        <v>1857.0591059116509</v>
      </c>
      <c r="Y6" s="60">
        <f t="shared" si="3"/>
        <v>130.78774157974755</v>
      </c>
      <c r="Z6" s="60">
        <f t="shared" si="3"/>
        <v>366.12824337950042</v>
      </c>
      <c r="AA6" s="60">
        <f t="shared" si="3"/>
        <v>5015.7714208942007</v>
      </c>
      <c r="AB6" s="60"/>
      <c r="AC6" s="60">
        <f t="shared" si="3"/>
        <v>753.95443897406858</v>
      </c>
      <c r="AD6" s="60">
        <f t="shared" si="3"/>
        <v>654.30454965151614</v>
      </c>
      <c r="AE6" s="60">
        <f t="shared" si="3"/>
        <v>99.649889322552568</v>
      </c>
      <c r="AF6" s="60">
        <f t="shared" si="3"/>
        <v>40152.071876140966</v>
      </c>
      <c r="AG6" s="60"/>
      <c r="AH6" s="60"/>
      <c r="AI6" s="60"/>
      <c r="AJ6" s="60"/>
      <c r="AK6" s="60"/>
      <c r="AL6" s="60">
        <f>SUM(AL7:AL15)</f>
        <v>1111.2513752613359</v>
      </c>
      <c r="AM6" s="60"/>
      <c r="AN6" s="59">
        <f>SUM(AN7:AN15)</f>
        <v>2114.1132843910395</v>
      </c>
    </row>
    <row r="7" spans="1:40" s="48" customFormat="1" x14ac:dyDescent="0.4">
      <c r="A7" s="68" t="s">
        <v>54</v>
      </c>
      <c r="B7" s="67" t="s">
        <v>53</v>
      </c>
      <c r="C7" s="66">
        <f t="shared" si="0"/>
        <v>5452.1082744697069</v>
      </c>
      <c r="D7" s="65">
        <f>AA!$K7</f>
        <v>174.96794551296017</v>
      </c>
      <c r="E7" s="65">
        <f>BBWB!$K7</f>
        <v>42.758604907048472</v>
      </c>
      <c r="F7" s="65">
        <f>CA!$K7</f>
        <v>66.112202139640175</v>
      </c>
      <c r="G7" s="65"/>
      <c r="H7" s="65">
        <f>CTB!K7</f>
        <v>201.48369000000002</v>
      </c>
      <c r="I7" s="65">
        <f>DLA!$K7</f>
        <v>466.67405867145783</v>
      </c>
      <c r="J7" s="65">
        <f>'DLA (children)'!$K7</f>
        <v>41.839491432233501</v>
      </c>
      <c r="K7" s="65">
        <f>'DLA (working age)'!$K7</f>
        <v>255.25548701158544</v>
      </c>
      <c r="L7" s="65">
        <f>'DLA (pensioners)'!$K7</f>
        <v>169.97148046297963</v>
      </c>
      <c r="M7" s="65">
        <f>DHP!$K7</f>
        <v>0.34965999999999997</v>
      </c>
      <c r="N7" s="65"/>
      <c r="O7" s="65">
        <f>HB!$K7</f>
        <v>601.46406999999999</v>
      </c>
      <c r="P7" s="65">
        <f>IB!$K7</f>
        <v>482.92332308747348</v>
      </c>
      <c r="Q7" s="65">
        <f>IS!$K7</f>
        <v>544.40653433713669</v>
      </c>
      <c r="R7" s="65"/>
      <c r="S7" s="65">
        <f>'IS (incapacity)'!$K7</f>
        <v>283.77993895443672</v>
      </c>
      <c r="T7" s="65">
        <f>'IS (lone parent)'!$K7</f>
        <v>225.68290420614269</v>
      </c>
      <c r="U7" s="65">
        <f>'IS (carer)'!$K7</f>
        <v>21.198530211722638</v>
      </c>
      <c r="V7" s="65">
        <f>'IS (others)'!$K7</f>
        <v>13.745160964834591</v>
      </c>
      <c r="W7" s="65">
        <f>IIDB!$K7</f>
        <v>89.515294317161931</v>
      </c>
      <c r="X7" s="65">
        <f>JSA!$K7</f>
        <v>123.14797576565689</v>
      </c>
      <c r="Y7" s="65">
        <f>MA!$K7</f>
        <v>4.2380906019523552</v>
      </c>
      <c r="Z7" s="65">
        <f>O75TVL!$K7</f>
        <v>18.676874343267677</v>
      </c>
      <c r="AA7" s="65">
        <f>PC!$K7</f>
        <v>312.86278086904633</v>
      </c>
      <c r="AB7" s="65"/>
      <c r="AC7" s="65">
        <f>SDA!$K7</f>
        <v>50.776349962218092</v>
      </c>
      <c r="AD7" s="65">
        <f>'SDA (working age)'!$K7</f>
        <v>43.162143861516753</v>
      </c>
      <c r="AE7" s="65">
        <f>'SDA (pensioners)'!$K7</f>
        <v>7.61420610070134</v>
      </c>
      <c r="AF7" s="65">
        <f>SP!$K7</f>
        <v>2114.97708848823</v>
      </c>
      <c r="AG7" s="65"/>
      <c r="AH7" s="65"/>
      <c r="AI7" s="65"/>
      <c r="AJ7" s="65"/>
      <c r="AK7" s="65"/>
      <c r="AL7" s="65">
        <f>SMP!$K7</f>
        <v>45.685714521549691</v>
      </c>
      <c r="AM7" s="65"/>
      <c r="AN7" s="64">
        <f>WFP!$K7</f>
        <v>111.08801694490683</v>
      </c>
    </row>
    <row r="8" spans="1:40" s="48" customFormat="1" x14ac:dyDescent="0.4">
      <c r="A8" s="68" t="s">
        <v>52</v>
      </c>
      <c r="B8" s="67" t="s">
        <v>51</v>
      </c>
      <c r="C8" s="66">
        <f t="shared" si="0"/>
        <v>13937.600178727052</v>
      </c>
      <c r="D8" s="65">
        <f>AA!$K8</f>
        <v>497.73521053068572</v>
      </c>
      <c r="E8" s="65">
        <f>BBWB!$K8</f>
        <v>113.81204249251655</v>
      </c>
      <c r="F8" s="65">
        <f>CA!$K8</f>
        <v>158.412915083841</v>
      </c>
      <c r="G8" s="65"/>
      <c r="H8" s="65">
        <f>CTB!K8</f>
        <v>468.76739800000001</v>
      </c>
      <c r="I8" s="65">
        <f>DLA!$K8</f>
        <v>1278.9344559088129</v>
      </c>
      <c r="J8" s="65">
        <f>'DLA (children)'!$K8</f>
        <v>106.0256837503417</v>
      </c>
      <c r="K8" s="65">
        <f>'DLA (working age)'!$K8</f>
        <v>722.34226541725786</v>
      </c>
      <c r="L8" s="65">
        <f>'DLA (pensioners)'!$K8</f>
        <v>451.89033276653464</v>
      </c>
      <c r="M8" s="65">
        <f>DHP!$K8</f>
        <v>1.6665194800000003</v>
      </c>
      <c r="N8" s="65"/>
      <c r="O8" s="65">
        <f>HB!$K8</f>
        <v>1509.1894820000002</v>
      </c>
      <c r="P8" s="65">
        <f>IB!$K8</f>
        <v>1073.1526151102034</v>
      </c>
      <c r="Q8" s="65">
        <f>IS!$K8</f>
        <v>1480.0241302088939</v>
      </c>
      <c r="R8" s="65"/>
      <c r="S8" s="65">
        <f>'IS (incapacity)'!$K8</f>
        <v>783.14708825259368</v>
      </c>
      <c r="T8" s="65">
        <f>'IS (lone parent)'!$K8</f>
        <v>614.76252068937345</v>
      </c>
      <c r="U8" s="65">
        <f>'IS (carer)'!$K8</f>
        <v>46.449387114281052</v>
      </c>
      <c r="V8" s="65">
        <f>'IS (others)'!$K8</f>
        <v>35.665134152645734</v>
      </c>
      <c r="W8" s="65">
        <f>IIDB!$K8</f>
        <v>109.78699887339479</v>
      </c>
      <c r="X8" s="65">
        <f>JSA!$K8</f>
        <v>258.12245232718647</v>
      </c>
      <c r="Y8" s="65">
        <f>MA!$K8</f>
        <v>15.710085480253603</v>
      </c>
      <c r="Z8" s="65">
        <f>O75TVL!$K8</f>
        <v>49.146295116462468</v>
      </c>
      <c r="AA8" s="65">
        <f>PC!$K8</f>
        <v>787.84993547047759</v>
      </c>
      <c r="AB8" s="65"/>
      <c r="AC8" s="65">
        <f>SDA!$K8</f>
        <v>127.13556041615846</v>
      </c>
      <c r="AD8" s="65">
        <f>'SDA (working age)'!$K8</f>
        <v>108.99426026118786</v>
      </c>
      <c r="AE8" s="65">
        <f>'SDA (pensioners)'!$K8</f>
        <v>18.141300154970605</v>
      </c>
      <c r="AF8" s="65">
        <f>SP!$K8</f>
        <v>5563.5260361198398</v>
      </c>
      <c r="AG8" s="65"/>
      <c r="AH8" s="65"/>
      <c r="AI8" s="65"/>
      <c r="AJ8" s="65"/>
      <c r="AK8" s="65"/>
      <c r="AL8" s="65">
        <f>SMP!$K8</f>
        <v>152.83011218237499</v>
      </c>
      <c r="AM8" s="65"/>
      <c r="AN8" s="64">
        <f>WFP!$K8</f>
        <v>291.79793392595127</v>
      </c>
    </row>
    <row r="9" spans="1:40" s="48" customFormat="1" x14ac:dyDescent="0.4">
      <c r="A9" s="68" t="s">
        <v>50</v>
      </c>
      <c r="B9" s="67" t="s">
        <v>49</v>
      </c>
      <c r="C9" s="66">
        <f t="shared" si="0"/>
        <v>9275.0081124099452</v>
      </c>
      <c r="D9" s="65">
        <f>AA!$K9</f>
        <v>289.5645456835058</v>
      </c>
      <c r="E9" s="65">
        <f>BBWB!$K9</f>
        <v>77.125191502879559</v>
      </c>
      <c r="F9" s="65">
        <f>CA!$K9</f>
        <v>108.93333620290821</v>
      </c>
      <c r="G9" s="65"/>
      <c r="H9" s="65">
        <f>CTB!K9</f>
        <v>292.62079900000003</v>
      </c>
      <c r="I9" s="65">
        <f>DLA!$K9</f>
        <v>776.74108863277115</v>
      </c>
      <c r="J9" s="65">
        <f>'DLA (children)'!$K9</f>
        <v>74.178175950462929</v>
      </c>
      <c r="K9" s="65">
        <f>'DLA (working age)'!$K9</f>
        <v>439.24388378826927</v>
      </c>
      <c r="L9" s="65">
        <f>'DLA (pensioners)'!$K9</f>
        <v>263.66032539117748</v>
      </c>
      <c r="M9" s="65">
        <f>DHP!$K9</f>
        <v>0.93624025999999994</v>
      </c>
      <c r="N9" s="65"/>
      <c r="O9" s="65">
        <f>HB!$K9</f>
        <v>926.70107099999996</v>
      </c>
      <c r="P9" s="65">
        <f>IB!$K9</f>
        <v>631.63496975168368</v>
      </c>
      <c r="Q9" s="65">
        <f>IS!$K9</f>
        <v>864.26404546520985</v>
      </c>
      <c r="R9" s="65"/>
      <c r="S9" s="65">
        <f>'IS (incapacity)'!$K9</f>
        <v>417.08105400124253</v>
      </c>
      <c r="T9" s="65">
        <f>'IS (lone parent)'!$K9</f>
        <v>389.77785646507471</v>
      </c>
      <c r="U9" s="65">
        <f>'IS (carer)'!$K9</f>
        <v>34.774771770380084</v>
      </c>
      <c r="V9" s="65">
        <f>'IS (others)'!$K9</f>
        <v>22.630363228512529</v>
      </c>
      <c r="W9" s="65">
        <f>IIDB!$K9</f>
        <v>80.233130131988474</v>
      </c>
      <c r="X9" s="65">
        <f>JSA!$K9</f>
        <v>197.90628826640079</v>
      </c>
      <c r="Y9" s="65">
        <f>MA!$K9</f>
        <v>12.679060502537485</v>
      </c>
      <c r="Z9" s="65">
        <f>O75TVL!$K9</f>
        <v>37.024847445733165</v>
      </c>
      <c r="AA9" s="65">
        <f>PC!$K9</f>
        <v>528.41200978327788</v>
      </c>
      <c r="AB9" s="65"/>
      <c r="AC9" s="65">
        <f>SDA!$K9</f>
        <v>83.752637330507639</v>
      </c>
      <c r="AD9" s="65">
        <f>'SDA (working age)'!$K9</f>
        <v>71.867067828198714</v>
      </c>
      <c r="AE9" s="65">
        <f>'SDA (pensioners)'!$K9</f>
        <v>11.88556950230894</v>
      </c>
      <c r="AF9" s="65">
        <f>SP!$K9</f>
        <v>4057.4096429323899</v>
      </c>
      <c r="AG9" s="65"/>
      <c r="AH9" s="65"/>
      <c r="AI9" s="65"/>
      <c r="AJ9" s="65"/>
      <c r="AK9" s="65"/>
      <c r="AL9" s="65">
        <f>SMP!$K9</f>
        <v>95.39428520578933</v>
      </c>
      <c r="AM9" s="65"/>
      <c r="AN9" s="64">
        <f>WFP!$K9</f>
        <v>213.67492331236252</v>
      </c>
    </row>
    <row r="10" spans="1:40" s="48" customFormat="1" x14ac:dyDescent="0.4">
      <c r="A10" s="68" t="s">
        <v>48</v>
      </c>
      <c r="B10" s="67" t="s">
        <v>47</v>
      </c>
      <c r="C10" s="66">
        <f t="shared" si="0"/>
        <v>7460.4661112287904</v>
      </c>
      <c r="D10" s="65">
        <f>AA!$K10</f>
        <v>274.56098872410513</v>
      </c>
      <c r="E10" s="65">
        <f>BBWB!$K10</f>
        <v>65.693551141276686</v>
      </c>
      <c r="F10" s="65">
        <f>CA!$K10</f>
        <v>81.285164242920771</v>
      </c>
      <c r="G10" s="65"/>
      <c r="H10" s="65">
        <f>CTB!K10</f>
        <v>225.783952</v>
      </c>
      <c r="I10" s="65">
        <f>DLA!$K10</f>
        <v>571.52210285124761</v>
      </c>
      <c r="J10" s="65">
        <f>'DLA (children)'!$K10</f>
        <v>59.857870923799879</v>
      </c>
      <c r="K10" s="65">
        <f>'DLA (working age)'!$K10</f>
        <v>327.92462706964528</v>
      </c>
      <c r="L10" s="65">
        <f>'DLA (pensioners)'!$K10</f>
        <v>183.7292281371235</v>
      </c>
      <c r="M10" s="65">
        <f>DHP!$K10</f>
        <v>0.59768449000000001</v>
      </c>
      <c r="N10" s="65"/>
      <c r="O10" s="65">
        <f>HB!$K10</f>
        <v>646.07493299999999</v>
      </c>
      <c r="P10" s="65">
        <f>IB!$K10</f>
        <v>473.14708240976921</v>
      </c>
      <c r="Q10" s="65">
        <f>IS!$K10</f>
        <v>588.48052982925071</v>
      </c>
      <c r="R10" s="65"/>
      <c r="S10" s="65">
        <f>'IS (incapacity)'!$K10</f>
        <v>274.62269805306209</v>
      </c>
      <c r="T10" s="65">
        <f>'IS (lone parent)'!$K10</f>
        <v>276.20607027656206</v>
      </c>
      <c r="U10" s="65">
        <f>'IS (carer)'!$K10</f>
        <v>22.287005081064077</v>
      </c>
      <c r="V10" s="65">
        <f>'IS (others)'!$K10</f>
        <v>15.364756418562475</v>
      </c>
      <c r="W10" s="65">
        <f>IIDB!$K10</f>
        <v>71.490280011880557</v>
      </c>
      <c r="X10" s="65">
        <f>JSA!$K10</f>
        <v>144.16200399984635</v>
      </c>
      <c r="Y10" s="65">
        <f>MA!$K10</f>
        <v>13.076077751879753</v>
      </c>
      <c r="Z10" s="65">
        <f>O75TVL!$K10</f>
        <v>31.733443017532416</v>
      </c>
      <c r="AA10" s="65">
        <f>PC!$K10</f>
        <v>406.1706248093077</v>
      </c>
      <c r="AB10" s="65"/>
      <c r="AC10" s="65">
        <f>SDA!$K10</f>
        <v>73.48900035426351</v>
      </c>
      <c r="AD10" s="65">
        <f>'SDA (working age)'!$K10</f>
        <v>64.533425571500018</v>
      </c>
      <c r="AE10" s="65">
        <f>'SDA (pensioners)'!$K10</f>
        <v>8.9555747827634864</v>
      </c>
      <c r="AF10" s="65">
        <f>SP!$K10</f>
        <v>3527.052288464452</v>
      </c>
      <c r="AG10" s="65"/>
      <c r="AH10" s="65"/>
      <c r="AI10" s="65"/>
      <c r="AJ10" s="65"/>
      <c r="AK10" s="65"/>
      <c r="AL10" s="65">
        <f>SMP!$K10</f>
        <v>83.370727049310105</v>
      </c>
      <c r="AM10" s="65"/>
      <c r="AN10" s="64">
        <f>WFP!$K10</f>
        <v>182.77567708174666</v>
      </c>
    </row>
    <row r="11" spans="1:40" s="48" customFormat="1" x14ac:dyDescent="0.4">
      <c r="A11" s="68" t="s">
        <v>46</v>
      </c>
      <c r="B11" s="67" t="s">
        <v>45</v>
      </c>
      <c r="C11" s="66">
        <f t="shared" si="0"/>
        <v>10094.759834407992</v>
      </c>
      <c r="D11" s="65">
        <f>AA!$K11</f>
        <v>385.75652235613302</v>
      </c>
      <c r="E11" s="65">
        <f>BBWB!$K11</f>
        <v>88.528089103958678</v>
      </c>
      <c r="F11" s="65">
        <f>CA!$K11</f>
        <v>114.80822637563759</v>
      </c>
      <c r="G11" s="65"/>
      <c r="H11" s="65">
        <f>CTB!K11</f>
        <v>335.70128799999998</v>
      </c>
      <c r="I11" s="65">
        <f>DLA!$K11</f>
        <v>772.30266995649981</v>
      </c>
      <c r="J11" s="65">
        <f>'DLA (children)'!$K11</f>
        <v>83.689119172835319</v>
      </c>
      <c r="K11" s="65">
        <f>'DLA (working age)'!$K11</f>
        <v>428.79390246938061</v>
      </c>
      <c r="L11" s="65">
        <f>'DLA (pensioners)'!$K11</f>
        <v>259.78244112052499</v>
      </c>
      <c r="M11" s="65">
        <f>DHP!$K11</f>
        <v>1.2975133100000003</v>
      </c>
      <c r="N11" s="65"/>
      <c r="O11" s="65">
        <f>HB!$K11</f>
        <v>1046.4092539999999</v>
      </c>
      <c r="P11" s="65">
        <f>IB!$K11</f>
        <v>623.50527767251481</v>
      </c>
      <c r="Q11" s="65">
        <f>IS!$K11</f>
        <v>927.8160157161609</v>
      </c>
      <c r="R11" s="65"/>
      <c r="S11" s="65">
        <f>'IS (incapacity)'!$K11</f>
        <v>428.62529839659646</v>
      </c>
      <c r="T11" s="65">
        <f>'IS (lone parent)'!$K11</f>
        <v>439.21864279654329</v>
      </c>
      <c r="U11" s="65">
        <f>'IS (carer)'!$K11</f>
        <v>35.096835866548901</v>
      </c>
      <c r="V11" s="65">
        <f>'IS (others)'!$K11</f>
        <v>24.875238656472188</v>
      </c>
      <c r="W11" s="65">
        <f>IIDB!$K11</f>
        <v>70.06204628178233</v>
      </c>
      <c r="X11" s="65">
        <f>JSA!$K11</f>
        <v>244.59925885995213</v>
      </c>
      <c r="Y11" s="65">
        <f>MA!$K11</f>
        <v>11.974784452858804</v>
      </c>
      <c r="Z11" s="65">
        <f>O75TVL!$K11</f>
        <v>39.12696605572954</v>
      </c>
      <c r="AA11" s="65">
        <f>PC!$K11</f>
        <v>616.75351219765798</v>
      </c>
      <c r="AB11" s="65"/>
      <c r="AC11" s="65">
        <f>SDA!$K11</f>
        <v>83.475684147840667</v>
      </c>
      <c r="AD11" s="65">
        <f>'SDA (working age)'!$K11</f>
        <v>73.275438458247379</v>
      </c>
      <c r="AE11" s="65">
        <f>'SDA (pensioners)'!$K11</f>
        <v>10.20024568959329</v>
      </c>
      <c r="AF11" s="65">
        <f>SP!$K11</f>
        <v>4389.513649395125</v>
      </c>
      <c r="AG11" s="65"/>
      <c r="AH11" s="65"/>
      <c r="AI11" s="65"/>
      <c r="AJ11" s="65"/>
      <c r="AK11" s="65"/>
      <c r="AL11" s="65">
        <f>SMP!$K11</f>
        <v>113.8302195386341</v>
      </c>
      <c r="AM11" s="65"/>
      <c r="AN11" s="64">
        <f>WFP!$K11</f>
        <v>229.2988569875057</v>
      </c>
    </row>
    <row r="12" spans="1:40" s="48" customFormat="1" x14ac:dyDescent="0.4">
      <c r="A12" s="68" t="s">
        <v>44</v>
      </c>
      <c r="B12" s="67" t="s">
        <v>43</v>
      </c>
      <c r="C12" s="66">
        <f t="shared" si="0"/>
        <v>9226.4576855493142</v>
      </c>
      <c r="D12" s="65">
        <f>AA!$K12</f>
        <v>335.05209466142037</v>
      </c>
      <c r="E12" s="65">
        <f>BBWB!$K12</f>
        <v>81.570014720973887</v>
      </c>
      <c r="F12" s="65">
        <f>CA!$K12</f>
        <v>84.631092260253524</v>
      </c>
      <c r="G12" s="65"/>
      <c r="H12" s="65">
        <f>CTB!K12</f>
        <v>282.93917200000004</v>
      </c>
      <c r="I12" s="65">
        <f>DLA!$K12</f>
        <v>570.10688154426043</v>
      </c>
      <c r="J12" s="65">
        <f>'DLA (children)'!$K12</f>
        <v>78.625365722313603</v>
      </c>
      <c r="K12" s="65">
        <f>'DLA (working age)'!$K12</f>
        <v>327.9454722792704</v>
      </c>
      <c r="L12" s="65">
        <f>'DLA (pensioners)'!$K12</f>
        <v>162.67009342771956</v>
      </c>
      <c r="M12" s="65">
        <f>DHP!$K12</f>
        <v>1.3698637120714268</v>
      </c>
      <c r="N12" s="65"/>
      <c r="O12" s="65">
        <f>HB!$K12</f>
        <v>925.334025</v>
      </c>
      <c r="P12" s="65">
        <f>IB!$K12</f>
        <v>420.92751463476509</v>
      </c>
      <c r="Q12" s="65">
        <f>IS!$K12</f>
        <v>662.87870809700348</v>
      </c>
      <c r="R12" s="65"/>
      <c r="S12" s="65">
        <f>'IS (incapacity)'!$K12</f>
        <v>292.54255906810516</v>
      </c>
      <c r="T12" s="65">
        <f>'IS (lone parent)'!$K12</f>
        <v>331.26009302162248</v>
      </c>
      <c r="U12" s="65">
        <f>'IS (carer)'!$K12</f>
        <v>20.861308693424931</v>
      </c>
      <c r="V12" s="65">
        <f>'IS (others)'!$K12</f>
        <v>18.214747313850921</v>
      </c>
      <c r="W12" s="65">
        <f>IIDB!$K12</f>
        <v>46.898642693263305</v>
      </c>
      <c r="X12" s="65">
        <f>JSA!$K12</f>
        <v>150.24827086325445</v>
      </c>
      <c r="Y12" s="65">
        <f>MA!$K12</f>
        <v>15.829484018502813</v>
      </c>
      <c r="Z12" s="65">
        <f>O75TVL!$K12</f>
        <v>42.721544665064329</v>
      </c>
      <c r="AA12" s="65">
        <f>PC!$K12</f>
        <v>457.45459350865093</v>
      </c>
      <c r="AB12" s="65"/>
      <c r="AC12" s="65">
        <f>SDA!$K12</f>
        <v>72.644136973283736</v>
      </c>
      <c r="AD12" s="65">
        <f>'SDA (working age)'!$K12</f>
        <v>63.074083473656302</v>
      </c>
      <c r="AE12" s="65">
        <f>'SDA (pensioners)'!$K12</f>
        <v>9.5700534996274467</v>
      </c>
      <c r="AF12" s="65">
        <f>SP!$K12</f>
        <v>4714.2105425312948</v>
      </c>
      <c r="AG12" s="65"/>
      <c r="AH12" s="65"/>
      <c r="AI12" s="65"/>
      <c r="AJ12" s="65"/>
      <c r="AK12" s="65"/>
      <c r="AL12" s="65">
        <f>SMP!$K12</f>
        <v>120.89765291511314</v>
      </c>
      <c r="AM12" s="65"/>
      <c r="AN12" s="64">
        <f>WFP!$K12</f>
        <v>240.74345075013912</v>
      </c>
    </row>
    <row r="13" spans="1:40" s="48" customFormat="1" x14ac:dyDescent="0.4">
      <c r="A13" s="68" t="s">
        <v>42</v>
      </c>
      <c r="B13" s="67" t="s">
        <v>41</v>
      </c>
      <c r="C13" s="66">
        <f t="shared" si="0"/>
        <v>13971.346744643908</v>
      </c>
      <c r="D13" s="65">
        <f>AA!$K13</f>
        <v>319.34984948733751</v>
      </c>
      <c r="E13" s="65">
        <f>BBWB!$K13</f>
        <v>91.157366282702625</v>
      </c>
      <c r="F13" s="65">
        <f>CA!$K13</f>
        <v>115.99349625223303</v>
      </c>
      <c r="G13" s="65"/>
      <c r="H13" s="65">
        <f>CTB!K13</f>
        <v>598.88055101000009</v>
      </c>
      <c r="I13" s="65">
        <f>DLA!$K13</f>
        <v>797.21165386567384</v>
      </c>
      <c r="J13" s="65">
        <f>'DLA (children)'!$K13</f>
        <v>96.532314095009696</v>
      </c>
      <c r="K13" s="65">
        <f>'DLA (working age)'!$K13</f>
        <v>496.43467829769315</v>
      </c>
      <c r="L13" s="65">
        <f>'DLA (pensioners)'!$K13</f>
        <v>203.31940500717002</v>
      </c>
      <c r="M13" s="65">
        <f>DHP!$K13</f>
        <v>3.9302150000000005</v>
      </c>
      <c r="N13" s="65"/>
      <c r="O13" s="65">
        <f>HB!$K13</f>
        <v>3397.4533624400001</v>
      </c>
      <c r="P13" s="65">
        <f>IB!$K13</f>
        <v>527.12695533715055</v>
      </c>
      <c r="Q13" s="65">
        <f>IS!$K13</f>
        <v>1877.7280449541772</v>
      </c>
      <c r="R13" s="65"/>
      <c r="S13" s="65">
        <f>'IS (incapacity)'!$K13</f>
        <v>813.90003621765254</v>
      </c>
      <c r="T13" s="65">
        <f>'IS (lone parent)'!$K13</f>
        <v>958.13165104405402</v>
      </c>
      <c r="U13" s="65">
        <f>'IS (carer)'!$K13</f>
        <v>35.406657828486303</v>
      </c>
      <c r="V13" s="65">
        <f>'IS (others)'!$K13</f>
        <v>70.289699863984197</v>
      </c>
      <c r="W13" s="65">
        <f>IIDB!$K13</f>
        <v>31.968586490016417</v>
      </c>
      <c r="X13" s="65">
        <f>JSA!$K13</f>
        <v>435.0743575961842</v>
      </c>
      <c r="Y13" s="65">
        <f>MA!$K13</f>
        <v>17.879221724628717</v>
      </c>
      <c r="Z13" s="65">
        <f>O75TVL!$K13</f>
        <v>38.816978478513434</v>
      </c>
      <c r="AA13" s="65">
        <f>PC!$K13</f>
        <v>880.96569131027934</v>
      </c>
      <c r="AB13" s="65"/>
      <c r="AC13" s="65">
        <f>SDA!$K13</f>
        <v>81.360464149970554</v>
      </c>
      <c r="AD13" s="65">
        <f>'SDA (working age)'!$K13</f>
        <v>71.510652606006417</v>
      </c>
      <c r="AE13" s="65">
        <f>'SDA (pensioners)'!$K13</f>
        <v>9.8498115439641278</v>
      </c>
      <c r="AF13" s="65">
        <f>SP!$K13</f>
        <v>4299.2312898123037</v>
      </c>
      <c r="AG13" s="65"/>
      <c r="AH13" s="65"/>
      <c r="AI13" s="65"/>
      <c r="AJ13" s="65"/>
      <c r="AK13" s="65"/>
      <c r="AL13" s="65">
        <f>SMP!$K13</f>
        <v>213.35355952926628</v>
      </c>
      <c r="AM13" s="65"/>
      <c r="AN13" s="64">
        <f>WFP!$K13</f>
        <v>243.86510092347163</v>
      </c>
    </row>
    <row r="14" spans="1:40" s="48" customFormat="1" x14ac:dyDescent="0.4">
      <c r="A14" s="68" t="s">
        <v>40</v>
      </c>
      <c r="B14" s="67" t="s">
        <v>39</v>
      </c>
      <c r="C14" s="66">
        <f t="shared" si="0"/>
        <v>12990.071808040369</v>
      </c>
      <c r="D14" s="65">
        <f>AA!$K14</f>
        <v>400.67767043232089</v>
      </c>
      <c r="E14" s="65">
        <f>BBWB!$K14</f>
        <v>119.3116659557312</v>
      </c>
      <c r="F14" s="65">
        <f>CA!$K14</f>
        <v>103.50770252802872</v>
      </c>
      <c r="G14" s="65"/>
      <c r="H14" s="65">
        <f>CTB!K14</f>
        <v>373.08997199999999</v>
      </c>
      <c r="I14" s="65">
        <f>DLA!$K14</f>
        <v>709.05476486512759</v>
      </c>
      <c r="J14" s="65">
        <f>'DLA (children)'!$K14</f>
        <v>108.73948723086818</v>
      </c>
      <c r="K14" s="65">
        <f>'DLA (working age)'!$K14</f>
        <v>411.67320919892097</v>
      </c>
      <c r="L14" s="65">
        <f>'DLA (pensioners)'!$K14</f>
        <v>186.98245038403218</v>
      </c>
      <c r="M14" s="65">
        <f>DHP!$K14</f>
        <v>2.2484632799999997</v>
      </c>
      <c r="N14" s="65"/>
      <c r="O14" s="65">
        <f>HB!$K14</f>
        <v>1481.435422</v>
      </c>
      <c r="P14" s="65">
        <f>IB!$K14</f>
        <v>532.90219357374633</v>
      </c>
      <c r="Q14" s="65">
        <f>IS!$K14</f>
        <v>892.33858045547674</v>
      </c>
      <c r="R14" s="65"/>
      <c r="S14" s="65">
        <f>'IS (incapacity)'!$K14</f>
        <v>389.84555261433468</v>
      </c>
      <c r="T14" s="65">
        <f>'IS (lone parent)'!$K14</f>
        <v>455.27384391423095</v>
      </c>
      <c r="U14" s="65">
        <f>'IS (carer)'!$K14</f>
        <v>24.111603112881685</v>
      </c>
      <c r="V14" s="65">
        <f>'IS (others)'!$K14</f>
        <v>23.107580814029422</v>
      </c>
      <c r="W14" s="65">
        <f>IIDB!$K14</f>
        <v>60.956039957057399</v>
      </c>
      <c r="X14" s="65">
        <f>JSA!$K14</f>
        <v>191.32255005674043</v>
      </c>
      <c r="Y14" s="65">
        <f>MA!$K14</f>
        <v>24.689794473417482</v>
      </c>
      <c r="Z14" s="65">
        <f>O75TVL!$K14</f>
        <v>63.34554382972032</v>
      </c>
      <c r="AA14" s="65">
        <f>PC!$K14</f>
        <v>568.09030557298672</v>
      </c>
      <c r="AB14" s="65"/>
      <c r="AC14" s="65">
        <f>SDA!$K14</f>
        <v>103.79216076057671</v>
      </c>
      <c r="AD14" s="65">
        <f>'SDA (working age)'!$K14</f>
        <v>90.147213049094717</v>
      </c>
      <c r="AE14" s="65">
        <f>'SDA (pensioners)'!$K14</f>
        <v>13.644947711482011</v>
      </c>
      <c r="AF14" s="65">
        <f>SP!$K14</f>
        <v>6826.3936316914569</v>
      </c>
      <c r="AG14" s="65"/>
      <c r="AH14" s="65"/>
      <c r="AI14" s="65"/>
      <c r="AJ14" s="65"/>
      <c r="AK14" s="65"/>
      <c r="AL14" s="65">
        <f>SMP!$K14</f>
        <v>183.17211884960997</v>
      </c>
      <c r="AM14" s="65"/>
      <c r="AN14" s="64">
        <f>WFP!$K14</f>
        <v>353.74322775837163</v>
      </c>
    </row>
    <row r="15" spans="1:40" s="48" customFormat="1" x14ac:dyDescent="0.4">
      <c r="A15" s="68" t="s">
        <v>38</v>
      </c>
      <c r="B15" s="67" t="s">
        <v>37</v>
      </c>
      <c r="C15" s="66">
        <f t="shared" si="0"/>
        <v>9020.6737841154099</v>
      </c>
      <c r="D15" s="65">
        <f>AA!$K15</f>
        <v>349.92754655268851</v>
      </c>
      <c r="E15" s="65">
        <f>BBWB!$K15</f>
        <v>72.006592765522825</v>
      </c>
      <c r="F15" s="65">
        <f>CA!$K15</f>
        <v>79.04566904946509</v>
      </c>
      <c r="G15" s="65"/>
      <c r="H15" s="65">
        <f>CTB!K15</f>
        <v>260.32532400000002</v>
      </c>
      <c r="I15" s="65">
        <f>DLA!$K15</f>
        <v>546.27217067565925</v>
      </c>
      <c r="J15" s="65">
        <f>'DLA (children)'!$K15</f>
        <v>62.034028248007729</v>
      </c>
      <c r="K15" s="65">
        <f>'DLA (working age)'!$K15</f>
        <v>321.13150253988834</v>
      </c>
      <c r="L15" s="65">
        <f>'DLA (pensioners)'!$K15</f>
        <v>162.85298301939457</v>
      </c>
      <c r="M15" s="65">
        <f>DHP!$K15</f>
        <v>1.2789975899999999</v>
      </c>
      <c r="N15" s="65"/>
      <c r="O15" s="65">
        <f>HB!$K15</f>
        <v>880.75575800000001</v>
      </c>
      <c r="P15" s="65">
        <f>IB!$K15</f>
        <v>448.31056018550157</v>
      </c>
      <c r="Q15" s="65">
        <f>IS!$K15</f>
        <v>616.88055515706776</v>
      </c>
      <c r="R15" s="65"/>
      <c r="S15" s="65">
        <f>'IS (incapacity)'!$K15</f>
        <v>311.8173922088759</v>
      </c>
      <c r="T15" s="65">
        <f>'IS (lone parent)'!$K15</f>
        <v>271.69435231134764</v>
      </c>
      <c r="U15" s="65">
        <f>'IS (carer)'!$K15</f>
        <v>18.856874487849673</v>
      </c>
      <c r="V15" s="65">
        <f>'IS (others)'!$K15</f>
        <v>14.511936148994403</v>
      </c>
      <c r="W15" s="65">
        <f>IIDB!$K15</f>
        <v>48.806567827967584</v>
      </c>
      <c r="X15" s="65">
        <f>JSA!$K15</f>
        <v>112.47594817642906</v>
      </c>
      <c r="Y15" s="65">
        <f>MA!$K15</f>
        <v>14.711142573716522</v>
      </c>
      <c r="Z15" s="65">
        <f>O75TVL!$K15</f>
        <v>45.535750427477097</v>
      </c>
      <c r="AA15" s="65">
        <f>PC!$K15</f>
        <v>457.21196737251631</v>
      </c>
      <c r="AB15" s="65"/>
      <c r="AC15" s="65">
        <f>SDA!$K15</f>
        <v>77.528444879249307</v>
      </c>
      <c r="AD15" s="65">
        <f>'SDA (working age)'!$K15</f>
        <v>67.740264542107965</v>
      </c>
      <c r="AE15" s="65">
        <f>'SDA (pensioners)'!$K15</f>
        <v>9.7881803371413252</v>
      </c>
      <c r="AF15" s="65">
        <f>SP!$K15</f>
        <v>4659.7577067058774</v>
      </c>
      <c r="AG15" s="65"/>
      <c r="AH15" s="65"/>
      <c r="AI15" s="65"/>
      <c r="AJ15" s="65"/>
      <c r="AK15" s="65"/>
      <c r="AL15" s="65">
        <f>SMP!$K15</f>
        <v>102.71698546968817</v>
      </c>
      <c r="AM15" s="65"/>
      <c r="AN15" s="64">
        <f>WFP!$K15</f>
        <v>247.12609670658392</v>
      </c>
    </row>
    <row r="16" spans="1:40" s="48" customFormat="1" x14ac:dyDescent="0.4">
      <c r="A16" s="63">
        <v>924</v>
      </c>
      <c r="B16" s="62" t="s">
        <v>36</v>
      </c>
      <c r="C16" s="61">
        <f t="shared" si="0"/>
        <v>6329.6930028940851</v>
      </c>
      <c r="D16" s="60">
        <f>AA!$K$16</f>
        <v>285.14623842340319</v>
      </c>
      <c r="E16" s="60">
        <f>BBWB!$K$16</f>
        <v>49.30555126470459</v>
      </c>
      <c r="F16" s="60">
        <f>CA!$K$16</f>
        <v>76.664555870720633</v>
      </c>
      <c r="G16" s="60"/>
      <c r="H16" s="60">
        <f>CTB!K16</f>
        <v>160.45740000000001</v>
      </c>
      <c r="I16" s="60">
        <f>DLA!$K$16</f>
        <v>671.37389736416037</v>
      </c>
      <c r="J16" s="60">
        <f>'DLA (children)'!$K$16</f>
        <v>51.94246416481117</v>
      </c>
      <c r="K16" s="60">
        <f>'DLA (working age)'!$K$16</f>
        <v>366.18808638115826</v>
      </c>
      <c r="L16" s="60">
        <f>'DLA (pensioners)'!$K$16</f>
        <v>254.17574367954072</v>
      </c>
      <c r="M16" s="60">
        <f>DHP!$K$16</f>
        <v>0.70686599999999988</v>
      </c>
      <c r="N16" s="60"/>
      <c r="O16" s="60">
        <f>HB!$K$16</f>
        <v>559.05071800000007</v>
      </c>
      <c r="P16" s="60">
        <f>IB!$K$16</f>
        <v>597.93560974776483</v>
      </c>
      <c r="Q16" s="60">
        <f>IS!$K$16</f>
        <v>590.92926791623347</v>
      </c>
      <c r="R16" s="60"/>
      <c r="S16" s="60">
        <f>'IS (incapacity)'!$K$16</f>
        <v>314.7947233463874</v>
      </c>
      <c r="T16" s="60">
        <f>'IS (lone parent)'!$K$16</f>
        <v>240.36284938226441</v>
      </c>
      <c r="U16" s="60">
        <f>'IS (carer)'!$K$16</f>
        <v>21.407638573390393</v>
      </c>
      <c r="V16" s="60">
        <f>'IS (others)'!$K$16</f>
        <v>14.364056614191238</v>
      </c>
      <c r="W16" s="60">
        <f>IIDB!$K$16</f>
        <v>53.701046227507227</v>
      </c>
      <c r="X16" s="60">
        <f>JSA!$K$16</f>
        <v>105.1653203581977</v>
      </c>
      <c r="Y16" s="60">
        <f>MA!$K$16</f>
        <v>7.0083912196112541</v>
      </c>
      <c r="Z16" s="60">
        <f>O75TVL!$K$16</f>
        <v>23.632745466811379</v>
      </c>
      <c r="AA16" s="60">
        <f>PC!$K$16</f>
        <v>351.9463827523536</v>
      </c>
      <c r="AB16" s="60"/>
      <c r="AC16" s="60">
        <f>SDA!$K$16</f>
        <v>61.10461491734776</v>
      </c>
      <c r="AD16" s="60">
        <f>'SDA (working age)'!$K$16</f>
        <v>50.576061222923073</v>
      </c>
      <c r="AE16" s="60">
        <f>'SDA (pensioners)'!$K$16</f>
        <v>10.5285536944247</v>
      </c>
      <c r="AF16" s="60">
        <f>SP!$K$16</f>
        <v>2537.4539077494433</v>
      </c>
      <c r="AG16" s="60"/>
      <c r="AH16" s="60"/>
      <c r="AI16" s="60"/>
      <c r="AJ16" s="60"/>
      <c r="AK16" s="60"/>
      <c r="AL16" s="60">
        <f>SMP!$K$16</f>
        <v>61.372082472155618</v>
      </c>
      <c r="AM16" s="60"/>
      <c r="AN16" s="59">
        <f>WFP!$K$16</f>
        <v>136.73840714366995</v>
      </c>
    </row>
    <row r="17" spans="1:40" s="48" customFormat="1" x14ac:dyDescent="0.4">
      <c r="A17" s="63">
        <v>923</v>
      </c>
      <c r="B17" s="62" t="s">
        <v>35</v>
      </c>
      <c r="C17" s="61">
        <f t="shared" si="0"/>
        <v>10448.147428515998</v>
      </c>
      <c r="D17" s="60">
        <f>AA!$K$17</f>
        <v>359.56950497924834</v>
      </c>
      <c r="E17" s="60">
        <f>BBWB!$K$17</f>
        <v>95.304850830212843</v>
      </c>
      <c r="F17" s="60">
        <f>CA!$K$17</f>
        <v>106.44191596559762</v>
      </c>
      <c r="G17" s="60"/>
      <c r="H17" s="60">
        <f>CTB!K17</f>
        <v>357.53287299999994</v>
      </c>
      <c r="I17" s="60">
        <f>DLA!$K$17</f>
        <v>912.39734270726149</v>
      </c>
      <c r="J17" s="60">
        <f>'DLA (children)'!$K$17</f>
        <v>78.088982870851439</v>
      </c>
      <c r="K17" s="60">
        <f>'DLA (working age)'!$K$17</f>
        <v>528.11585137056773</v>
      </c>
      <c r="L17" s="60">
        <f>'DLA (pensioners)'!$K$17</f>
        <v>306.95206550998785</v>
      </c>
      <c r="M17" s="60">
        <f>DHP!$K$17</f>
        <v>2.2400010000000004</v>
      </c>
      <c r="N17" s="60"/>
      <c r="O17" s="60">
        <f>HB!$K$17</f>
        <v>1188.4019659999999</v>
      </c>
      <c r="P17" s="60">
        <f>IB!$K$17</f>
        <v>809.11624661142741</v>
      </c>
      <c r="Q17" s="60">
        <f>IS!$K$17</f>
        <v>990.99489136437478</v>
      </c>
      <c r="R17" s="60"/>
      <c r="S17" s="60">
        <f>'IS (incapacity)'!$K$17</f>
        <v>545.10163338157486</v>
      </c>
      <c r="T17" s="60">
        <f>'IS (lone parent)'!$K$17</f>
        <v>385.14393113552796</v>
      </c>
      <c r="U17" s="60">
        <f>'IS (carer)'!$K$17</f>
        <v>32.210672317646399</v>
      </c>
      <c r="V17" s="60">
        <f>'IS (others)'!$K$17</f>
        <v>28.538654529625127</v>
      </c>
      <c r="W17" s="60">
        <f>IIDB!$K$17</f>
        <v>75.026987825501394</v>
      </c>
      <c r="X17" s="60">
        <f>JSA!$K$17</f>
        <v>241.96719216815242</v>
      </c>
      <c r="Y17" s="60">
        <f>MA!$K$17</f>
        <v>11.572007590896671</v>
      </c>
      <c r="Z17" s="60">
        <f>O75TVL!$K$17</f>
        <v>35.596006133002504</v>
      </c>
      <c r="AA17" s="60">
        <f>PC!$K$17</f>
        <v>601.87958706563325</v>
      </c>
      <c r="AB17" s="60"/>
      <c r="AC17" s="60">
        <f>SDA!$K$17</f>
        <v>101.69580507792783</v>
      </c>
      <c r="AD17" s="60">
        <f>'SDA (working age)'!$K$17</f>
        <v>87.787874351687705</v>
      </c>
      <c r="AE17" s="60">
        <f>'SDA (pensioners)'!$K$17</f>
        <v>13.90793072624013</v>
      </c>
      <c r="AF17" s="60">
        <f>SP!$K$17</f>
        <v>4221.3309704171734</v>
      </c>
      <c r="AG17" s="60"/>
      <c r="AH17" s="60"/>
      <c r="AI17" s="60"/>
      <c r="AJ17" s="60"/>
      <c r="AK17" s="60"/>
      <c r="AL17" s="60">
        <f>SMP!$K$17</f>
        <v>118.54654226650877</v>
      </c>
      <c r="AM17" s="60"/>
      <c r="AN17" s="59">
        <f>WFP!$K$17</f>
        <v>218.53273751308055</v>
      </c>
    </row>
    <row r="18" spans="1:40" s="53" customFormat="1" ht="30" customHeight="1" x14ac:dyDescent="0.4">
      <c r="A18" s="58">
        <v>922</v>
      </c>
      <c r="B18" s="57" t="s">
        <v>34</v>
      </c>
      <c r="C18" s="56">
        <f t="shared" si="0"/>
        <v>10.136005020685571</v>
      </c>
      <c r="D18" s="78"/>
      <c r="E18" s="78"/>
      <c r="F18" s="78"/>
      <c r="G18" s="78"/>
      <c r="H18" s="78"/>
      <c r="I18" s="78"/>
      <c r="J18" s="78"/>
      <c r="K18" s="78"/>
      <c r="L18" s="78"/>
      <c r="M18" s="78"/>
      <c r="N18" s="78"/>
      <c r="O18" s="78"/>
      <c r="P18" s="78"/>
      <c r="Q18" s="78"/>
      <c r="R18" s="78"/>
      <c r="S18" s="78"/>
      <c r="T18" s="78"/>
      <c r="U18" s="78"/>
      <c r="V18" s="78"/>
      <c r="W18" s="78"/>
      <c r="X18" s="78"/>
      <c r="Y18" s="78"/>
      <c r="Z18" s="78">
        <f>O75TVL!$K$18</f>
        <v>10.136005020685571</v>
      </c>
      <c r="AA18" s="78"/>
      <c r="AB18" s="78"/>
      <c r="AC18" s="78"/>
      <c r="AD18" s="78"/>
      <c r="AE18" s="78"/>
      <c r="AF18" s="78"/>
      <c r="AG18" s="78"/>
      <c r="AH18" s="78"/>
      <c r="AI18" s="78"/>
      <c r="AJ18" s="78"/>
      <c r="AK18" s="78"/>
      <c r="AL18" s="78"/>
      <c r="AM18" s="78"/>
      <c r="AN18" s="77"/>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8.88671875" style="155"/>
    <col min="23" max="16384" width="8.88671875" style="154"/>
  </cols>
  <sheetData>
    <row r="1" spans="1:24" ht="60" customHeight="1" x14ac:dyDescent="0.4">
      <c r="A1" s="166" t="s">
        <v>197</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AA!C$13</f>
        <v>226.89270478055772</v>
      </c>
      <c r="C3" s="89">
        <f>AA!D$13</f>
        <v>230.72416976108656</v>
      </c>
      <c r="D3" s="89">
        <f>AA!E$13</f>
        <v>243.90707321781355</v>
      </c>
      <c r="E3" s="89">
        <f>AA!F$13</f>
        <v>254.47605144948412</v>
      </c>
      <c r="F3" s="89">
        <f>AA!G$13</f>
        <v>258.88804051850224</v>
      </c>
      <c r="G3" s="89">
        <f>AA!H$13</f>
        <v>273.5108355409518</v>
      </c>
      <c r="H3" s="89">
        <f>AA!I$13</f>
        <v>284.81367498933918</v>
      </c>
      <c r="I3" s="89">
        <f>AA!J$13</f>
        <v>302.13041002112379</v>
      </c>
      <c r="J3" s="89">
        <f>AA!K$13</f>
        <v>319.34984948733751</v>
      </c>
      <c r="K3" s="89">
        <f>AA!L$13</f>
        <v>339.04779102340257</v>
      </c>
      <c r="L3" s="89">
        <f>AA!M$13</f>
        <v>355.633718806714</v>
      </c>
      <c r="M3" s="89">
        <f>AA!N$13</f>
        <v>377.77893584015942</v>
      </c>
      <c r="N3" s="89">
        <f>AA!O$13</f>
        <v>402.85811466185197</v>
      </c>
      <c r="O3" s="89">
        <f>AA!P$13</f>
        <v>435.82079532433318</v>
      </c>
      <c r="P3" s="89">
        <f>AA!Q$13</f>
        <v>451.2055072349782</v>
      </c>
      <c r="Q3" s="89">
        <f>AA!R$13</f>
        <v>468.58965909654893</v>
      </c>
      <c r="R3" s="89">
        <f>AA!S$13</f>
        <v>487.36160529660168</v>
      </c>
      <c r="S3" s="89">
        <f>AA!T$13</f>
        <v>480.80728888231505</v>
      </c>
      <c r="T3" s="89">
        <f>AA!U$13</f>
        <v>486.36471330062523</v>
      </c>
      <c r="U3" s="89">
        <f>AA!V$13</f>
        <v>492.14272408317828</v>
      </c>
      <c r="V3" s="89">
        <f>AA!W$13</f>
        <v>490.78178133930624</v>
      </c>
      <c r="W3" s="89">
        <f>AA!X$13</f>
        <v>494.17920276839772</v>
      </c>
      <c r="X3" s="64">
        <f>AA!Y$13</f>
        <v>506.59199454519319</v>
      </c>
    </row>
    <row r="4" spans="1:24" ht="15" customHeight="1" x14ac:dyDescent="0.4">
      <c r="A4" s="161" t="s">
        <v>186</v>
      </c>
      <c r="B4" s="89">
        <f>BBWB!C$13</f>
        <v>0</v>
      </c>
      <c r="C4" s="89">
        <f>BBWB!D$13</f>
        <v>0</v>
      </c>
      <c r="D4" s="89">
        <f>BBWB!E$13</f>
        <v>0</v>
      </c>
      <c r="E4" s="89">
        <f>BBWB!F$13</f>
        <v>100.70045363948039</v>
      </c>
      <c r="F4" s="89">
        <f>BBWB!G$13</f>
        <v>99.425716730378028</v>
      </c>
      <c r="G4" s="89">
        <f>BBWB!H$13</f>
        <v>107.52824229208683</v>
      </c>
      <c r="H4" s="89">
        <f>BBWB!I$13</f>
        <v>107.89678488915885</v>
      </c>
      <c r="I4" s="89">
        <f>BBWB!J$13</f>
        <v>99.572141298563167</v>
      </c>
      <c r="J4" s="89">
        <f>BBWB!K$13</f>
        <v>91.157366282702625</v>
      </c>
      <c r="K4" s="89">
        <f>BBWB!L$13</f>
        <v>86.112993366631471</v>
      </c>
      <c r="L4" s="89">
        <f>BBWB!M$13</f>
        <v>78.912250598444047</v>
      </c>
      <c r="M4" s="89">
        <f>BBWB!N$13</f>
        <v>73.317689452335316</v>
      </c>
      <c r="N4" s="89">
        <f>BBWB!O$13</f>
        <v>67.815627407298692</v>
      </c>
      <c r="O4" s="89">
        <f>BBWB!P$13</f>
        <v>65.503073193056693</v>
      </c>
      <c r="P4" s="89">
        <f>BBWB!Q$13</f>
        <v>61.254831157444137</v>
      </c>
      <c r="Q4" s="89">
        <f>BBWB!R$13</f>
        <v>58.532755523030133</v>
      </c>
      <c r="R4" s="89">
        <f>BBWB!S$13</f>
        <v>58.358810210104153</v>
      </c>
      <c r="S4" s="89">
        <f>BBWB!T$13</f>
        <v>57.27769231299402</v>
      </c>
      <c r="T4" s="89">
        <f>BBWB!U$13</f>
        <v>55.409503765181199</v>
      </c>
      <c r="U4" s="89">
        <f>BBWB!V$13</f>
        <v>54.801551466799808</v>
      </c>
      <c r="V4" s="89">
        <f>BBWB!W$13</f>
        <v>53.656532695763488</v>
      </c>
      <c r="W4" s="89">
        <f>BBWB!X$13</f>
        <v>50.914805968761002</v>
      </c>
      <c r="X4" s="64">
        <f>BBWB!Y$13</f>
        <v>49.884517289163654</v>
      </c>
    </row>
    <row r="5" spans="1:24" ht="15" customHeight="1" x14ac:dyDescent="0.4">
      <c r="A5" s="161" t="s">
        <v>78</v>
      </c>
      <c r="B5" s="89"/>
      <c r="C5" s="89"/>
      <c r="D5" s="89"/>
      <c r="E5" s="89"/>
      <c r="F5" s="89"/>
      <c r="G5" s="89">
        <f>CA!H$13</f>
        <v>91.612413899256623</v>
      </c>
      <c r="H5" s="89">
        <f>CA!I$13</f>
        <v>99.515622383978609</v>
      </c>
      <c r="I5" s="89">
        <f>CA!J$13</f>
        <v>108.87018059335966</v>
      </c>
      <c r="J5" s="89">
        <f>CA!K$13</f>
        <v>115.99349625223303</v>
      </c>
      <c r="K5" s="89">
        <f>CA!L$13</f>
        <v>124.31701792998982</v>
      </c>
      <c r="L5" s="89">
        <f>CA!M$13</f>
        <v>130.12309908635169</v>
      </c>
      <c r="M5" s="89">
        <f>CA!N$13</f>
        <v>144.53256369678212</v>
      </c>
      <c r="N5" s="89">
        <f>CA!O$13</f>
        <v>156.76970153290773</v>
      </c>
      <c r="O5" s="89">
        <f>CA!P$13</f>
        <v>174.75661411243533</v>
      </c>
      <c r="P5" s="89">
        <f>CA!Q$13</f>
        <v>187.42785024573624</v>
      </c>
      <c r="Q5" s="89">
        <f>CA!R$13</f>
        <v>210.84419936908412</v>
      </c>
      <c r="R5" s="89">
        <f>CA!S$13</f>
        <v>234.94160603082582</v>
      </c>
      <c r="S5" s="89">
        <f>CA!T$13</f>
        <v>252.81282743621739</v>
      </c>
      <c r="T5" s="89">
        <f>CA!U$13</f>
        <v>276.07739035071762</v>
      </c>
      <c r="U5" s="89">
        <f>CA!V$13</f>
        <v>301.07094114692876</v>
      </c>
      <c r="V5" s="89">
        <f>CA!W$13</f>
        <v>314.89637399779633</v>
      </c>
      <c r="W5" s="89">
        <f>CA!X$13</f>
        <v>332.44414797497308</v>
      </c>
      <c r="X5" s="64">
        <f>CA!Y$13</f>
        <v>355.3344481056655</v>
      </c>
    </row>
    <row r="6" spans="1:24" ht="15" customHeight="1" x14ac:dyDescent="0.4">
      <c r="A6" s="161" t="s">
        <v>97</v>
      </c>
      <c r="B6" s="89"/>
      <c r="C6" s="89"/>
      <c r="D6" s="89"/>
      <c r="E6" s="89"/>
      <c r="F6" s="89"/>
      <c r="G6" s="89">
        <f>CWP!H$13</f>
        <v>0</v>
      </c>
      <c r="H6" s="89">
        <f>CWP!I$13</f>
        <v>0</v>
      </c>
      <c r="I6" s="89">
        <f>CWP!J$13</f>
        <v>0</v>
      </c>
      <c r="J6" s="89">
        <f>CWP!K$13</f>
        <v>0</v>
      </c>
      <c r="K6" s="89">
        <f>CWP!L$13</f>
        <v>0</v>
      </c>
      <c r="L6" s="89">
        <f>CWP!M$13</f>
        <v>0</v>
      </c>
      <c r="M6" s="89">
        <f>CWP!N$13</f>
        <v>0</v>
      </c>
      <c r="N6" s="89">
        <f>CWP!O$13</f>
        <v>0</v>
      </c>
      <c r="O6" s="89">
        <f>CWP!P$13</f>
        <v>13.893072986158675</v>
      </c>
      <c r="P6" s="89">
        <f>CWP!Q$13</f>
        <v>40.909143227739563</v>
      </c>
      <c r="Q6" s="89">
        <f>CWP!R$13</f>
        <v>13.329181907913835</v>
      </c>
      <c r="R6" s="89">
        <f>CWP!S$13</f>
        <v>15.175194970059881</v>
      </c>
      <c r="S6" s="89">
        <f>CWP!T$13</f>
        <v>0</v>
      </c>
      <c r="T6" s="89">
        <f>CWP!U$13</f>
        <v>0</v>
      </c>
      <c r="U6" s="89">
        <f>CWP!V$13</f>
        <v>0</v>
      </c>
      <c r="V6" s="89">
        <f>CWP!W$13</f>
        <v>0</v>
      </c>
      <c r="W6" s="89">
        <f>CWP!X$13</f>
        <v>10.951331418867369</v>
      </c>
      <c r="X6" s="64">
        <f>CWP!Y$13</f>
        <v>3.5362837409871851E-5</v>
      </c>
    </row>
    <row r="7" spans="1:24" ht="15" customHeight="1" x14ac:dyDescent="0.4">
      <c r="A7" s="161" t="s">
        <v>77</v>
      </c>
      <c r="B7" s="89">
        <f>CTB!C$13</f>
        <v>397.75435499999998</v>
      </c>
      <c r="C7" s="89">
        <f>CTB!D$13</f>
        <v>399.30028600000003</v>
      </c>
      <c r="D7" s="89">
        <f>CTB!E$13</f>
        <v>383.60267399999998</v>
      </c>
      <c r="E7" s="89">
        <f>CTB!F$13</f>
        <v>380.09460000000001</v>
      </c>
      <c r="F7" s="89">
        <f>CTB!G$13</f>
        <v>389.31864400000006</v>
      </c>
      <c r="G7" s="89">
        <f>CTB!H$13</f>
        <v>414.91211299999998</v>
      </c>
      <c r="H7" s="89">
        <f>CTB!I$13</f>
        <v>435.44796900000006</v>
      </c>
      <c r="I7" s="89">
        <f>CTB!J$13</f>
        <v>529.10975135000012</v>
      </c>
      <c r="J7" s="89">
        <f>CTB!K$13</f>
        <v>598.88055101000009</v>
      </c>
      <c r="K7" s="89">
        <f>CTB!L$13</f>
        <v>634.32257400000003</v>
      </c>
      <c r="L7" s="89">
        <f>CTB!M$13</f>
        <v>666.59790199999998</v>
      </c>
      <c r="M7" s="89">
        <f>CTB!N$13</f>
        <v>679.03706499999976</v>
      </c>
      <c r="N7" s="89">
        <f>CTB!O$13</f>
        <v>701.01520000000005</v>
      </c>
      <c r="O7" s="89">
        <f>CTB!P$13</f>
        <v>759.83487700000001</v>
      </c>
      <c r="P7" s="89">
        <f>CTB!Q$13</f>
        <v>789.96059999999989</v>
      </c>
      <c r="Q7" s="89">
        <f>CTB!R$13</f>
        <v>787.64460400000007</v>
      </c>
      <c r="R7" s="89">
        <f>CTB!S$13</f>
        <v>776.81005099999993</v>
      </c>
      <c r="S7" s="89"/>
      <c r="T7" s="89"/>
      <c r="U7" s="89"/>
      <c r="V7" s="89"/>
      <c r="W7" s="89"/>
      <c r="X7" s="64"/>
    </row>
    <row r="8" spans="1:24" ht="30" customHeight="1" x14ac:dyDescent="0.4">
      <c r="A8" s="161" t="s">
        <v>76</v>
      </c>
      <c r="B8" s="89">
        <f>DLA!C$13</f>
        <v>411.1952200660096</v>
      </c>
      <c r="C8" s="89">
        <f>DLA!D$13</f>
        <v>454.45394426722208</v>
      </c>
      <c r="D8" s="89">
        <f>DLA!E$13</f>
        <v>495.67262439853909</v>
      </c>
      <c r="E8" s="89">
        <f>DLA!F$13</f>
        <v>531.24205684595177</v>
      </c>
      <c r="F8" s="89">
        <f>DLA!G$13</f>
        <v>569.26965295523758</v>
      </c>
      <c r="G8" s="89">
        <f>DLA!H$13</f>
        <v>629.18658590462803</v>
      </c>
      <c r="H8" s="89">
        <f>DLA!I$13</f>
        <v>690.74719972991306</v>
      </c>
      <c r="I8" s="89">
        <f>DLA!J$13</f>
        <v>747.30246038537894</v>
      </c>
      <c r="J8" s="89">
        <f>DLA!K$13</f>
        <v>797.21165386567384</v>
      </c>
      <c r="K8" s="89">
        <f>DLA!L$13</f>
        <v>848.84416581125174</v>
      </c>
      <c r="L8" s="89">
        <f>DLA!M$13</f>
        <v>898.66145148098053</v>
      </c>
      <c r="M8" s="89">
        <f>DLA!N$13</f>
        <v>967.36143782444071</v>
      </c>
      <c r="N8" s="89">
        <f>DLA!O$13</f>
        <v>1036.5524261580535</v>
      </c>
      <c r="O8" s="89">
        <f>DLA!P$13</f>
        <v>1133.6798888941792</v>
      </c>
      <c r="P8" s="89">
        <f>DLA!Q$13</f>
        <v>1183.7902613824886</v>
      </c>
      <c r="Q8" s="89">
        <f>DLA!R$13</f>
        <v>1265.1279695170811</v>
      </c>
      <c r="R8" s="89">
        <f>DLA!S$13</f>
        <v>1361.9968428794778</v>
      </c>
      <c r="S8" s="89">
        <f>DLA!T$13</f>
        <v>1408.8811583826212</v>
      </c>
      <c r="T8" s="89">
        <f>DLA!U$13</f>
        <v>1424.8105861278816</v>
      </c>
      <c r="U8" s="89">
        <f>DLA!V$13</f>
        <v>1415.7384506631208</v>
      </c>
      <c r="V8" s="89">
        <f>DLA!W$13</f>
        <v>1252.7846488290475</v>
      </c>
      <c r="W8" s="89">
        <f>DLA!X$13</f>
        <v>1033.1914028998531</v>
      </c>
      <c r="X8" s="64">
        <f>DLA!Y$13</f>
        <v>913.23904019473389</v>
      </c>
    </row>
    <row r="9" spans="1:24" ht="15" customHeight="1" x14ac:dyDescent="0.4">
      <c r="A9" s="70" t="s">
        <v>75</v>
      </c>
      <c r="B9" s="89"/>
      <c r="C9" s="89"/>
      <c r="D9" s="89"/>
      <c r="E9" s="89"/>
      <c r="F9" s="89"/>
      <c r="G9" s="89"/>
      <c r="H9" s="89">
        <f>'DLA (children)'!I$13</f>
        <v>86.593772282583629</v>
      </c>
      <c r="I9" s="89">
        <f>'DLA (children)'!J$13</f>
        <v>90.680563789930233</v>
      </c>
      <c r="J9" s="89">
        <f>'DLA (children)'!K$13</f>
        <v>96.532314095009696</v>
      </c>
      <c r="K9" s="89">
        <f>'DLA (children)'!L$13</f>
        <v>106.34924061086036</v>
      </c>
      <c r="L9" s="89">
        <f>'DLA (children)'!M$13</f>
        <v>111.54572159946008</v>
      </c>
      <c r="M9" s="89">
        <f>'DLA (children)'!N$13</f>
        <v>119.16134077602938</v>
      </c>
      <c r="N9" s="89">
        <f>'DLA (children)'!O$13</f>
        <v>127.6577766694852</v>
      </c>
      <c r="O9" s="89">
        <f>'DLA (children)'!P$13</f>
        <v>138.56808230064809</v>
      </c>
      <c r="P9" s="89">
        <f>'DLA (children)'!Q$13</f>
        <v>144.34899279550621</v>
      </c>
      <c r="Q9" s="89">
        <f>'DLA (children)'!R$13</f>
        <v>158.00466730784223</v>
      </c>
      <c r="R9" s="89">
        <f>'DLA (children)'!S$13</f>
        <v>168.38571801488422</v>
      </c>
      <c r="S9" s="89">
        <f>'DLA (children)'!T$13</f>
        <v>177.27275174991871</v>
      </c>
      <c r="T9" s="89">
        <f>'DLA (children)'!U$13</f>
        <v>205.85504948366702</v>
      </c>
      <c r="U9" s="89">
        <f>'DLA (children)'!V$13</f>
        <v>218.00825070565824</v>
      </c>
      <c r="V9" s="89">
        <f>'DLA (children)'!W$13</f>
        <v>229.05433916042944</v>
      </c>
      <c r="W9" s="89">
        <f>'DLA (children)'!X$13</f>
        <v>237.51117617850923</v>
      </c>
      <c r="X9" s="64">
        <f>'DLA (children)'!Y$13</f>
        <v>249.64068968865192</v>
      </c>
    </row>
    <row r="10" spans="1:24" ht="15" customHeight="1" x14ac:dyDescent="0.4">
      <c r="A10" s="70" t="s">
        <v>62</v>
      </c>
      <c r="B10" s="89"/>
      <c r="C10" s="89"/>
      <c r="D10" s="89"/>
      <c r="E10" s="89"/>
      <c r="F10" s="89"/>
      <c r="G10" s="89"/>
      <c r="H10" s="89">
        <f>'DLA (working age)'!I$13</f>
        <v>433.76373887512727</v>
      </c>
      <c r="I10" s="89">
        <f>'DLA (working age)'!J$13</f>
        <v>468.63587829779726</v>
      </c>
      <c r="J10" s="89">
        <f>'DLA (working age)'!K$13</f>
        <v>496.43467829769315</v>
      </c>
      <c r="K10" s="89">
        <f>'DLA (working age)'!L$13</f>
        <v>522.00554815664077</v>
      </c>
      <c r="L10" s="89">
        <f>'DLA (working age)'!M$13</f>
        <v>548.89130486234512</v>
      </c>
      <c r="M10" s="89">
        <f>'DLA (working age)'!N$13</f>
        <v>587.92684076805176</v>
      </c>
      <c r="N10" s="89">
        <f>'DLA (working age)'!O$13</f>
        <v>628.38651552540477</v>
      </c>
      <c r="O10" s="89">
        <f>'DLA (working age)'!P$13</f>
        <v>684.9756720931116</v>
      </c>
      <c r="P10" s="89">
        <f>'DLA (working age)'!Q$13</f>
        <v>710.01901437545871</v>
      </c>
      <c r="Q10" s="89">
        <f>'DLA (working age)'!R$13</f>
        <v>767.16413253594601</v>
      </c>
      <c r="R10" s="89">
        <f>'DLA (working age)'!S$13</f>
        <v>830.64395517228536</v>
      </c>
      <c r="S10" s="89">
        <f>'DLA (working age)'!T$13</f>
        <v>852.33277819239674</v>
      </c>
      <c r="T10" s="89">
        <f>'DLA (working age)'!U$13</f>
        <v>813.84210044185727</v>
      </c>
      <c r="U10" s="89">
        <f>'DLA (working age)'!V$13</f>
        <v>814.38259403738073</v>
      </c>
      <c r="V10" s="89">
        <f>'DLA (working age)'!W$13</f>
        <v>657.17217079754982</v>
      </c>
      <c r="W10" s="89">
        <f>'DLA (working age)'!X$13</f>
        <v>486.06101572168427</v>
      </c>
      <c r="X10" s="64">
        <f>'DLA (working age)'!Y$13</f>
        <v>374.64175091698166</v>
      </c>
    </row>
    <row r="11" spans="1:24" ht="15" customHeight="1" x14ac:dyDescent="0.4">
      <c r="A11" s="70" t="s">
        <v>61</v>
      </c>
      <c r="B11" s="89"/>
      <c r="C11" s="89"/>
      <c r="D11" s="89"/>
      <c r="E11" s="89"/>
      <c r="F11" s="89"/>
      <c r="G11" s="89"/>
      <c r="H11" s="89">
        <f>'DLA (pensioners)'!I$13</f>
        <v>170.30195218039981</v>
      </c>
      <c r="I11" s="89">
        <f>'DLA (pensioners)'!J$13</f>
        <v>187.13857757297083</v>
      </c>
      <c r="J11" s="89">
        <f>'DLA (pensioners)'!K$13</f>
        <v>203.31940500717002</v>
      </c>
      <c r="K11" s="89">
        <f>'DLA (pensioners)'!L$13</f>
        <v>220.27124505830733</v>
      </c>
      <c r="L11" s="89">
        <f>'DLA (pensioners)'!M$13</f>
        <v>237.97479073643746</v>
      </c>
      <c r="M11" s="89">
        <f>'DLA (pensioners)'!N$13</f>
        <v>260.32245536372017</v>
      </c>
      <c r="N11" s="89">
        <f>'DLA (pensioners)'!O$13</f>
        <v>281.12455520341996</v>
      </c>
      <c r="O11" s="89">
        <f>'DLA (pensioners)'!P$13</f>
        <v>310.56479671804846</v>
      </c>
      <c r="P11" s="89">
        <f>'DLA (pensioners)'!Q$13</f>
        <v>327.70225964898259</v>
      </c>
      <c r="Q11" s="89">
        <f>'DLA (pensioners)'!R$13</f>
        <v>340.4357769299246</v>
      </c>
      <c r="R11" s="89">
        <f>'DLA (pensioners)'!S$13</f>
        <v>363.04193220368126</v>
      </c>
      <c r="S11" s="89">
        <f>'DLA (pensioners)'!T$13</f>
        <v>377.41727793460473</v>
      </c>
      <c r="T11" s="89">
        <f>'DLA (pensioners)'!U$13</f>
        <v>398.32733097538159</v>
      </c>
      <c r="U11" s="89">
        <f>'DLA (pensioners)'!V$13</f>
        <v>383.66644914814054</v>
      </c>
      <c r="V11" s="89">
        <f>'DLA (pensioners)'!W$13</f>
        <v>362.88355203745351</v>
      </c>
      <c r="W11" s="89">
        <f>'DLA (pensioners)'!X$13</f>
        <v>310.76310320575345</v>
      </c>
      <c r="X11" s="64">
        <f>'DLA (pensioners)'!Y$13</f>
        <v>289.07044281469166</v>
      </c>
    </row>
    <row r="12" spans="1:24" ht="15" customHeight="1" x14ac:dyDescent="0.4">
      <c r="A12" s="161" t="s">
        <v>85</v>
      </c>
      <c r="B12" s="89"/>
      <c r="C12" s="89"/>
      <c r="D12" s="89"/>
      <c r="E12" s="89"/>
      <c r="F12" s="89"/>
      <c r="G12" s="89"/>
      <c r="H12" s="89">
        <f>DHP!I$13</f>
        <v>3.3239973000000003</v>
      </c>
      <c r="I12" s="89">
        <f>DHP!J$13</f>
        <v>3.5525529999999996</v>
      </c>
      <c r="J12" s="89">
        <f>DHP!K$13</f>
        <v>3.9302150000000005</v>
      </c>
      <c r="K12" s="89">
        <f>DHP!L$13</f>
        <v>4.0867095999999998</v>
      </c>
      <c r="L12" s="89">
        <f>DHP!M$13</f>
        <v>4.4264489999999999</v>
      </c>
      <c r="M12" s="89">
        <f>DHP!N$13</f>
        <v>4.6988479999999999</v>
      </c>
      <c r="N12" s="89">
        <f>DHP!O$13</f>
        <v>4.5812999999999997</v>
      </c>
      <c r="O12" s="89">
        <f>DHP!P$13</f>
        <v>4.6400660000000009</v>
      </c>
      <c r="P12" s="89">
        <f>DHP!Q$13</f>
        <v>4.5832709999999999</v>
      </c>
      <c r="Q12" s="89">
        <f>DHP!R$13</f>
        <v>4.819788</v>
      </c>
      <c r="R12" s="89">
        <f>DHP!S$13</f>
        <v>20.236087999999999</v>
      </c>
      <c r="S12" s="89">
        <f>DHP!T$13</f>
        <v>55.246516999999997</v>
      </c>
      <c r="T12" s="89">
        <f>DHP!U$13</f>
        <v>52.090609000000001</v>
      </c>
      <c r="U12" s="89">
        <f>DHP!V$13</f>
        <v>35.51501300000001</v>
      </c>
      <c r="V12" s="89">
        <f>DHP!W$13</f>
        <v>39.882220000000004</v>
      </c>
      <c r="W12" s="89">
        <f>DHP!X$13</f>
        <v>42.942805000000007</v>
      </c>
      <c r="X12" s="64">
        <f>DHP!Y$13</f>
        <v>38.042130999999998</v>
      </c>
    </row>
    <row r="13" spans="1:24" ht="30" customHeight="1" x14ac:dyDescent="0.4">
      <c r="A13" s="161" t="s">
        <v>95</v>
      </c>
      <c r="B13" s="89"/>
      <c r="C13" s="89"/>
      <c r="D13" s="89"/>
      <c r="E13" s="89"/>
      <c r="F13" s="89">
        <f>ESA!G$13</f>
        <v>0</v>
      </c>
      <c r="G13" s="89">
        <f>ESA!H$13</f>
        <v>0</v>
      </c>
      <c r="H13" s="89">
        <f>ESA!I$13</f>
        <v>0</v>
      </c>
      <c r="I13" s="89">
        <f>ESA!J$13</f>
        <v>0</v>
      </c>
      <c r="J13" s="89">
        <f>ESA!K$13</f>
        <v>0</v>
      </c>
      <c r="K13" s="89">
        <f>ESA!L$13</f>
        <v>0</v>
      </c>
      <c r="L13" s="89">
        <f>ESA!M$13</f>
        <v>0</v>
      </c>
      <c r="M13" s="89">
        <f>ESA!N$13</f>
        <v>0</v>
      </c>
      <c r="N13" s="89">
        <f>ESA!O$13</f>
        <v>14.179457842155699</v>
      </c>
      <c r="O13" s="89">
        <f>ESA!P$13</f>
        <v>150.67232482754883</v>
      </c>
      <c r="P13" s="89">
        <f>ESA!Q$13</f>
        <v>274.23873618837081</v>
      </c>
      <c r="Q13" s="89">
        <f>ESA!R$13</f>
        <v>452.85054532940251</v>
      </c>
      <c r="R13" s="89">
        <f>ESA!S$13</f>
        <v>848.54403649239453</v>
      </c>
      <c r="S13" s="89">
        <f>ESA!T$13</f>
        <v>1267.7157913625133</v>
      </c>
      <c r="T13" s="89">
        <f>ESA!U$13</f>
        <v>1590.9711956545534</v>
      </c>
      <c r="U13" s="89">
        <f>ESA!V$13</f>
        <v>1757.7993938947898</v>
      </c>
      <c r="V13" s="89">
        <f>ESA!W$13</f>
        <v>1775.2857936023793</v>
      </c>
      <c r="W13" s="89">
        <f>ESA!X$13</f>
        <v>1813.6468066429193</v>
      </c>
      <c r="X13" s="64">
        <f>ESA!Y$13</f>
        <v>1801.302810629642</v>
      </c>
    </row>
    <row r="14" spans="1:24" ht="15" customHeight="1" x14ac:dyDescent="0.4">
      <c r="A14" s="162" t="s">
        <v>74</v>
      </c>
      <c r="B14" s="89">
        <f>HB!C$13</f>
        <v>2735.2457260000001</v>
      </c>
      <c r="C14" s="89">
        <f>HB!D$13</f>
        <v>2610.6603639999998</v>
      </c>
      <c r="D14" s="89">
        <f>HB!E$13</f>
        <v>2524.070244</v>
      </c>
      <c r="E14" s="89">
        <f>HB!F$13</f>
        <v>2533.8571999999999</v>
      </c>
      <c r="F14" s="89">
        <f>HB!G$13</f>
        <v>2545.7602259999999</v>
      </c>
      <c r="G14" s="89">
        <f>HB!H$13</f>
        <v>2644.7826009999999</v>
      </c>
      <c r="H14" s="89">
        <f>HB!I$13</f>
        <v>2939.0045630000004</v>
      </c>
      <c r="I14" s="89">
        <f>HB!J$13</f>
        <v>3015.297603</v>
      </c>
      <c r="J14" s="89">
        <f>HB!K$13</f>
        <v>3397.4533624400001</v>
      </c>
      <c r="K14" s="89">
        <f>HB!L$13</f>
        <v>3677.6562890000005</v>
      </c>
      <c r="L14" s="89">
        <f>HB!M$13</f>
        <v>3941.9163560000002</v>
      </c>
      <c r="M14" s="89">
        <f>HB!N$13</f>
        <v>4193.7559160000001</v>
      </c>
      <c r="N14" s="89">
        <f>HB!O$13</f>
        <v>4469.7128290000001</v>
      </c>
      <c r="O14" s="89">
        <f>HB!P$13</f>
        <v>5184.5518279999997</v>
      </c>
      <c r="P14" s="89">
        <f>HB!Q$13</f>
        <v>5538.8340650000009</v>
      </c>
      <c r="Q14" s="89">
        <f>HB!R$13</f>
        <v>5889.8841059999995</v>
      </c>
      <c r="R14" s="89">
        <f>HB!S$13</f>
        <v>6082.7835179999993</v>
      </c>
      <c r="S14" s="89">
        <f>HB!T$13</f>
        <v>6194.2659759999997</v>
      </c>
      <c r="T14" s="89">
        <f>HB!U$13</f>
        <v>6249.9038490000003</v>
      </c>
      <c r="U14" s="89">
        <f>HB!V$13</f>
        <v>6294.7315980000003</v>
      </c>
      <c r="V14" s="89">
        <f>HB!W$13</f>
        <v>6101.7306619999999</v>
      </c>
      <c r="W14" s="89">
        <f>HB!X$13</f>
        <v>5821.8480010000003</v>
      </c>
      <c r="X14" s="64">
        <f>HB!Y$13</f>
        <v>5514.2124570000005</v>
      </c>
    </row>
    <row r="15" spans="1:24" ht="15" customHeight="1" x14ac:dyDescent="0.4">
      <c r="A15" s="70" t="s">
        <v>185</v>
      </c>
      <c r="B15" s="89"/>
      <c r="C15" s="89"/>
      <c r="D15" s="89"/>
      <c r="E15" s="89"/>
      <c r="F15" s="89"/>
      <c r="G15" s="89"/>
      <c r="H15" s="89"/>
      <c r="I15" s="89"/>
      <c r="J15" s="89"/>
      <c r="K15" s="89"/>
      <c r="L15" s="89"/>
      <c r="M15" s="89"/>
      <c r="N15" s="89">
        <v>3471.0127600000005</v>
      </c>
      <c r="O15" s="89">
        <v>4126.3099849999999</v>
      </c>
      <c r="P15" s="89">
        <v>4431.7020789999997</v>
      </c>
      <c r="Q15" s="89">
        <v>4723.8766780000005</v>
      </c>
      <c r="R15" s="89">
        <v>4870.8371050000005</v>
      </c>
      <c r="S15" s="89">
        <v>4941.1988890000002</v>
      </c>
      <c r="T15" s="89">
        <v>4980.1255120000005</v>
      </c>
      <c r="U15" s="89">
        <v>5018.2589879999996</v>
      </c>
      <c r="V15" s="89">
        <v>4855.4425899999997</v>
      </c>
      <c r="W15" s="89">
        <v>4611.4387569999999</v>
      </c>
      <c r="X15" s="64">
        <v>4355.8989519999996</v>
      </c>
    </row>
    <row r="16" spans="1:24" ht="15" customHeight="1" x14ac:dyDescent="0.4">
      <c r="A16" s="70" t="s">
        <v>184</v>
      </c>
      <c r="B16" s="89"/>
      <c r="C16" s="89"/>
      <c r="D16" s="89"/>
      <c r="E16" s="89"/>
      <c r="F16" s="89"/>
      <c r="G16" s="89"/>
      <c r="H16" s="89"/>
      <c r="I16" s="89"/>
      <c r="J16" s="89"/>
      <c r="K16" s="89"/>
      <c r="L16" s="89"/>
      <c r="M16" s="89"/>
      <c r="N16" s="89">
        <v>998.70006599999999</v>
      </c>
      <c r="O16" s="89">
        <v>1058.2418419999999</v>
      </c>
      <c r="P16" s="89">
        <v>1107.1319860000001</v>
      </c>
      <c r="Q16" s="89">
        <v>1166.0074279999999</v>
      </c>
      <c r="R16" s="89">
        <v>1211.9464129999999</v>
      </c>
      <c r="S16" s="89">
        <v>1253.067086</v>
      </c>
      <c r="T16" s="89">
        <v>1269.778337</v>
      </c>
      <c r="U16" s="89">
        <v>1276.47261</v>
      </c>
      <c r="V16" s="89">
        <v>1246.2880720000001</v>
      </c>
      <c r="W16" s="89">
        <v>1210.4092439999999</v>
      </c>
      <c r="X16" s="64">
        <v>1158.313504</v>
      </c>
    </row>
    <row r="17" spans="1:24" ht="15" customHeight="1" x14ac:dyDescent="0.4">
      <c r="A17" s="162" t="s">
        <v>73</v>
      </c>
      <c r="B17" s="89">
        <f>IB!C$13</f>
        <v>590.94604885400156</v>
      </c>
      <c r="C17" s="89">
        <f>IB!D$13</f>
        <v>578.81260971386484</v>
      </c>
      <c r="D17" s="89">
        <f>IB!E$13</f>
        <v>573.5557873228546</v>
      </c>
      <c r="E17" s="89">
        <f>IB!F$13</f>
        <v>535.79357462120583</v>
      </c>
      <c r="F17" s="89">
        <f>IB!G$13</f>
        <v>530.25266336668619</v>
      </c>
      <c r="G17" s="89">
        <f>IB!H$13</f>
        <v>526.35945363883843</v>
      </c>
      <c r="H17" s="89">
        <f>IB!I$13</f>
        <v>526.47523162303912</v>
      </c>
      <c r="I17" s="89">
        <f>IB!J$13</f>
        <v>527.80806195844502</v>
      </c>
      <c r="J17" s="89">
        <f>IB!K$13</f>
        <v>527.12695533715055</v>
      </c>
      <c r="K17" s="89">
        <f>IB!L$13</f>
        <v>530.70301786970435</v>
      </c>
      <c r="L17" s="89">
        <f>IB!M$13</f>
        <v>525.95844814544898</v>
      </c>
      <c r="M17" s="89">
        <f>IB!N$13</f>
        <v>531.97929717144939</v>
      </c>
      <c r="N17" s="89">
        <f>IB!O$13</f>
        <v>521.93164735921573</v>
      </c>
      <c r="O17" s="89">
        <f>IB!P$13</f>
        <v>491.3649079003514</v>
      </c>
      <c r="P17" s="89">
        <f>IB!Q$13</f>
        <v>447.70309585584801</v>
      </c>
      <c r="Q17" s="89">
        <f>IB!R$13</f>
        <v>403.92850285828109</v>
      </c>
      <c r="R17" s="89">
        <f>IB!S$13</f>
        <v>294.1991963900702</v>
      </c>
      <c r="S17" s="89">
        <f>IB!T$13</f>
        <v>157.17567726844607</v>
      </c>
      <c r="T17" s="89">
        <f>IB!U$13</f>
        <v>56.488965460992773</v>
      </c>
      <c r="U17" s="89">
        <f>IB!V$13</f>
        <v>6.7704306131193412</v>
      </c>
      <c r="V17" s="89">
        <f>IB!W$13</f>
        <v>2.243141315689321</v>
      </c>
      <c r="W17" s="89">
        <f>IB!X$13</f>
        <v>1.8568390768426064</v>
      </c>
      <c r="X17" s="64">
        <f>IB!Y$13</f>
        <v>0</v>
      </c>
    </row>
    <row r="18" spans="1:24" ht="30" customHeight="1" x14ac:dyDescent="0.4">
      <c r="A18" s="161" t="s">
        <v>72</v>
      </c>
      <c r="B18" s="89">
        <f>IS!C$13</f>
        <v>2492.4535985535913</v>
      </c>
      <c r="C18" s="89">
        <f>IS!D$13</f>
        <v>2027.4026315444726</v>
      </c>
      <c r="D18" s="89">
        <f>IS!E$13</f>
        <v>2007.726800660555</v>
      </c>
      <c r="E18" s="89">
        <f>IS!F$13</f>
        <v>2088.5824800090254</v>
      </c>
      <c r="F18" s="89">
        <f>IS!G$13</f>
        <v>2251.6851423098014</v>
      </c>
      <c r="G18" s="89">
        <f>IS!H$13</f>
        <v>2399.3388408146898</v>
      </c>
      <c r="H18" s="89">
        <f>IS!I$13</f>
        <v>2488.8876071840182</v>
      </c>
      <c r="I18" s="89">
        <f>IS!J$13</f>
        <v>2299.7937200897195</v>
      </c>
      <c r="J18" s="89">
        <f>IS!K$13</f>
        <v>1877.7280449541772</v>
      </c>
      <c r="K18" s="89">
        <f>IS!L$13</f>
        <v>1733.164481300777</v>
      </c>
      <c r="L18" s="89">
        <f>IS!M$13</f>
        <v>1665.4905557549209</v>
      </c>
      <c r="M18" s="89">
        <f>IS!N$13</f>
        <v>1687.9743433605358</v>
      </c>
      <c r="N18" s="89">
        <f>IS!O$13</f>
        <v>1598.0222381742574</v>
      </c>
      <c r="O18" s="89">
        <f>IS!P$13</f>
        <v>1508.0492587661806</v>
      </c>
      <c r="P18" s="89">
        <f>IS!Q$13</f>
        <v>1383.1310356097893</v>
      </c>
      <c r="Q18" s="89">
        <f>IS!R$13</f>
        <v>1218.4563556073554</v>
      </c>
      <c r="R18" s="89">
        <f>IS!S$13</f>
        <v>936.37178878318002</v>
      </c>
      <c r="S18" s="89">
        <f>IS!T$13</f>
        <v>616.90769996963263</v>
      </c>
      <c r="T18" s="89">
        <f>IS!U$13</f>
        <v>441.43090712099911</v>
      </c>
      <c r="U18" s="89">
        <f>IS!V$13</f>
        <v>357.12255551897169</v>
      </c>
      <c r="V18" s="89">
        <f>IS!W$13</f>
        <v>306.00453223239344</v>
      </c>
      <c r="W18" s="89">
        <f>IS!X$13</f>
        <v>286.99837300843916</v>
      </c>
      <c r="X18" s="64">
        <f>IS!Y$13</f>
        <v>246.53129848961197</v>
      </c>
    </row>
    <row r="19" spans="1:24" ht="15" customHeight="1" x14ac:dyDescent="0.4">
      <c r="A19" s="70" t="s">
        <v>71</v>
      </c>
      <c r="B19" s="89">
        <f>'IS MIG'!C$13</f>
        <v>514.78118184508492</v>
      </c>
      <c r="C19" s="89">
        <f>'IS MIG'!D$13</f>
        <v>525.49683906193422</v>
      </c>
      <c r="D19" s="89">
        <f>'IS MIG'!E$13</f>
        <v>523.46777654044797</v>
      </c>
      <c r="E19" s="89">
        <f>'IS MIG'!F$13</f>
        <v>565.18494481572463</v>
      </c>
      <c r="F19" s="89">
        <f>'IS MIG'!G$13</f>
        <v>581.37553436588996</v>
      </c>
      <c r="G19" s="89">
        <f>'IS MIG'!H$13</f>
        <v>655.94486721583644</v>
      </c>
      <c r="H19" s="89">
        <f>'IS MIG'!I$13</f>
        <v>686.811379220444</v>
      </c>
      <c r="I19" s="89">
        <f>'IS MIG'!J$13</f>
        <v>382.39151647952292</v>
      </c>
      <c r="J19" s="89">
        <f>'IS MIG'!K$13</f>
        <v>0</v>
      </c>
      <c r="K19" s="89">
        <f>'IS MIG'!L$13</f>
        <v>0</v>
      </c>
      <c r="L19" s="89">
        <f>'IS MIG'!M$13</f>
        <v>0</v>
      </c>
      <c r="M19" s="89">
        <f>'IS MIG'!N$13</f>
        <v>0</v>
      </c>
      <c r="N19" s="89">
        <f>'IS MIG'!O$13</f>
        <v>0</v>
      </c>
      <c r="O19" s="89">
        <f>'IS MIG'!P$13</f>
        <v>0</v>
      </c>
      <c r="P19" s="89">
        <f>'IS MIG'!Q$13</f>
        <v>0</v>
      </c>
      <c r="Q19" s="89">
        <f>'IS MIG'!R$13</f>
        <v>0</v>
      </c>
      <c r="R19" s="89">
        <f>'IS MIG'!S$13</f>
        <v>0</v>
      </c>
      <c r="S19" s="89">
        <f>'IS MIG'!T$13</f>
        <v>0</v>
      </c>
      <c r="T19" s="89">
        <f>'IS MIG'!U$13</f>
        <v>0</v>
      </c>
      <c r="U19" s="89">
        <f>'IS MIG'!V$13</f>
        <v>0</v>
      </c>
      <c r="V19" s="89">
        <f>'IS MIG'!W$13</f>
        <v>0</v>
      </c>
      <c r="W19" s="89">
        <f>'IS MIG'!X$13</f>
        <v>0</v>
      </c>
      <c r="X19" s="64">
        <f>'IS MIG'!Y$13</f>
        <v>0</v>
      </c>
    </row>
    <row r="20" spans="1:24" ht="15" customHeight="1" x14ac:dyDescent="0.4">
      <c r="A20" s="70" t="s">
        <v>183</v>
      </c>
      <c r="B20" s="89"/>
      <c r="C20" s="89"/>
      <c r="D20" s="89"/>
      <c r="E20" s="89"/>
      <c r="F20" s="89">
        <f>'IS (incapacity)'!G$13</f>
        <v>655.20223579536651</v>
      </c>
      <c r="G20" s="89">
        <f>'IS (incapacity)'!H$13</f>
        <v>711.57657214661958</v>
      </c>
      <c r="H20" s="89">
        <f>'IS (incapacity)'!I$13</f>
        <v>735.60655398491781</v>
      </c>
      <c r="I20" s="89">
        <f>'IS (incapacity)'!J$13</f>
        <v>803.498005546174</v>
      </c>
      <c r="J20" s="89">
        <f>'IS (incapacity)'!K$13</f>
        <v>813.90003621765254</v>
      </c>
      <c r="K20" s="89">
        <f>'IS (incapacity)'!L$13</f>
        <v>765.89644123517633</v>
      </c>
      <c r="L20" s="89">
        <f>'IS (incapacity)'!M$13</f>
        <v>773.2301525498674</v>
      </c>
      <c r="M20" s="89">
        <f>'IS (incapacity)'!N$13</f>
        <v>855.17278224834672</v>
      </c>
      <c r="N20" s="89">
        <f>'IS (incapacity)'!O$13</f>
        <v>860.53296701920021</v>
      </c>
      <c r="O20" s="89">
        <f>'IS (incapacity)'!P$13</f>
        <v>847.80740768397618</v>
      </c>
      <c r="P20" s="89">
        <f>'IS (incapacity)'!Q$13</f>
        <v>788.46827088596842</v>
      </c>
      <c r="Q20" s="89">
        <f>'IS (incapacity)'!R$13</f>
        <v>698.65193746272848</v>
      </c>
      <c r="R20" s="89">
        <f>'IS (incapacity)'!S$13</f>
        <v>469.14840821405147</v>
      </c>
      <c r="S20" s="89">
        <f>'IS (incapacity)'!T$13</f>
        <v>218.05230233970119</v>
      </c>
      <c r="T20" s="89">
        <f>'IS (incapacity)'!U$13</f>
        <v>89.293179093692785</v>
      </c>
      <c r="U20" s="89">
        <f>'IS (incapacity)'!V$13</f>
        <v>32.488046808673438</v>
      </c>
      <c r="V20" s="89">
        <f>'IS (incapacity)'!W$13</f>
        <v>12.376486883291889</v>
      </c>
      <c r="W20" s="89">
        <f>'IS (incapacity)'!X$13</f>
        <v>3.3040882157225457</v>
      </c>
      <c r="X20" s="64">
        <f>'IS (incapacity)'!Y$13</f>
        <v>0</v>
      </c>
    </row>
    <row r="21" spans="1:24" ht="15" customHeight="1" x14ac:dyDescent="0.4">
      <c r="A21" s="70" t="s">
        <v>182</v>
      </c>
      <c r="B21" s="89"/>
      <c r="C21" s="89"/>
      <c r="D21" s="89"/>
      <c r="E21" s="89"/>
      <c r="F21" s="89">
        <f>'IS (lone parent)'!G$13</f>
        <v>857.41743080943047</v>
      </c>
      <c r="G21" s="89">
        <f>'IS (lone parent)'!H$13</f>
        <v>903.76101081034608</v>
      </c>
      <c r="H21" s="89">
        <f>'IS (lone parent)'!I$13</f>
        <v>955.35394110858988</v>
      </c>
      <c r="I21" s="89">
        <f>'IS (lone parent)'!J$13</f>
        <v>1007.6876694865542</v>
      </c>
      <c r="J21" s="89">
        <f>'IS (lone parent)'!K$13</f>
        <v>958.13165104405402</v>
      </c>
      <c r="K21" s="89">
        <f>'IS (lone parent)'!L$13</f>
        <v>844.90348783479055</v>
      </c>
      <c r="L21" s="89">
        <f>'IS (lone parent)'!M$13</f>
        <v>776.7812085738891</v>
      </c>
      <c r="M21" s="89">
        <f>'IS (lone parent)'!N$13</f>
        <v>728.18907636479912</v>
      </c>
      <c r="N21" s="89">
        <f>'IS (lone parent)'!O$13</f>
        <v>642.78751631464706</v>
      </c>
      <c r="O21" s="89">
        <f>'IS (lone parent)'!P$13</f>
        <v>572.06653126308061</v>
      </c>
      <c r="P21" s="89">
        <f>'IS (lone parent)'!Q$13</f>
        <v>497.7208754750169</v>
      </c>
      <c r="Q21" s="89">
        <f>'IS (lone parent)'!R$13</f>
        <v>426.49085412785337</v>
      </c>
      <c r="R21" s="89">
        <f>'IS (lone parent)'!S$13</f>
        <v>372.98367697739093</v>
      </c>
      <c r="S21" s="89">
        <f>'IS (lone parent)'!T$13</f>
        <v>304.30906748544908</v>
      </c>
      <c r="T21" s="89">
        <f>'IS (lone parent)'!U$13</f>
        <v>261.92650498400678</v>
      </c>
      <c r="U21" s="89">
        <f>'IS (lone parent)'!V$13</f>
        <v>236.04087957137205</v>
      </c>
      <c r="V21" s="89">
        <f>'IS (lone parent)'!W$13</f>
        <v>208.49721760037005</v>
      </c>
      <c r="W21" s="89">
        <f>'IS (lone parent)'!X$13</f>
        <v>195.78192812399499</v>
      </c>
      <c r="X21" s="64">
        <f>'IS (lone parent)'!Y$13</f>
        <v>162.93525482893074</v>
      </c>
    </row>
    <row r="22" spans="1:24" ht="15" customHeight="1" x14ac:dyDescent="0.4">
      <c r="A22" s="70" t="s">
        <v>181</v>
      </c>
      <c r="B22" s="89"/>
      <c r="C22" s="89"/>
      <c r="D22" s="89"/>
      <c r="E22" s="89"/>
      <c r="F22" s="89">
        <f>'IS (carer)'!G$13</f>
        <v>22.11590721768863</v>
      </c>
      <c r="G22" s="89">
        <f>'IS (carer)'!H$13</f>
        <v>28.858990287967259</v>
      </c>
      <c r="H22" s="89">
        <f>'IS (carer)'!I$13</f>
        <v>31.70921047638609</v>
      </c>
      <c r="I22" s="89">
        <f>'IS (carer)'!J$13</f>
        <v>35.074012837916953</v>
      </c>
      <c r="J22" s="89">
        <f>'IS (carer)'!K$13</f>
        <v>35.406657828486303</v>
      </c>
      <c r="K22" s="89">
        <f>'IS (carer)'!L$13</f>
        <v>34.296201706176674</v>
      </c>
      <c r="L22" s="89">
        <f>'IS (carer)'!M$13</f>
        <v>34.372193968039568</v>
      </c>
      <c r="M22" s="89">
        <f>'IS (carer)'!N$13</f>
        <v>34.491230435179325</v>
      </c>
      <c r="N22" s="89">
        <f>'IS (carer)'!O$13</f>
        <v>34.16936971219998</v>
      </c>
      <c r="O22" s="89">
        <f>'IS (carer)'!P$13</f>
        <v>37.679167899842142</v>
      </c>
      <c r="P22" s="89">
        <f>'IS (carer)'!Q$13</f>
        <v>48.221210013652552</v>
      </c>
      <c r="Q22" s="89">
        <f>'IS (carer)'!R$13</f>
        <v>53.642510608520467</v>
      </c>
      <c r="R22" s="89">
        <f>'IS (carer)'!S$13</f>
        <v>61.034385861769515</v>
      </c>
      <c r="S22" s="89">
        <f>'IS (carer)'!T$13</f>
        <v>64.635667110903782</v>
      </c>
      <c r="T22" s="89">
        <f>'IS (carer)'!U$13</f>
        <v>65.738735662355325</v>
      </c>
      <c r="U22" s="89">
        <f>'IS (carer)'!V$13</f>
        <v>68.664035019668916</v>
      </c>
      <c r="V22" s="89">
        <f>'IS (carer)'!W$13</f>
        <v>68.786561827044721</v>
      </c>
      <c r="W22" s="89">
        <f>'IS (carer)'!X$13</f>
        <v>73.284151483353355</v>
      </c>
      <c r="X22" s="64">
        <f>'IS (carer)'!Y$13</f>
        <v>71.217312134619362</v>
      </c>
    </row>
    <row r="23" spans="1:24" ht="15" customHeight="1" x14ac:dyDescent="0.4">
      <c r="A23" s="70" t="s">
        <v>180</v>
      </c>
      <c r="B23" s="89"/>
      <c r="C23" s="89"/>
      <c r="D23" s="89"/>
      <c r="E23" s="89"/>
      <c r="F23" s="89">
        <f>'IS (others)'!G$13</f>
        <v>135.57403412142588</v>
      </c>
      <c r="G23" s="89">
        <f>'IS (others)'!H$13</f>
        <v>99.197400353920642</v>
      </c>
      <c r="H23" s="89">
        <f>'IS (others)'!I$13</f>
        <v>79.406522393680689</v>
      </c>
      <c r="I23" s="89">
        <f>'IS (others)'!J$13</f>
        <v>71.142515739551271</v>
      </c>
      <c r="J23" s="89">
        <f>'IS (others)'!K$13</f>
        <v>70.289699863984197</v>
      </c>
      <c r="K23" s="89">
        <f>'IS (others)'!L$13</f>
        <v>101.2403155399648</v>
      </c>
      <c r="L23" s="89">
        <f>'IS (others)'!M$13</f>
        <v>91.884017256343</v>
      </c>
      <c r="M23" s="89">
        <f>'IS (others)'!N$13</f>
        <v>71.058452998504379</v>
      </c>
      <c r="N23" s="89">
        <f>'IS (others)'!O$13</f>
        <v>56.618176046816998</v>
      </c>
      <c r="O23" s="89">
        <f>'IS (others)'!P$13</f>
        <v>50.536615070159968</v>
      </c>
      <c r="P23" s="89">
        <f>'IS (others)'!Q$13</f>
        <v>48.310615142013773</v>
      </c>
      <c r="Q23" s="89">
        <f>'IS (others)'!R$13</f>
        <v>39.985321044793508</v>
      </c>
      <c r="R23" s="89">
        <f>'IS (others)'!S$13</f>
        <v>33.121034794302297</v>
      </c>
      <c r="S23" s="89">
        <f>'IS (others)'!T$13</f>
        <v>29.979896300506041</v>
      </c>
      <c r="T23" s="89">
        <f>'IS (others)'!U$13</f>
        <v>24.576671359103486</v>
      </c>
      <c r="U23" s="89">
        <f>'IS (others)'!V$13</f>
        <v>19.773796200839357</v>
      </c>
      <c r="V23" s="89">
        <f>'IS (others)'!W$13</f>
        <v>16.417571142235605</v>
      </c>
      <c r="W23" s="89">
        <f>'IS (others)'!X$13</f>
        <v>14.096711713533391</v>
      </c>
      <c r="X23" s="64">
        <f>'IS (others)'!Y$13</f>
        <v>11.211997516892646</v>
      </c>
    </row>
    <row r="24" spans="1:24" ht="30" customHeight="1" x14ac:dyDescent="0.4">
      <c r="A24" s="162" t="s">
        <v>66</v>
      </c>
      <c r="B24" s="89"/>
      <c r="C24" s="89"/>
      <c r="D24" s="89"/>
      <c r="E24" s="89"/>
      <c r="F24" s="89">
        <f>IIDB!G$13</f>
        <v>30.610507215947454</v>
      </c>
      <c r="G24" s="89">
        <f>IIDB!H$13</f>
        <v>31.408216664967334</v>
      </c>
      <c r="H24" s="89">
        <f>IIDB!I$13</f>
        <v>31.562351469836528</v>
      </c>
      <c r="I24" s="89">
        <f>IIDB!J$13</f>
        <v>31.727523892337015</v>
      </c>
      <c r="J24" s="89">
        <f>IIDB!K$13</f>
        <v>31.968586490016417</v>
      </c>
      <c r="K24" s="89">
        <f>IIDB!L$13</f>
        <v>30.715781647699949</v>
      </c>
      <c r="L24" s="89">
        <f>IIDB!M$13</f>
        <v>30.238347810116419</v>
      </c>
      <c r="M24" s="89">
        <f>IIDB!N$13</f>
        <v>29.879192198973719</v>
      </c>
      <c r="N24" s="89">
        <f>IIDB!O$13</f>
        <v>30.447015095985364</v>
      </c>
      <c r="O24" s="89">
        <f>IIDB!P$13</f>
        <v>31.212221293065902</v>
      </c>
      <c r="P24" s="89">
        <f>IIDB!Q$13</f>
        <v>32.337295256621523</v>
      </c>
      <c r="Q24" s="89">
        <f>IIDB!R$13</f>
        <v>32.10108006618934</v>
      </c>
      <c r="R24" s="89">
        <f>IIDB!S$13</f>
        <v>32.85165575536935</v>
      </c>
      <c r="S24" s="89">
        <f>IIDB!T$13</f>
        <v>32.672445297490889</v>
      </c>
      <c r="T24" s="89">
        <f>IIDB!U$13</f>
        <v>33.097391591744611</v>
      </c>
      <c r="U24" s="89">
        <f>IIDB!V$13</f>
        <v>32.438084204516393</v>
      </c>
      <c r="V24" s="89">
        <f>IIDB!W$13</f>
        <v>30.488716370232808</v>
      </c>
      <c r="W24" s="89">
        <f>IIDB!X$13</f>
        <v>29.190063854252841</v>
      </c>
      <c r="X24" s="64">
        <f>IIDB!Y$13</f>
        <v>28.723149680846102</v>
      </c>
    </row>
    <row r="25" spans="1:24" ht="15" customHeight="1" x14ac:dyDescent="0.4">
      <c r="A25" s="161" t="s">
        <v>65</v>
      </c>
      <c r="B25" s="89">
        <f>JSA!C$13</f>
        <v>394.6589298549826</v>
      </c>
      <c r="C25" s="89">
        <f>JSA!D$13</f>
        <v>715.83695541260033</v>
      </c>
      <c r="D25" s="89">
        <f>JSA!E$13</f>
        <v>647.72852990689967</v>
      </c>
      <c r="E25" s="89">
        <f>JSA!F$13</f>
        <v>583.7616460963502</v>
      </c>
      <c r="F25" s="89">
        <f>JSA!G$13</f>
        <v>490.86351397559793</v>
      </c>
      <c r="G25" s="89">
        <f>JSA!H$13</f>
        <v>454.11189870395089</v>
      </c>
      <c r="H25" s="89">
        <f>JSA!I$13</f>
        <v>490.14295222424323</v>
      </c>
      <c r="I25" s="89">
        <f>JSA!J$13</f>
        <v>493.74897276984609</v>
      </c>
      <c r="J25" s="89">
        <f>JSA!K$13</f>
        <v>435.0743575961842</v>
      </c>
      <c r="K25" s="89">
        <f>JSA!L$13</f>
        <v>429.07023864929613</v>
      </c>
      <c r="L25" s="89">
        <f>JSA!M$13</f>
        <v>437.4083455635041</v>
      </c>
      <c r="M25" s="89">
        <f>JSA!N$13</f>
        <v>380.71217479316999</v>
      </c>
      <c r="N25" s="89">
        <f>JSA!O$13</f>
        <v>417.42031612742733</v>
      </c>
      <c r="O25" s="89">
        <f>JSA!P$13</f>
        <v>677.10209099149574</v>
      </c>
      <c r="P25" s="89">
        <f>JSA!Q$13</f>
        <v>685.34254883579297</v>
      </c>
      <c r="Q25" s="89">
        <f>JSA!R$13</f>
        <v>760.97410257077536</v>
      </c>
      <c r="R25" s="89">
        <f>JSA!S$13</f>
        <v>766.46435626317134</v>
      </c>
      <c r="S25" s="89">
        <f>JSA!T$13</f>
        <v>642.06881877887281</v>
      </c>
      <c r="T25" s="89">
        <f>JSA!U$13</f>
        <v>470.06844493235212</v>
      </c>
      <c r="U25" s="89">
        <f>JSA!V$13</f>
        <v>373.41122145994518</v>
      </c>
      <c r="V25" s="89">
        <f>JSA!W$13</f>
        <v>293.54560665100894</v>
      </c>
      <c r="W25" s="89">
        <f>JSA!X$13</f>
        <v>257.99874989027239</v>
      </c>
      <c r="X25" s="64">
        <f>JSA!Y$13</f>
        <v>199.07488595294376</v>
      </c>
    </row>
    <row r="26" spans="1:24" ht="15" customHeight="1" x14ac:dyDescent="0.4">
      <c r="A26" s="161" t="s">
        <v>64</v>
      </c>
      <c r="B26" s="89">
        <f>MA!C$13</f>
        <v>0</v>
      </c>
      <c r="C26" s="89">
        <f>MA!D$13</f>
        <v>0</v>
      </c>
      <c r="D26" s="89">
        <f>MA!E$13</f>
        <v>0</v>
      </c>
      <c r="E26" s="89">
        <f>MA!F$13</f>
        <v>0</v>
      </c>
      <c r="F26" s="89">
        <f>MA!G$13</f>
        <v>3.3072418590560462</v>
      </c>
      <c r="G26" s="89">
        <f>MA!H$13</f>
        <v>6.6525145153602203</v>
      </c>
      <c r="H26" s="89">
        <f>MA!I$13</f>
        <v>8.4391677113427903</v>
      </c>
      <c r="I26" s="89">
        <f>MA!J$13</f>
        <v>16.132412727252795</v>
      </c>
      <c r="J26" s="89">
        <f>MA!K$13</f>
        <v>17.879221724628717</v>
      </c>
      <c r="K26" s="89">
        <f>MA!L$13</f>
        <v>18.555192937017033</v>
      </c>
      <c r="L26" s="89">
        <f>MA!M$13</f>
        <v>22.215216274939003</v>
      </c>
      <c r="M26" s="89">
        <f>MA!N$13</f>
        <v>33.464045882463296</v>
      </c>
      <c r="N26" s="89">
        <f>MA!O$13</f>
        <v>43.762342981286025</v>
      </c>
      <c r="O26" s="89">
        <f>MA!P$13</f>
        <v>54.390233435481115</v>
      </c>
      <c r="P26" s="89">
        <f>MA!Q$13</f>
        <v>60.030777959729058</v>
      </c>
      <c r="Q26" s="89">
        <f>MA!R$13</f>
        <v>68.479517035442996</v>
      </c>
      <c r="R26" s="89">
        <f>MA!S$13</f>
        <v>70.084056111203424</v>
      </c>
      <c r="S26" s="89">
        <f>MA!T$13</f>
        <v>71.298362511246197</v>
      </c>
      <c r="T26" s="89">
        <f>MA!U$13</f>
        <v>74.582946711483103</v>
      </c>
      <c r="U26" s="89">
        <f>MA!V$13</f>
        <v>80.61016390737197</v>
      </c>
      <c r="V26" s="89">
        <f>MA!W$13</f>
        <v>84.101628662280319</v>
      </c>
      <c r="W26" s="89">
        <f>MA!X$13</f>
        <v>78.552875450335577</v>
      </c>
      <c r="X26" s="64">
        <f>MA!Y$13</f>
        <v>82.900629725182441</v>
      </c>
    </row>
    <row r="27" spans="1:24" ht="15" customHeight="1" x14ac:dyDescent="0.4">
      <c r="A27" s="161" t="s">
        <v>178</v>
      </c>
      <c r="B27" s="89"/>
      <c r="C27" s="89"/>
      <c r="D27" s="89"/>
      <c r="E27" s="89"/>
      <c r="F27" s="89"/>
      <c r="G27" s="89"/>
      <c r="H27" s="89"/>
      <c r="I27" s="89"/>
      <c r="J27" s="89">
        <f>O75TVL!K$13</f>
        <v>38.816978478513434</v>
      </c>
      <c r="K27" s="89">
        <f>O75TVL!L$13</f>
        <v>40.671960784126114</v>
      </c>
      <c r="L27" s="89">
        <f>O75TVL!M$13</f>
        <v>42.705600365806568</v>
      </c>
      <c r="M27" s="89">
        <f>O75TVL!N$13</f>
        <v>44.26940886486117</v>
      </c>
      <c r="N27" s="89">
        <f>O75TVL!O$13</f>
        <v>45.502054737052923</v>
      </c>
      <c r="O27" s="89">
        <f>O75TVL!P$13</f>
        <v>47.13506946287238</v>
      </c>
      <c r="P27" s="89">
        <f>O75TVL!Q$13</f>
        <v>49.456500248150164</v>
      </c>
      <c r="Q27" s="89">
        <f>O75TVL!R$13</f>
        <v>50.0825781987526</v>
      </c>
      <c r="R27" s="89">
        <f>O75TVL!S$13</f>
        <v>50.722635453848788</v>
      </c>
      <c r="S27" s="89">
        <f>O75TVL!T$13</f>
        <v>55.735422692203009</v>
      </c>
      <c r="T27" s="89">
        <f>O75TVL!U$13</f>
        <v>56.153854576295913</v>
      </c>
      <c r="U27" s="89">
        <f>O75TVL!V$13</f>
        <v>56.914572793896291</v>
      </c>
      <c r="V27" s="89">
        <f>O75TVL!W$13</f>
        <v>57.445612619585155</v>
      </c>
      <c r="W27" s="89">
        <f>O75TVL!X$13</f>
        <v>59.935656913894988</v>
      </c>
      <c r="X27" s="64">
        <f>O75TVL!Y$13</f>
        <v>42.880482866320037</v>
      </c>
    </row>
    <row r="28" spans="1:24" ht="15" customHeight="1" x14ac:dyDescent="0.4">
      <c r="A28" s="161" t="s">
        <v>89</v>
      </c>
      <c r="B28" s="89"/>
      <c r="C28" s="89"/>
      <c r="D28" s="89"/>
      <c r="E28" s="89"/>
      <c r="F28" s="89"/>
      <c r="G28" s="89"/>
      <c r="H28" s="89"/>
      <c r="I28" s="89">
        <f>PC!J$13</f>
        <v>0</v>
      </c>
      <c r="J28" s="89">
        <f>PC!K$13</f>
        <v>880.96569131027934</v>
      </c>
      <c r="K28" s="89">
        <f>PC!L$13</f>
        <v>948.17997636220025</v>
      </c>
      <c r="L28" s="89">
        <f>PC!M$13</f>
        <v>1004.5247175012427</v>
      </c>
      <c r="M28" s="89">
        <f>PC!N$13</f>
        <v>1076.4061590686313</v>
      </c>
      <c r="N28" s="89">
        <f>PC!O$13</f>
        <v>1133.2764984937596</v>
      </c>
      <c r="O28" s="89">
        <f>PC!P$13</f>
        <v>1196.1267803251017</v>
      </c>
      <c r="P28" s="89">
        <f>PC!Q$13</f>
        <v>1217.1941659449021</v>
      </c>
      <c r="Q28" s="89">
        <f>PC!R$13</f>
        <v>1208.3705987713772</v>
      </c>
      <c r="R28" s="89">
        <f>PC!S$13</f>
        <v>1164.7658502377792</v>
      </c>
      <c r="S28" s="89">
        <f>PC!T$13</f>
        <v>1113.4247770354409</v>
      </c>
      <c r="T28" s="89">
        <f>PC!U$13</f>
        <v>1077.5038952871798</v>
      </c>
      <c r="U28" s="89">
        <f>PC!V$13</f>
        <v>1037.3790913028076</v>
      </c>
      <c r="V28" s="89">
        <f>PC!W$13</f>
        <v>1000.4456947339324</v>
      </c>
      <c r="W28" s="89">
        <f>PC!X$13</f>
        <v>974.40102083747047</v>
      </c>
      <c r="X28" s="64">
        <f>PC!Y$13</f>
        <v>961.03739551919921</v>
      </c>
    </row>
    <row r="29" spans="1:24" ht="30" customHeight="1" x14ac:dyDescent="0.4">
      <c r="A29" s="161" t="s">
        <v>103</v>
      </c>
      <c r="B29" s="89"/>
      <c r="C29" s="89"/>
      <c r="D29" s="89"/>
      <c r="E29" s="89"/>
      <c r="F29" s="89"/>
      <c r="G29" s="89"/>
      <c r="H29" s="89"/>
      <c r="I29" s="89">
        <f>PIP!J$13</f>
        <v>0</v>
      </c>
      <c r="J29" s="89">
        <f>PIP!K$13</f>
        <v>0</v>
      </c>
      <c r="K29" s="89">
        <f>PIP!L$13</f>
        <v>0</v>
      </c>
      <c r="L29" s="89">
        <f>PIP!M$13</f>
        <v>0</v>
      </c>
      <c r="M29" s="89">
        <f>PIP!N$13</f>
        <v>0</v>
      </c>
      <c r="N29" s="89">
        <f>PIP!O$13</f>
        <v>0</v>
      </c>
      <c r="O29" s="89">
        <f>PIP!P$13</f>
        <v>0</v>
      </c>
      <c r="P29" s="89">
        <f>PIP!Q$13</f>
        <v>0</v>
      </c>
      <c r="Q29" s="89">
        <f>PIP!R$13</f>
        <v>0</v>
      </c>
      <c r="R29" s="89">
        <f>PIP!S$13</f>
        <v>0</v>
      </c>
      <c r="S29" s="89">
        <f>PIP!T$13</f>
        <v>10.295453010671668</v>
      </c>
      <c r="T29" s="89">
        <f>PIP!U$13</f>
        <v>101.14896894456609</v>
      </c>
      <c r="U29" s="89">
        <f>PIP!V$13</f>
        <v>238.85721905598689</v>
      </c>
      <c r="V29" s="89">
        <f>PIP!W$13</f>
        <v>470.58519947030925</v>
      </c>
      <c r="W29" s="89">
        <f>PIP!X$13</f>
        <v>823.24117014884052</v>
      </c>
      <c r="X29" s="64">
        <f>PIP!Y$13</f>
        <v>1023.9692817039006</v>
      </c>
    </row>
    <row r="30" spans="1:24" ht="15" customHeight="1" x14ac:dyDescent="0.4">
      <c r="A30" s="161" t="s">
        <v>63</v>
      </c>
      <c r="B30" s="89">
        <f>SDA!C$13</f>
        <v>77.482648325570352</v>
      </c>
      <c r="C30" s="89">
        <f>SDA!D$13</f>
        <v>86.561541598802592</v>
      </c>
      <c r="D30" s="89">
        <f>SDA!E$13</f>
        <v>86.311911407349768</v>
      </c>
      <c r="E30" s="89">
        <f>SDA!F$13</f>
        <v>87.594209818960749</v>
      </c>
      <c r="F30" s="89">
        <f>SDA!G$13</f>
        <v>89.750027539634431</v>
      </c>
      <c r="G30" s="89">
        <f>SDA!H$13</f>
        <v>91.697088548469793</v>
      </c>
      <c r="H30" s="89">
        <f>SDA!I$13</f>
        <v>84.854478920562798</v>
      </c>
      <c r="I30" s="89">
        <f>SDA!J$13</f>
        <v>82.623716631029239</v>
      </c>
      <c r="J30" s="89">
        <f>SDA!K$13</f>
        <v>81.360464149970554</v>
      </c>
      <c r="K30" s="89">
        <f>SDA!L$13</f>
        <v>79.20596182931348</v>
      </c>
      <c r="L30" s="89">
        <f>SDA!M$13</f>
        <v>79.059490372158734</v>
      </c>
      <c r="M30" s="89">
        <f>SDA!N$13</f>
        <v>77.752285234740796</v>
      </c>
      <c r="N30" s="89">
        <f>SDA!O$13</f>
        <v>76.795172668245229</v>
      </c>
      <c r="O30" s="89">
        <f>SDA!P$13</f>
        <v>78.089296837190261</v>
      </c>
      <c r="P30" s="89">
        <f>SDA!Q$13</f>
        <v>76.018103790813655</v>
      </c>
      <c r="Q30" s="89">
        <f>SDA!R$13</f>
        <v>75.015623803928889</v>
      </c>
      <c r="R30" s="89">
        <f>SDA!S$13</f>
        <v>75.290779969688217</v>
      </c>
      <c r="S30" s="89">
        <f>SDA!T$13</f>
        <v>73.993430579527399</v>
      </c>
      <c r="T30" s="89">
        <f>SDA!U$13</f>
        <v>70.940484359401808</v>
      </c>
      <c r="U30" s="89">
        <f>SDA!V$13</f>
        <v>52.327438521901229</v>
      </c>
      <c r="V30" s="89">
        <f>SDA!W$13</f>
        <v>23.890434120684155</v>
      </c>
      <c r="W30" s="89">
        <f>SDA!X$13</f>
        <v>10.850623175937645</v>
      </c>
      <c r="X30" s="64">
        <f>SDA!Y$13</f>
        <v>8.3744390772334434</v>
      </c>
    </row>
    <row r="31" spans="1:24" ht="15" customHeight="1" x14ac:dyDescent="0.4">
      <c r="A31" s="70" t="s">
        <v>62</v>
      </c>
      <c r="B31" s="89"/>
      <c r="C31" s="89"/>
      <c r="D31" s="89"/>
      <c r="E31" s="89"/>
      <c r="F31" s="89">
        <f>'SDA (working age)'!G$13</f>
        <v>76.89147486987369</v>
      </c>
      <c r="G31" s="89">
        <f>'SDA (working age)'!H$13</f>
        <v>78.757583799035203</v>
      </c>
      <c r="H31" s="89">
        <f>'SDA (working age)'!I$13</f>
        <v>72.217485394654858</v>
      </c>
      <c r="I31" s="89">
        <f>'SDA (working age)'!J$13</f>
        <v>69.274119366666454</v>
      </c>
      <c r="J31" s="89">
        <f>'SDA (working age)'!K$13</f>
        <v>71.510652606006417</v>
      </c>
      <c r="K31" s="89">
        <f>'SDA (working age)'!L$13</f>
        <v>69.041900190529958</v>
      </c>
      <c r="L31" s="89">
        <f>'SDA (working age)'!M$13</f>
        <v>68.253842000278851</v>
      </c>
      <c r="M31" s="89">
        <f>'SDA (working age)'!N$13</f>
        <v>61.727303777019465</v>
      </c>
      <c r="N31" s="89">
        <f>'SDA (working age)'!O$13</f>
        <v>62.824634818179547</v>
      </c>
      <c r="O31" s="89">
        <f>'SDA (working age)'!P$13</f>
        <v>63.51370923186338</v>
      </c>
      <c r="P31" s="89">
        <f>'SDA (working age)'!Q$13</f>
        <v>62.561469971521248</v>
      </c>
      <c r="Q31" s="89">
        <f>'SDA (working age)'!R$13</f>
        <v>61.62484957354328</v>
      </c>
      <c r="R31" s="89">
        <f>'SDA (working age)'!S$13</f>
        <v>62.654452706704205</v>
      </c>
      <c r="S31" s="89">
        <f>'SDA (working age)'!T$13</f>
        <v>62.517074479833603</v>
      </c>
      <c r="T31" s="89">
        <f>'SDA (working age)'!U$13</f>
        <v>59.682865252413755</v>
      </c>
      <c r="U31" s="89">
        <f>'SDA (working age)'!V$13</f>
        <v>41.72097881591916</v>
      </c>
      <c r="V31" s="89">
        <f>'SDA (working age)'!W$13</f>
        <v>14.06604963062308</v>
      </c>
      <c r="W31" s="89">
        <f>'SDA (working age)'!X$13</f>
        <v>1.9507256187802005</v>
      </c>
      <c r="X31" s="64">
        <f>'SDA (working age)'!Y$13</f>
        <v>0.24490891237648907</v>
      </c>
    </row>
    <row r="32" spans="1:24" ht="15" customHeight="1" x14ac:dyDescent="0.4">
      <c r="A32" s="70" t="s">
        <v>61</v>
      </c>
      <c r="B32" s="89"/>
      <c r="C32" s="89"/>
      <c r="D32" s="89"/>
      <c r="E32" s="89"/>
      <c r="F32" s="89">
        <f>'SDA (pensioners)'!G$13</f>
        <v>12.858552669760762</v>
      </c>
      <c r="G32" s="89">
        <f>'SDA (pensioners)'!H$13</f>
        <v>12.939504749434587</v>
      </c>
      <c r="H32" s="89">
        <f>'SDA (pensioners)'!I$13</f>
        <v>12.636993525907947</v>
      </c>
      <c r="I32" s="89">
        <f>'SDA (pensioners)'!J$13</f>
        <v>13.349597264362785</v>
      </c>
      <c r="J32" s="89">
        <f>'SDA (pensioners)'!K$13</f>
        <v>9.8498115439641278</v>
      </c>
      <c r="K32" s="89">
        <f>'SDA (pensioners)'!L$13</f>
        <v>10.164061638783529</v>
      </c>
      <c r="L32" s="89">
        <f>'SDA (pensioners)'!M$13</f>
        <v>10.805648371879862</v>
      </c>
      <c r="M32" s="89">
        <f>'SDA (pensioners)'!N$13</f>
        <v>16.024981457721353</v>
      </c>
      <c r="N32" s="89">
        <f>'SDA (pensioners)'!O$13</f>
        <v>13.970537850065671</v>
      </c>
      <c r="O32" s="89">
        <f>'SDA (pensioners)'!P$13</f>
        <v>14.575587605326886</v>
      </c>
      <c r="P32" s="89">
        <f>'SDA (pensioners)'!Q$13</f>
        <v>13.456633819292399</v>
      </c>
      <c r="Q32" s="89">
        <f>'SDA (pensioners)'!R$13</f>
        <v>13.390774230385604</v>
      </c>
      <c r="R32" s="89">
        <f>'SDA (pensioners)'!S$13</f>
        <v>12.636327262984002</v>
      </c>
      <c r="S32" s="89">
        <f>'SDA (pensioners)'!T$13</f>
        <v>11.476356099693781</v>
      </c>
      <c r="T32" s="89">
        <f>'SDA (pensioners)'!U$13</f>
        <v>11.257619106988026</v>
      </c>
      <c r="U32" s="89">
        <f>'SDA (pensioners)'!V$13</f>
        <v>10.606459705982065</v>
      </c>
      <c r="V32" s="89">
        <f>'SDA (pensioners)'!W$13</f>
        <v>9.8243844900610764</v>
      </c>
      <c r="W32" s="89">
        <f>'SDA (pensioners)'!X$13</f>
        <v>8.8998975571574448</v>
      </c>
      <c r="X32" s="64">
        <f>'SDA (pensioners)'!Y$13</f>
        <v>8.1295301648569556</v>
      </c>
    </row>
    <row r="33" spans="1:24" ht="15" x14ac:dyDescent="0.4">
      <c r="A33" s="160" t="s">
        <v>60</v>
      </c>
      <c r="B33" s="89">
        <f>SP!C$13</f>
        <v>0</v>
      </c>
      <c r="C33" s="89">
        <f>SP!D$13</f>
        <v>0</v>
      </c>
      <c r="D33" s="89">
        <f>SP!E$13</f>
        <v>0</v>
      </c>
      <c r="E33" s="89">
        <f>SP!F$13</f>
        <v>3585.4258387170112</v>
      </c>
      <c r="F33" s="89">
        <f>SP!G$13</f>
        <v>3615.5504707862542</v>
      </c>
      <c r="G33" s="89">
        <f>SP!H$13</f>
        <v>3869.5231080808721</v>
      </c>
      <c r="H33" s="89">
        <f>SP!I$13</f>
        <v>4038.1772625997469</v>
      </c>
      <c r="I33" s="89">
        <f>SP!J$13</f>
        <v>4164.997139912557</v>
      </c>
      <c r="J33" s="89">
        <f>SP!K$13</f>
        <v>4299.2312898123037</v>
      </c>
      <c r="K33" s="89">
        <f>SP!L$13</f>
        <v>4469.4719996096446</v>
      </c>
      <c r="L33" s="89">
        <f>SP!M$13</f>
        <v>4591.0784969735196</v>
      </c>
      <c r="M33" s="89">
        <f>SP!N$13</f>
        <v>4845.757805580517</v>
      </c>
      <c r="N33" s="89">
        <f>SP!O$13</f>
        <v>5109.1610391090999</v>
      </c>
      <c r="O33" s="89">
        <f>SP!P$13</f>
        <v>5484.098549461477</v>
      </c>
      <c r="P33" s="89">
        <f>SP!Q$13</f>
        <v>5662.5567877171497</v>
      </c>
      <c r="Q33" s="89">
        <f>SP!R$13</f>
        <v>5975.4962608269179</v>
      </c>
      <c r="R33" s="89">
        <f>SP!S$13</f>
        <v>6383.4779196427553</v>
      </c>
      <c r="S33" s="89">
        <f>SP!T$13</f>
        <v>6613.9153367393856</v>
      </c>
      <c r="T33" s="89">
        <f>SP!U$13</f>
        <v>6831.3173465994341</v>
      </c>
      <c r="U33" s="89">
        <f>SP!V$13</f>
        <v>7014.8704861558317</v>
      </c>
      <c r="V33" s="89">
        <f>SP!W$13</f>
        <v>7127.3578585117593</v>
      </c>
      <c r="W33" s="89">
        <f>SP!X$13</f>
        <v>7267.5456983730492</v>
      </c>
      <c r="X33" s="64">
        <f>SP!Y$13</f>
        <v>7476.7279898786164</v>
      </c>
    </row>
    <row r="34" spans="1:24" ht="30" customHeight="1" x14ac:dyDescent="0.4">
      <c r="A34" s="160" t="s">
        <v>88</v>
      </c>
      <c r="B34" s="89"/>
      <c r="C34" s="89"/>
      <c r="D34" s="89"/>
      <c r="E34" s="89"/>
      <c r="F34" s="89"/>
      <c r="G34" s="89"/>
      <c r="H34" s="89"/>
      <c r="I34" s="89"/>
      <c r="J34" s="89">
        <f>SMP!K$13</f>
        <v>213.35355952926628</v>
      </c>
      <c r="K34" s="89">
        <f>SMP!L$13</f>
        <v>195.82522936204785</v>
      </c>
      <c r="L34" s="89">
        <f>SMP!M$13</f>
        <v>214.59720459630725</v>
      </c>
      <c r="M34" s="89">
        <f>SMP!N$13</f>
        <v>251.51943192713122</v>
      </c>
      <c r="N34" s="89">
        <f>SMP!O$13</f>
        <v>306.14593631877341</v>
      </c>
      <c r="O34" s="89">
        <f>SMP!P$13</f>
        <v>343.07386900629052</v>
      </c>
      <c r="P34" s="89">
        <f>SMP!Q$13</f>
        <v>349.60534914394214</v>
      </c>
      <c r="Q34" s="89">
        <f>SMP!R$13</f>
        <v>355.47073621542415</v>
      </c>
      <c r="R34" s="89">
        <f>SMP!S$13</f>
        <v>363.51544628447914</v>
      </c>
      <c r="S34" s="89">
        <f>SMP!T$13</f>
        <v>360.24058861833856</v>
      </c>
      <c r="T34" s="89">
        <f>SMP!U$13</f>
        <v>368.04325862851579</v>
      </c>
      <c r="U34" s="89">
        <f>SMP!V$13</f>
        <v>414.12844410000002</v>
      </c>
      <c r="V34" s="89">
        <f>SMP!W$13</f>
        <v>431.897902386</v>
      </c>
      <c r="W34" s="89">
        <f>SMP!X$13</f>
        <v>411.95733029750733</v>
      </c>
      <c r="X34" s="64">
        <f>SMP!Y$13</f>
        <v>448.88432304018988</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UC!T$13</f>
        <v>0.13664191246655619</v>
      </c>
      <c r="T35" s="89">
        <f>UC!U$13</f>
        <v>1.2488117049268825</v>
      </c>
      <c r="U35" s="89">
        <f>UC!V$13</f>
        <v>29.71388081305707</v>
      </c>
      <c r="V35" s="89">
        <f>UC!W$13</f>
        <v>224.00708987922101</v>
      </c>
      <c r="W35" s="89">
        <f>UC!X$13</f>
        <v>546.88407393589671</v>
      </c>
      <c r="X35" s="64">
        <f>UC!Y$13</f>
        <v>1143.1241668155942</v>
      </c>
    </row>
    <row r="36" spans="1:24" ht="15" customHeight="1" x14ac:dyDescent="0.4">
      <c r="A36" s="160" t="s">
        <v>59</v>
      </c>
      <c r="B36" s="89"/>
      <c r="C36" s="89"/>
      <c r="D36" s="89"/>
      <c r="E36" s="89"/>
      <c r="F36" s="89">
        <f>WFP!G$13</f>
        <v>179.73822592946317</v>
      </c>
      <c r="G36" s="89">
        <f>WFP!H$13</f>
        <v>170.8528983359158</v>
      </c>
      <c r="H36" s="89">
        <f>WFP!I$13</f>
        <v>171.61044657434445</v>
      </c>
      <c r="I36" s="89">
        <f>WFP!J$13</f>
        <v>190.53804435540852</v>
      </c>
      <c r="J36" s="89">
        <f>WFP!K$13</f>
        <v>243.86510092347163</v>
      </c>
      <c r="K36" s="89">
        <f>WFP!L$13</f>
        <v>300.78938305787614</v>
      </c>
      <c r="L36" s="89">
        <f>WFP!M$13</f>
        <v>195.56490982177036</v>
      </c>
      <c r="M36" s="89">
        <f>WFP!N$13</f>
        <v>198.7855764050579</v>
      </c>
      <c r="N36" s="89">
        <f>WFP!O$13</f>
        <v>257.23598013383759</v>
      </c>
      <c r="O36" s="89">
        <f>WFP!P$13</f>
        <v>259.62924408945378</v>
      </c>
      <c r="P36" s="89">
        <f>WFP!Q$13</f>
        <v>256.71062698814154</v>
      </c>
      <c r="Q36" s="89">
        <f>WFP!R$13</f>
        <v>202.89634475158141</v>
      </c>
      <c r="R36" s="89">
        <f>WFP!S$13</f>
        <v>200.68632915767085</v>
      </c>
      <c r="S36" s="89">
        <f>WFP!T$13</f>
        <v>199.85929075767777</v>
      </c>
      <c r="T36" s="89">
        <f>WFP!U$13</f>
        <v>196.64860592360094</v>
      </c>
      <c r="U36" s="89">
        <f>WFP!V$13</f>
        <v>193.10662117114356</v>
      </c>
      <c r="V36" s="89">
        <f>WFP!W$13</f>
        <v>189.72808974291388</v>
      </c>
      <c r="W36" s="89">
        <f>WFP!X$13</f>
        <v>186.57491168048526</v>
      </c>
      <c r="X36" s="64">
        <f>WFP!Y$13</f>
        <v>183.62831006400495</v>
      </c>
    </row>
    <row r="37" spans="1:24" ht="30" customHeight="1" x14ac:dyDescent="0.4">
      <c r="A37" s="171" t="s">
        <v>177</v>
      </c>
      <c r="B37" s="88">
        <f>SUM(B3:B36)-SUM(B9:B11,B19:B23)</f>
        <v>7326.6292314347129</v>
      </c>
      <c r="C37" s="88">
        <f>SUM(C3:C36)-SUM(C9:C11,C19:C23)</f>
        <v>7103.7525022980481</v>
      </c>
      <c r="D37" s="88">
        <f>SUM(D3:D36)-SUM(D9:D11,D19:D23)</f>
        <v>6962.5756449140117</v>
      </c>
      <c r="E37" s="88">
        <f>SUM(E3:E36)-SUM(E9:E11,E19:E23)</f>
        <v>10681.528111197469</v>
      </c>
      <c r="F37" s="88">
        <f t="shared" ref="F37:M37" si="0">SUM(F3:F36)-SUM(F9:F11,F19:F23,F31:F32)</f>
        <v>11054.42007318656</v>
      </c>
      <c r="G37" s="88">
        <f t="shared" si="0"/>
        <v>11711.476810939987</v>
      </c>
      <c r="H37" s="88">
        <f t="shared" si="0"/>
        <v>12400.899309599528</v>
      </c>
      <c r="I37" s="88">
        <f t="shared" si="0"/>
        <v>12613.204691985024</v>
      </c>
      <c r="J37" s="88">
        <f t="shared" si="0"/>
        <v>13971.346744643906</v>
      </c>
      <c r="K37" s="88">
        <f t="shared" si="0"/>
        <v>14490.740764140977</v>
      </c>
      <c r="L37" s="88">
        <f t="shared" si="0"/>
        <v>14885.112560152224</v>
      </c>
      <c r="M37" s="88">
        <f t="shared" si="0"/>
        <v>15598.982176301251</v>
      </c>
      <c r="N37" s="88">
        <f t="shared" ref="N37:X37" si="1">SUM(N3:N36)-SUM(N9:N11,N19:N23,N31:N32,N15:N16)</f>
        <v>16393.184897801206</v>
      </c>
      <c r="O37" s="88">
        <f t="shared" si="1"/>
        <v>18093.62406190667</v>
      </c>
      <c r="P37" s="88">
        <f t="shared" si="1"/>
        <v>18752.290552787639</v>
      </c>
      <c r="Q37" s="88">
        <f t="shared" si="1"/>
        <v>19502.894509449081</v>
      </c>
      <c r="R37" s="88">
        <f t="shared" si="1"/>
        <v>20224.637766928674</v>
      </c>
      <c r="S37" s="88">
        <f t="shared" si="1"/>
        <v>19664.731196548062</v>
      </c>
      <c r="T37" s="88">
        <f t="shared" si="1"/>
        <v>19914.301729040453</v>
      </c>
      <c r="U37" s="88">
        <f t="shared" si="1"/>
        <v>20239.44988187337</v>
      </c>
      <c r="V37" s="88">
        <f t="shared" si="1"/>
        <v>20270.7595191603</v>
      </c>
      <c r="W37" s="88">
        <f t="shared" si="1"/>
        <v>20536.105890316994</v>
      </c>
      <c r="X37" s="59">
        <f t="shared" si="1"/>
        <v>21024.463786940876</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344.35173855090994</v>
      </c>
      <c r="C41" s="89">
        <v>347.86481551271663</v>
      </c>
      <c r="D41" s="89">
        <v>363.05563047145694</v>
      </c>
      <c r="E41" s="89">
        <v>377.34510570855844</v>
      </c>
      <c r="F41" s="89">
        <v>375.42334657021422</v>
      </c>
      <c r="G41" s="89">
        <v>392.69625366784408</v>
      </c>
      <c r="H41" s="89">
        <v>399.02759781105669</v>
      </c>
      <c r="I41" s="89">
        <v>414.68020606987568</v>
      </c>
      <c r="J41" s="89">
        <v>426.8160199250247</v>
      </c>
      <c r="K41" s="89">
        <v>441.56689313468735</v>
      </c>
      <c r="L41" s="89">
        <v>449.79979489567802</v>
      </c>
      <c r="M41" s="89">
        <v>466.25665862109457</v>
      </c>
      <c r="N41" s="89">
        <v>484.06809063467693</v>
      </c>
      <c r="O41" s="89">
        <v>516.36245390857937</v>
      </c>
      <c r="P41" s="89">
        <v>524.82439822722495</v>
      </c>
      <c r="Q41" s="89">
        <v>537.97220381977036</v>
      </c>
      <c r="R41" s="89">
        <v>548.4814904837416</v>
      </c>
      <c r="S41" s="89">
        <v>531.3573760418509</v>
      </c>
      <c r="T41" s="89">
        <v>530.68000472518077</v>
      </c>
      <c r="U41" s="89">
        <v>532.7262799988689</v>
      </c>
      <c r="V41" s="89">
        <v>519.42022131508315</v>
      </c>
      <c r="W41" s="89">
        <v>513.01765815445322</v>
      </c>
      <c r="X41" s="64">
        <v>516.72021628106415</v>
      </c>
    </row>
    <row r="42" spans="1:24" ht="15" x14ac:dyDescent="0.4">
      <c r="A42" s="161" t="s">
        <v>186</v>
      </c>
      <c r="B42" s="89" t="s">
        <v>208</v>
      </c>
      <c r="C42" s="89" t="s">
        <v>208</v>
      </c>
      <c r="D42" s="89" t="s">
        <v>208</v>
      </c>
      <c r="E42" s="89">
        <v>149.32180496769709</v>
      </c>
      <c r="F42" s="89">
        <v>144.18099513327263</v>
      </c>
      <c r="G42" s="89">
        <v>154.38488141822955</v>
      </c>
      <c r="H42" s="89">
        <v>151.16477425976444</v>
      </c>
      <c r="I42" s="89">
        <v>136.66481328251623</v>
      </c>
      <c r="J42" s="89">
        <v>121.83323188061652</v>
      </c>
      <c r="K42" s="89">
        <v>112.15128942340394</v>
      </c>
      <c r="L42" s="89">
        <v>99.806942527932122</v>
      </c>
      <c r="M42" s="89">
        <v>90.489060290880687</v>
      </c>
      <c r="N42" s="89">
        <v>81.48621085068163</v>
      </c>
      <c r="O42" s="89">
        <v>77.608338049470731</v>
      </c>
      <c r="P42" s="89">
        <v>71.249196619344175</v>
      </c>
      <c r="Q42" s="89">
        <v>67.199510004296343</v>
      </c>
      <c r="R42" s="89">
        <v>65.677572584766182</v>
      </c>
      <c r="S42" s="89">
        <v>63.299631675538947</v>
      </c>
      <c r="T42" s="89">
        <v>60.458160133321662</v>
      </c>
      <c r="U42" s="89">
        <v>59.320650743056866</v>
      </c>
      <c r="V42" s="89">
        <v>56.787536024213374</v>
      </c>
      <c r="W42" s="89">
        <v>52.855713832465035</v>
      </c>
      <c r="X42" s="64">
        <v>50.881851352338366</v>
      </c>
    </row>
    <row r="43" spans="1:24" ht="15" x14ac:dyDescent="0.4">
      <c r="A43" s="161" t="s">
        <v>78</v>
      </c>
      <c r="B43" s="89" t="s">
        <v>208</v>
      </c>
      <c r="C43" s="89" t="s">
        <v>208</v>
      </c>
      <c r="D43" s="89" t="s">
        <v>208</v>
      </c>
      <c r="E43" s="89" t="s">
        <v>208</v>
      </c>
      <c r="F43" s="89" t="s">
        <v>208</v>
      </c>
      <c r="G43" s="89">
        <v>131.53355206770033</v>
      </c>
      <c r="H43" s="89">
        <v>139.42265850134328</v>
      </c>
      <c r="I43" s="89">
        <v>149.42656358280027</v>
      </c>
      <c r="J43" s="89">
        <v>155.02710424646497</v>
      </c>
      <c r="K43" s="89">
        <v>161.90720253749058</v>
      </c>
      <c r="L43" s="89">
        <v>164.57759820024694</v>
      </c>
      <c r="M43" s="89">
        <v>178.38281549851939</v>
      </c>
      <c r="N43" s="89">
        <v>188.37205291024227</v>
      </c>
      <c r="O43" s="89">
        <v>207.05242858523494</v>
      </c>
      <c r="P43" s="89">
        <v>218.00866154989919</v>
      </c>
      <c r="Q43" s="89">
        <v>242.06321329389445</v>
      </c>
      <c r="R43" s="89">
        <v>264.40556837465323</v>
      </c>
      <c r="S43" s="89">
        <v>279.39252112525691</v>
      </c>
      <c r="T43" s="89">
        <v>301.23227859517095</v>
      </c>
      <c r="U43" s="89">
        <v>325.89814833034922</v>
      </c>
      <c r="V43" s="89">
        <v>333.27142630865404</v>
      </c>
      <c r="W43" s="89">
        <v>345.11715043015096</v>
      </c>
      <c r="X43" s="64">
        <v>362.43859921653836</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16.460575852341275</v>
      </c>
      <c r="P44" s="89">
        <v>47.58389720919029</v>
      </c>
      <c r="Q44" s="89">
        <v>15.302790462641321</v>
      </c>
      <c r="R44" s="89">
        <v>17.07831200714789</v>
      </c>
      <c r="S44" s="89" t="s">
        <v>208</v>
      </c>
      <c r="T44" s="89" t="s">
        <v>208</v>
      </c>
      <c r="U44" s="89" t="s">
        <v>208</v>
      </c>
      <c r="V44" s="89" t="s">
        <v>208</v>
      </c>
      <c r="W44" s="89">
        <v>11.368803799729434</v>
      </c>
      <c r="X44" s="64">
        <v>3.6069841591448559E-5</v>
      </c>
    </row>
    <row r="45" spans="1:24" ht="15" x14ac:dyDescent="0.4">
      <c r="A45" s="161" t="s">
        <v>77</v>
      </c>
      <c r="B45" s="89">
        <v>603.66596534214557</v>
      </c>
      <c r="C45" s="89">
        <v>602.02847611239724</v>
      </c>
      <c r="D45" s="89">
        <v>570.99250473657582</v>
      </c>
      <c r="E45" s="89">
        <v>563.61624679139527</v>
      </c>
      <c r="F45" s="89">
        <v>564.56570152846496</v>
      </c>
      <c r="G45" s="89">
        <v>595.71472572286291</v>
      </c>
      <c r="H45" s="89">
        <v>610.0681684202043</v>
      </c>
      <c r="I45" s="89">
        <v>726.21402363323296</v>
      </c>
      <c r="J45" s="89">
        <v>800.41313187695482</v>
      </c>
      <c r="K45" s="89">
        <v>826.12497607171952</v>
      </c>
      <c r="L45" s="89">
        <v>843.10228119974511</v>
      </c>
      <c r="M45" s="89">
        <v>838.07095359263928</v>
      </c>
      <c r="N45" s="89">
        <v>842.32904096946913</v>
      </c>
      <c r="O45" s="89">
        <v>900.25580665801135</v>
      </c>
      <c r="P45" s="89">
        <v>918.85092240753067</v>
      </c>
      <c r="Q45" s="89">
        <v>904.26857531938015</v>
      </c>
      <c r="R45" s="89">
        <v>874.2295863375067</v>
      </c>
      <c r="S45" s="89" t="s">
        <v>208</v>
      </c>
      <c r="T45" s="89" t="s">
        <v>208</v>
      </c>
      <c r="U45" s="89" t="s">
        <v>208</v>
      </c>
      <c r="V45" s="89" t="s">
        <v>208</v>
      </c>
      <c r="W45" s="89" t="s">
        <v>208</v>
      </c>
      <c r="X45" s="64" t="s">
        <v>208</v>
      </c>
    </row>
    <row r="46" spans="1:24" ht="26.25" customHeight="1" x14ac:dyDescent="0.4">
      <c r="A46" s="161" t="s">
        <v>76</v>
      </c>
      <c r="B46" s="89">
        <v>624.06496960975744</v>
      </c>
      <c r="C46" s="89">
        <v>685.1841211314935</v>
      </c>
      <c r="D46" s="89">
        <v>737.80860384376206</v>
      </c>
      <c r="E46" s="89">
        <v>787.74245731787926</v>
      </c>
      <c r="F46" s="89">
        <v>825.51947083104358</v>
      </c>
      <c r="G46" s="89">
        <v>903.3617065083854</v>
      </c>
      <c r="H46" s="89">
        <v>967.74565270876963</v>
      </c>
      <c r="I46" s="89">
        <v>1025.688007531144</v>
      </c>
      <c r="J46" s="89">
        <v>1065.4857225924104</v>
      </c>
      <c r="K46" s="89">
        <v>1105.5122344888186</v>
      </c>
      <c r="L46" s="89">
        <v>1136.6125178262093</v>
      </c>
      <c r="M46" s="89">
        <v>1193.9223415827471</v>
      </c>
      <c r="N46" s="89">
        <v>1245.5053913813704</v>
      </c>
      <c r="O46" s="89">
        <v>1343.1890714176759</v>
      </c>
      <c r="P46" s="89">
        <v>1376.9380062858218</v>
      </c>
      <c r="Q46" s="89">
        <v>1452.4513477044159</v>
      </c>
      <c r="R46" s="89">
        <v>1532.8044932100347</v>
      </c>
      <c r="S46" s="89">
        <v>1557.0050886982892</v>
      </c>
      <c r="T46" s="89">
        <v>1554.632702375902</v>
      </c>
      <c r="U46" s="89">
        <v>1532.4844630755065</v>
      </c>
      <c r="V46" s="89">
        <v>1325.8880103070503</v>
      </c>
      <c r="W46" s="89">
        <v>1072.5773787558762</v>
      </c>
      <c r="X46" s="64">
        <v>931.49729851018606</v>
      </c>
    </row>
    <row r="47" spans="1:24" ht="15" x14ac:dyDescent="0.4">
      <c r="A47" s="70" t="s">
        <v>75</v>
      </c>
      <c r="B47" s="89" t="s">
        <v>208</v>
      </c>
      <c r="C47" s="89" t="s">
        <v>208</v>
      </c>
      <c r="D47" s="89" t="s">
        <v>208</v>
      </c>
      <c r="E47" s="89" t="s">
        <v>208</v>
      </c>
      <c r="F47" s="89" t="s">
        <v>208</v>
      </c>
      <c r="G47" s="89" t="s">
        <v>208</v>
      </c>
      <c r="H47" s="89">
        <v>121.31898140287811</v>
      </c>
      <c r="I47" s="89">
        <v>124.46094014936031</v>
      </c>
      <c r="J47" s="89">
        <v>129.01693287886792</v>
      </c>
      <c r="K47" s="89">
        <v>138.50644365510561</v>
      </c>
      <c r="L47" s="89">
        <v>141.08123061355883</v>
      </c>
      <c r="M47" s="89">
        <v>147.06952483594461</v>
      </c>
      <c r="N47" s="89">
        <v>153.39161346901199</v>
      </c>
      <c r="O47" s="89">
        <v>164.17609204930409</v>
      </c>
      <c r="P47" s="89">
        <v>167.90103858185952</v>
      </c>
      <c r="Q47" s="89">
        <v>181.39990380772687</v>
      </c>
      <c r="R47" s="89">
        <v>189.50292470571586</v>
      </c>
      <c r="S47" s="89">
        <v>195.91047471955224</v>
      </c>
      <c r="T47" s="89">
        <v>224.61160451245732</v>
      </c>
      <c r="U47" s="89">
        <v>235.98586085742315</v>
      </c>
      <c r="V47" s="89">
        <v>242.42027732817502</v>
      </c>
      <c r="W47" s="89">
        <v>246.56526763169683</v>
      </c>
      <c r="X47" s="64">
        <v>254.63172051165651</v>
      </c>
    </row>
    <row r="48" spans="1:24" ht="15" x14ac:dyDescent="0.4">
      <c r="A48" s="70" t="s">
        <v>62</v>
      </c>
      <c r="B48" s="89" t="s">
        <v>208</v>
      </c>
      <c r="C48" s="89" t="s">
        <v>208</v>
      </c>
      <c r="D48" s="89" t="s">
        <v>208</v>
      </c>
      <c r="E48" s="89" t="s">
        <v>208</v>
      </c>
      <c r="F48" s="89" t="s">
        <v>208</v>
      </c>
      <c r="G48" s="89" t="s">
        <v>208</v>
      </c>
      <c r="H48" s="89">
        <v>607.70854049533671</v>
      </c>
      <c r="I48" s="89">
        <v>643.21238822229338</v>
      </c>
      <c r="J48" s="89">
        <v>663.4926363169709</v>
      </c>
      <c r="K48" s="89">
        <v>679.84624646230816</v>
      </c>
      <c r="L48" s="89">
        <v>694.22887451594158</v>
      </c>
      <c r="M48" s="89">
        <v>725.62225757910448</v>
      </c>
      <c r="N48" s="89">
        <v>755.05953505809941</v>
      </c>
      <c r="O48" s="89">
        <v>811.56228134194691</v>
      </c>
      <c r="P48" s="89">
        <v>825.86603216132062</v>
      </c>
      <c r="Q48" s="89">
        <v>880.75562714628586</v>
      </c>
      <c r="R48" s="89">
        <v>934.81478565989562</v>
      </c>
      <c r="S48" s="89">
        <v>941.94351667914384</v>
      </c>
      <c r="T48" s="89">
        <v>887.9956088448422</v>
      </c>
      <c r="U48" s="89">
        <v>881.53901010235802</v>
      </c>
      <c r="V48" s="89">
        <v>695.51993854837633</v>
      </c>
      <c r="W48" s="89">
        <v>504.59000016351865</v>
      </c>
      <c r="X48" s="64">
        <v>382.13191018846544</v>
      </c>
    </row>
    <row r="49" spans="1:24" ht="15" x14ac:dyDescent="0.4">
      <c r="A49" s="70" t="s">
        <v>61</v>
      </c>
      <c r="B49" s="89" t="s">
        <v>208</v>
      </c>
      <c r="C49" s="89" t="s">
        <v>208</v>
      </c>
      <c r="D49" s="89" t="s">
        <v>208</v>
      </c>
      <c r="E49" s="89" t="s">
        <v>208</v>
      </c>
      <c r="F49" s="89" t="s">
        <v>208</v>
      </c>
      <c r="G49" s="89" t="s">
        <v>208</v>
      </c>
      <c r="H49" s="89">
        <v>238.59521100460506</v>
      </c>
      <c r="I49" s="89">
        <v>256.85154932321205</v>
      </c>
      <c r="J49" s="89">
        <v>271.73953379967179</v>
      </c>
      <c r="K49" s="89">
        <v>286.87545503162562</v>
      </c>
      <c r="L49" s="89">
        <v>300.98667927989129</v>
      </c>
      <c r="M49" s="89">
        <v>321.29128092330325</v>
      </c>
      <c r="N49" s="89">
        <v>337.79492509929213</v>
      </c>
      <c r="O49" s="89">
        <v>367.95857896502957</v>
      </c>
      <c r="P49" s="89">
        <v>381.17030590323088</v>
      </c>
      <c r="Q49" s="89">
        <v>390.84299369131361</v>
      </c>
      <c r="R49" s="89">
        <v>408.57092130183247</v>
      </c>
      <c r="S49" s="89">
        <v>417.09736751781151</v>
      </c>
      <c r="T49" s="89">
        <v>434.6210654339269</v>
      </c>
      <c r="U49" s="89">
        <v>415.30472810671847</v>
      </c>
      <c r="V49" s="89">
        <v>384.05878554930314</v>
      </c>
      <c r="W49" s="89">
        <v>322.60960913432734</v>
      </c>
      <c r="X49" s="64">
        <v>294.84978708708212</v>
      </c>
    </row>
    <row r="50" spans="1:24" ht="17.25" customHeight="1" x14ac:dyDescent="0.4">
      <c r="A50" s="161" t="s">
        <v>85</v>
      </c>
      <c r="B50" s="89" t="s">
        <v>208</v>
      </c>
      <c r="C50" s="89" t="s">
        <v>208</v>
      </c>
      <c r="D50" s="89" t="s">
        <v>208</v>
      </c>
      <c r="E50" s="89" t="s">
        <v>208</v>
      </c>
      <c r="F50" s="89" t="s">
        <v>208</v>
      </c>
      <c r="G50" s="89" t="s">
        <v>208</v>
      </c>
      <c r="H50" s="89">
        <v>4.6569626890249758</v>
      </c>
      <c r="I50" s="89">
        <v>4.8759521095912071</v>
      </c>
      <c r="J50" s="89">
        <v>5.2527932186050537</v>
      </c>
      <c r="K50" s="89">
        <v>5.3224227055682025</v>
      </c>
      <c r="L50" s="89">
        <v>5.5985013428895112</v>
      </c>
      <c r="M50" s="89">
        <v>5.7993417843057911</v>
      </c>
      <c r="N50" s="89">
        <v>5.5048193468464426</v>
      </c>
      <c r="O50" s="89">
        <v>5.4975712305667335</v>
      </c>
      <c r="P50" s="89">
        <v>5.3310795323129865</v>
      </c>
      <c r="Q50" s="89">
        <v>5.533438312111441</v>
      </c>
      <c r="R50" s="89">
        <v>22.773890243252509</v>
      </c>
      <c r="S50" s="89">
        <v>61.05490700195427</v>
      </c>
      <c r="T50" s="89">
        <v>56.836863107646849</v>
      </c>
      <c r="U50" s="89">
        <v>38.443686828546497</v>
      </c>
      <c r="V50" s="89">
        <v>42.209455050278052</v>
      </c>
      <c r="W50" s="89">
        <v>44.579814634587393</v>
      </c>
      <c r="X50" s="64">
        <v>38.802701917467743</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17.03781761886194</v>
      </c>
      <c r="O51" s="89">
        <v>178.5172534646141</v>
      </c>
      <c r="P51" s="89">
        <v>318.98365020554189</v>
      </c>
      <c r="Q51" s="89">
        <v>519.90265073614739</v>
      </c>
      <c r="R51" s="89">
        <v>954.95971126653762</v>
      </c>
      <c r="S51" s="89">
        <v>1400.9981796055508</v>
      </c>
      <c r="T51" s="89">
        <v>1735.9330941135106</v>
      </c>
      <c r="U51" s="89">
        <v>1902.7527712379024</v>
      </c>
      <c r="V51" s="89">
        <v>1878.8785054206314</v>
      </c>
      <c r="W51" s="89">
        <v>1882.7842860463513</v>
      </c>
      <c r="X51" s="64">
        <v>1837.3160016708539</v>
      </c>
    </row>
    <row r="52" spans="1:24" ht="15" x14ac:dyDescent="0.4">
      <c r="A52" s="162" t="s">
        <v>74</v>
      </c>
      <c r="B52" s="89">
        <v>4151.2424210509726</v>
      </c>
      <c r="C52" s="89">
        <v>3936.1150885475604</v>
      </c>
      <c r="D52" s="89">
        <v>3757.0780613292081</v>
      </c>
      <c r="E52" s="89">
        <v>3757.2832788715064</v>
      </c>
      <c r="F52" s="89">
        <v>3691.70326175017</v>
      </c>
      <c r="G52" s="89">
        <v>3797.2763204223806</v>
      </c>
      <c r="H52" s="89">
        <v>4117.5829453186243</v>
      </c>
      <c r="I52" s="89">
        <v>4138.5580196532355</v>
      </c>
      <c r="J52" s="89">
        <v>4540.7490386026639</v>
      </c>
      <c r="K52" s="89">
        <v>4789.6824711619583</v>
      </c>
      <c r="L52" s="89">
        <v>4985.6722652004191</v>
      </c>
      <c r="M52" s="89">
        <v>5175.9545992631402</v>
      </c>
      <c r="N52" s="89">
        <v>5370.7379250271642</v>
      </c>
      <c r="O52" s="89">
        <v>6142.6805077761737</v>
      </c>
      <c r="P52" s="89">
        <v>6442.5526914728462</v>
      </c>
      <c r="Q52" s="89">
        <v>6761.9800634460771</v>
      </c>
      <c r="R52" s="89">
        <v>6845.6237298630731</v>
      </c>
      <c r="S52" s="89">
        <v>6845.5054480638028</v>
      </c>
      <c r="T52" s="89">
        <v>6819.3660300951396</v>
      </c>
      <c r="U52" s="89">
        <v>6813.8139277400232</v>
      </c>
      <c r="V52" s="89">
        <v>6457.7830949879999</v>
      </c>
      <c r="W52" s="89">
        <v>6043.7809014879931</v>
      </c>
      <c r="X52" s="64">
        <v>5624.4573228181789</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4170.7153415840203</v>
      </c>
      <c r="O53" s="89">
        <v>4888.8707751002348</v>
      </c>
      <c r="P53" s="89">
        <v>5154.7805588335941</v>
      </c>
      <c r="Q53" s="89">
        <v>5423.3257130261582</v>
      </c>
      <c r="R53" s="89">
        <v>5481.6874497695317</v>
      </c>
      <c r="S53" s="89">
        <v>5460.6960769319594</v>
      </c>
      <c r="T53" s="89">
        <v>5433.8913945975119</v>
      </c>
      <c r="U53" s="89">
        <v>5432.079581646517</v>
      </c>
      <c r="V53" s="89">
        <v>5138.7707542812459</v>
      </c>
      <c r="W53" s="89">
        <v>4787.2300141039241</v>
      </c>
      <c r="X53" s="64">
        <v>4442.9858205647342</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1200.0225798383908</v>
      </c>
      <c r="O54" s="89">
        <v>1253.8097314911352</v>
      </c>
      <c r="P54" s="89">
        <v>1287.77213263925</v>
      </c>
      <c r="Q54" s="89">
        <v>1338.6543504199192</v>
      </c>
      <c r="R54" s="89">
        <v>1363.9362800935426</v>
      </c>
      <c r="S54" s="89">
        <v>1384.8093700267084</v>
      </c>
      <c r="T54" s="89">
        <v>1385.474635497628</v>
      </c>
      <c r="U54" s="89">
        <v>1381.7343460935058</v>
      </c>
      <c r="V54" s="89">
        <v>1319.0123407067533</v>
      </c>
      <c r="W54" s="89">
        <v>1256.5508873840693</v>
      </c>
      <c r="X54" s="64">
        <v>1181.4715012334505</v>
      </c>
    </row>
    <row r="55" spans="1:24" ht="15" x14ac:dyDescent="0.4">
      <c r="A55" s="162" t="s">
        <v>73</v>
      </c>
      <c r="B55" s="89">
        <v>896.87017266367218</v>
      </c>
      <c r="C55" s="89">
        <v>872.68075079885557</v>
      </c>
      <c r="D55" s="89">
        <v>853.7376765252568</v>
      </c>
      <c r="E55" s="89">
        <v>794.4915912589903</v>
      </c>
      <c r="F55" s="89">
        <v>768.93945742025676</v>
      </c>
      <c r="G55" s="89">
        <v>755.72649660410525</v>
      </c>
      <c r="H55" s="89">
        <v>737.59852643811564</v>
      </c>
      <c r="I55" s="89">
        <v>724.42742815252211</v>
      </c>
      <c r="J55" s="89">
        <v>704.5133399416859</v>
      </c>
      <c r="K55" s="89">
        <v>691.17360142822042</v>
      </c>
      <c r="L55" s="89">
        <v>665.2237670074544</v>
      </c>
      <c r="M55" s="89">
        <v>656.57151848112858</v>
      </c>
      <c r="N55" s="89">
        <v>627.14500908354523</v>
      </c>
      <c r="O55" s="89">
        <v>582.1713702742685</v>
      </c>
      <c r="P55" s="89">
        <v>520.75053185165575</v>
      </c>
      <c r="Q55" s="89">
        <v>463.7368807652594</v>
      </c>
      <c r="R55" s="89">
        <v>331.09463688043604</v>
      </c>
      <c r="S55" s="89">
        <v>173.70047705621249</v>
      </c>
      <c r="T55" s="89">
        <v>61.635977360123341</v>
      </c>
      <c r="U55" s="89">
        <v>7.3287405015215379</v>
      </c>
      <c r="V55" s="89">
        <v>2.3740346584520609</v>
      </c>
      <c r="W55" s="89">
        <v>1.9276230756677808</v>
      </c>
      <c r="X55" s="64" t="s">
        <v>208</v>
      </c>
    </row>
    <row r="56" spans="1:24" ht="27" customHeight="1" x14ac:dyDescent="0.4">
      <c r="A56" s="161" t="s">
        <v>72</v>
      </c>
      <c r="B56" s="89">
        <v>3782.7603613324568</v>
      </c>
      <c r="C56" s="89">
        <v>3056.7323879527166</v>
      </c>
      <c r="D56" s="89">
        <v>2988.5009475609709</v>
      </c>
      <c r="E56" s="89">
        <v>3097.015896823978</v>
      </c>
      <c r="F56" s="89">
        <v>3265.2538520332314</v>
      </c>
      <c r="G56" s="89">
        <v>3444.877685391014</v>
      </c>
      <c r="H56" s="89">
        <v>3486.9633389391206</v>
      </c>
      <c r="I56" s="89">
        <v>3156.5142141710708</v>
      </c>
      <c r="J56" s="89">
        <v>2509.612614302227</v>
      </c>
      <c r="K56" s="89">
        <v>2257.2276698495025</v>
      </c>
      <c r="L56" s="89">
        <v>2106.4856079814144</v>
      </c>
      <c r="M56" s="89">
        <v>2083.3064062269914</v>
      </c>
      <c r="N56" s="89">
        <v>1920.1588486657731</v>
      </c>
      <c r="O56" s="89">
        <v>1786.7435978864182</v>
      </c>
      <c r="P56" s="89">
        <v>1608.8033097860048</v>
      </c>
      <c r="Q56" s="89">
        <v>1398.869219922831</v>
      </c>
      <c r="R56" s="89">
        <v>1053.8019178719803</v>
      </c>
      <c r="S56" s="89">
        <v>681.76682071080484</v>
      </c>
      <c r="T56" s="89">
        <v>481.6520390368367</v>
      </c>
      <c r="U56" s="89">
        <v>386.57194589177129</v>
      </c>
      <c r="V56" s="89">
        <v>323.86072160588276</v>
      </c>
      <c r="W56" s="89">
        <v>297.93895087068449</v>
      </c>
      <c r="X56" s="64">
        <v>251.46016369636808</v>
      </c>
    </row>
    <row r="57" spans="1:24" ht="15" x14ac:dyDescent="0.4">
      <c r="A57" s="70" t="s">
        <v>71</v>
      </c>
      <c r="B57" s="89">
        <v>781.27586831446206</v>
      </c>
      <c r="C57" s="89">
        <v>792.29610474743788</v>
      </c>
      <c r="D57" s="89">
        <v>779.18168233550057</v>
      </c>
      <c r="E57" s="89">
        <v>838.07404088361307</v>
      </c>
      <c r="F57" s="89">
        <v>843.07466767701158</v>
      </c>
      <c r="G57" s="89">
        <v>941.78020939774729</v>
      </c>
      <c r="H57" s="89">
        <v>962.23151788582709</v>
      </c>
      <c r="I57" s="89">
        <v>524.84022658299841</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950.13356178963204</v>
      </c>
      <c r="G58" s="89">
        <v>1021.6540544988584</v>
      </c>
      <c r="H58" s="89">
        <v>1030.5941812016511</v>
      </c>
      <c r="I58" s="89">
        <v>1102.817549856454</v>
      </c>
      <c r="J58" s="89">
        <v>1087.7900040752204</v>
      </c>
      <c r="K58" s="89">
        <v>997.48330758417114</v>
      </c>
      <c r="L58" s="89">
        <v>977.96903283265988</v>
      </c>
      <c r="M58" s="89">
        <v>1055.4585398152642</v>
      </c>
      <c r="N58" s="89">
        <v>1034.00312693918</v>
      </c>
      <c r="O58" s="89">
        <v>1004.4860597984573</v>
      </c>
      <c r="P58" s="89">
        <v>917.11510421234038</v>
      </c>
      <c r="Q58" s="89">
        <v>802.09905447856795</v>
      </c>
      <c r="R58" s="89">
        <v>527.98418135281054</v>
      </c>
      <c r="S58" s="89">
        <v>240.97741837575882</v>
      </c>
      <c r="T58" s="89">
        <v>97.429158422678654</v>
      </c>
      <c r="U58" s="89">
        <v>35.167107982863499</v>
      </c>
      <c r="V58" s="89">
        <v>13.098688257089622</v>
      </c>
      <c r="W58" s="89">
        <v>3.4300423596743541</v>
      </c>
      <c r="X58" s="64" t="s">
        <v>208</v>
      </c>
    </row>
    <row r="59" spans="1:24" ht="15" x14ac:dyDescent="0.4">
      <c r="A59" s="70" t="s">
        <v>182</v>
      </c>
      <c r="B59" s="89" t="s">
        <v>208</v>
      </c>
      <c r="C59" s="89" t="s">
        <v>208</v>
      </c>
      <c r="D59" s="89" t="s">
        <v>208</v>
      </c>
      <c r="E59" s="89" t="s">
        <v>208</v>
      </c>
      <c r="F59" s="89">
        <v>1243.3734700043292</v>
      </c>
      <c r="G59" s="89">
        <v>1297.5850205508527</v>
      </c>
      <c r="H59" s="89">
        <v>1338.4630783411487</v>
      </c>
      <c r="I59" s="89">
        <v>1383.0720661569333</v>
      </c>
      <c r="J59" s="89">
        <v>1280.5577911475759</v>
      </c>
      <c r="K59" s="89">
        <v>1100.3799995149293</v>
      </c>
      <c r="L59" s="89">
        <v>982.46035125046183</v>
      </c>
      <c r="M59" s="89">
        <v>898.73461270452242</v>
      </c>
      <c r="N59" s="89">
        <v>772.36355526165994</v>
      </c>
      <c r="O59" s="89">
        <v>677.78701946093361</v>
      </c>
      <c r="P59" s="89">
        <v>578.92923461208454</v>
      </c>
      <c r="Q59" s="89">
        <v>489.63996590642483</v>
      </c>
      <c r="R59" s="89">
        <v>419.75945755957622</v>
      </c>
      <c r="S59" s="89">
        <v>336.30286258906636</v>
      </c>
      <c r="T59" s="89">
        <v>285.79203034543855</v>
      </c>
      <c r="U59" s="89">
        <v>255.50551404772071</v>
      </c>
      <c r="V59" s="89">
        <v>220.66359230782189</v>
      </c>
      <c r="W59" s="89">
        <v>203.24527157855215</v>
      </c>
      <c r="X59" s="64">
        <v>166.19279621779458</v>
      </c>
    </row>
    <row r="60" spans="1:24" ht="15" x14ac:dyDescent="0.4">
      <c r="A60" s="70" t="s">
        <v>181</v>
      </c>
      <c r="B60" s="89" t="s">
        <v>208</v>
      </c>
      <c r="C60" s="89" t="s">
        <v>208</v>
      </c>
      <c r="D60" s="89" t="s">
        <v>208</v>
      </c>
      <c r="E60" s="89" t="s">
        <v>208</v>
      </c>
      <c r="F60" s="89">
        <v>32.071114152172022</v>
      </c>
      <c r="G60" s="89">
        <v>41.434619393806855</v>
      </c>
      <c r="H60" s="89">
        <v>44.425009035648102</v>
      </c>
      <c r="I60" s="89">
        <v>48.139804498024453</v>
      </c>
      <c r="J60" s="89">
        <v>47.321546565504015</v>
      </c>
      <c r="K60" s="89">
        <v>44.666467780265485</v>
      </c>
      <c r="L60" s="89">
        <v>43.473396866908054</v>
      </c>
      <c r="M60" s="89">
        <v>42.56924970862115</v>
      </c>
      <c r="N60" s="89">
        <v>41.057387086911426</v>
      </c>
      <c r="O60" s="89">
        <v>44.642448930223338</v>
      </c>
      <c r="P60" s="89">
        <v>56.089004060015029</v>
      </c>
      <c r="Q60" s="89">
        <v>61.585182451807327</v>
      </c>
      <c r="R60" s="89">
        <v>68.688691444723005</v>
      </c>
      <c r="S60" s="89">
        <v>71.431193471717052</v>
      </c>
      <c r="T60" s="89">
        <v>71.728543617354745</v>
      </c>
      <c r="U60" s="89">
        <v>74.326276008416514</v>
      </c>
      <c r="V60" s="89">
        <v>72.800443142378128</v>
      </c>
      <c r="W60" s="89">
        <v>76.077794377449607</v>
      </c>
      <c r="X60" s="64">
        <v>72.64114973272379</v>
      </c>
    </row>
    <row r="61" spans="1:24" ht="15" x14ac:dyDescent="0.4">
      <c r="A61" s="70" t="s">
        <v>180</v>
      </c>
      <c r="B61" s="89" t="s">
        <v>208</v>
      </c>
      <c r="C61" s="89" t="s">
        <v>208</v>
      </c>
      <c r="D61" s="89" t="s">
        <v>208</v>
      </c>
      <c r="E61" s="89" t="s">
        <v>208</v>
      </c>
      <c r="F61" s="89">
        <v>196.6010384100866</v>
      </c>
      <c r="G61" s="89">
        <v>142.42378154974921</v>
      </c>
      <c r="H61" s="89">
        <v>111.24955247484623</v>
      </c>
      <c r="I61" s="89">
        <v>97.64456707666028</v>
      </c>
      <c r="J61" s="89">
        <v>93.943272513926274</v>
      </c>
      <c r="K61" s="89">
        <v>131.8527145038145</v>
      </c>
      <c r="L61" s="89">
        <v>116.21342389796411</v>
      </c>
      <c r="M61" s="89">
        <v>87.700699320845359</v>
      </c>
      <c r="N61" s="89">
        <v>68.031526179398</v>
      </c>
      <c r="O61" s="89">
        <v>59.876010621386982</v>
      </c>
      <c r="P61" s="89">
        <v>56.192996568834673</v>
      </c>
      <c r="Q61" s="89">
        <v>45.905817308009453</v>
      </c>
      <c r="R61" s="89">
        <v>37.274734679370241</v>
      </c>
      <c r="S61" s="89">
        <v>33.131858440155227</v>
      </c>
      <c r="T61" s="89">
        <v>26.815983389232212</v>
      </c>
      <c r="U61" s="89">
        <v>21.404402373626347</v>
      </c>
      <c r="V61" s="89">
        <v>17.37558067637498</v>
      </c>
      <c r="W61" s="89">
        <v>14.634088181862719</v>
      </c>
      <c r="X61" s="64">
        <v>11.436157389484144</v>
      </c>
    </row>
    <row r="62" spans="1:24" ht="26.25" customHeight="1" x14ac:dyDescent="0.4">
      <c r="A62" s="162" t="s">
        <v>179</v>
      </c>
      <c r="B62" s="89" t="s">
        <v>208</v>
      </c>
      <c r="C62" s="89" t="s">
        <v>208</v>
      </c>
      <c r="D62" s="89" t="s">
        <v>208</v>
      </c>
      <c r="E62" s="89" t="s">
        <v>208</v>
      </c>
      <c r="F62" s="89">
        <v>44.389455133603903</v>
      </c>
      <c r="G62" s="89">
        <v>45.094699792520323</v>
      </c>
      <c r="H62" s="89">
        <v>44.21925769100995</v>
      </c>
      <c r="I62" s="89">
        <v>43.546679544244974</v>
      </c>
      <c r="J62" s="89">
        <v>42.726510972846867</v>
      </c>
      <c r="K62" s="89">
        <v>40.003423208978028</v>
      </c>
      <c r="L62" s="89">
        <v>38.244974882054869</v>
      </c>
      <c r="M62" s="89">
        <v>36.877048970473595</v>
      </c>
      <c r="N62" s="89">
        <v>36.584663251501965</v>
      </c>
      <c r="O62" s="89">
        <v>36.980381275361488</v>
      </c>
      <c r="P62" s="89">
        <v>37.613462715370055</v>
      </c>
      <c r="Q62" s="89">
        <v>36.854182445038859</v>
      </c>
      <c r="R62" s="89">
        <v>36.971572889082921</v>
      </c>
      <c r="S62" s="89">
        <v>36.107490887882477</v>
      </c>
      <c r="T62" s="89">
        <v>36.113072034158215</v>
      </c>
      <c r="U62" s="89">
        <v>35.113025313448389</v>
      </c>
      <c r="V62" s="89">
        <v>32.267815160991994</v>
      </c>
      <c r="W62" s="89">
        <v>30.302809418116983</v>
      </c>
      <c r="X62" s="64">
        <v>29.297407529475151</v>
      </c>
    </row>
    <row r="63" spans="1:24" ht="15" x14ac:dyDescent="0.4">
      <c r="A63" s="161" t="s">
        <v>65</v>
      </c>
      <c r="B63" s="89">
        <v>598.96808388636293</v>
      </c>
      <c r="C63" s="89">
        <v>1079.2735355365755</v>
      </c>
      <c r="D63" s="89">
        <v>964.14378926065763</v>
      </c>
      <c r="E63" s="89">
        <v>865.62015875414079</v>
      </c>
      <c r="F63" s="89">
        <v>711.81976099341614</v>
      </c>
      <c r="G63" s="89">
        <v>651.99625826280135</v>
      </c>
      <c r="H63" s="89">
        <v>686.69653877181304</v>
      </c>
      <c r="I63" s="89">
        <v>677.680627251901</v>
      </c>
      <c r="J63" s="89">
        <v>581.48361735176991</v>
      </c>
      <c r="K63" s="89">
        <v>558.80975258691763</v>
      </c>
      <c r="L63" s="89">
        <v>553.22702464850659</v>
      </c>
      <c r="M63" s="89">
        <v>469.87687685831946</v>
      </c>
      <c r="N63" s="89">
        <v>501.56580708205536</v>
      </c>
      <c r="O63" s="89">
        <v>802.23362676121951</v>
      </c>
      <c r="P63" s="89">
        <v>797.16334354257231</v>
      </c>
      <c r="Q63" s="89">
        <v>873.64905960381441</v>
      </c>
      <c r="R63" s="89">
        <v>862.58644086261415</v>
      </c>
      <c r="S63" s="89">
        <v>709.57327535052957</v>
      </c>
      <c r="T63" s="89">
        <v>512.89889614929496</v>
      </c>
      <c r="U63" s="89">
        <v>404.20382377647309</v>
      </c>
      <c r="V63" s="89">
        <v>310.67478413043108</v>
      </c>
      <c r="W63" s="89">
        <v>267.83384192214771</v>
      </c>
      <c r="X63" s="64">
        <v>203.05496184969141</v>
      </c>
    </row>
    <row r="64" spans="1:24" ht="15" x14ac:dyDescent="0.4">
      <c r="A64" s="161" t="s">
        <v>64</v>
      </c>
      <c r="B64" s="89" t="s">
        <v>208</v>
      </c>
      <c r="C64" s="89" t="s">
        <v>208</v>
      </c>
      <c r="D64" s="89" t="s">
        <v>208</v>
      </c>
      <c r="E64" s="89" t="s">
        <v>208</v>
      </c>
      <c r="F64" s="89">
        <v>4.7959566002245735</v>
      </c>
      <c r="G64" s="89">
        <v>9.5514224234884608</v>
      </c>
      <c r="H64" s="89">
        <v>11.823381793405087</v>
      </c>
      <c r="I64" s="89">
        <v>22.142068498413483</v>
      </c>
      <c r="J64" s="89">
        <v>23.895856748057263</v>
      </c>
      <c r="K64" s="89">
        <v>24.165793477025673</v>
      </c>
      <c r="L64" s="89">
        <v>28.097447445531831</v>
      </c>
      <c r="M64" s="89">
        <v>41.301493378397332</v>
      </c>
      <c r="N64" s="89">
        <v>52.584155655973845</v>
      </c>
      <c r="O64" s="89">
        <v>64.441795129360173</v>
      </c>
      <c r="P64" s="89">
        <v>69.825426358148391</v>
      </c>
      <c r="Q64" s="89">
        <v>78.619056099315642</v>
      </c>
      <c r="R64" s="89">
        <v>78.873278356888804</v>
      </c>
      <c r="S64" s="89">
        <v>78.794377073866201</v>
      </c>
      <c r="T64" s="89">
        <v>81.37859805796252</v>
      </c>
      <c r="U64" s="89">
        <v>87.257518291005809</v>
      </c>
      <c r="V64" s="89">
        <v>89.00918541334201</v>
      </c>
      <c r="W64" s="89">
        <v>81.547365771513753</v>
      </c>
      <c r="X64" s="64">
        <v>84.558050231114024</v>
      </c>
    </row>
    <row r="65" spans="1:24" ht="15" x14ac:dyDescent="0.4">
      <c r="A65" s="161" t="s">
        <v>178</v>
      </c>
      <c r="B65" s="89" t="s">
        <v>208</v>
      </c>
      <c r="C65" s="89" t="s">
        <v>208</v>
      </c>
      <c r="D65" s="89" t="s">
        <v>208</v>
      </c>
      <c r="E65" s="89" t="s">
        <v>208</v>
      </c>
      <c r="F65" s="89" t="s">
        <v>208</v>
      </c>
      <c r="G65" s="89" t="s">
        <v>208</v>
      </c>
      <c r="H65" s="89" t="s">
        <v>208</v>
      </c>
      <c r="I65" s="89" t="s">
        <v>208</v>
      </c>
      <c r="J65" s="89">
        <v>51.879492933255221</v>
      </c>
      <c r="K65" s="89">
        <v>52.970088101540746</v>
      </c>
      <c r="L65" s="89">
        <v>54.013354948147118</v>
      </c>
      <c r="M65" s="89">
        <v>54.6375266015216</v>
      </c>
      <c r="N65" s="89">
        <v>54.674566441358301</v>
      </c>
      <c r="O65" s="89">
        <v>55.845843966411628</v>
      </c>
      <c r="P65" s="89">
        <v>57.525844797906444</v>
      </c>
      <c r="Q65" s="89">
        <v>57.49814244408568</v>
      </c>
      <c r="R65" s="89">
        <v>57.083747247712147</v>
      </c>
      <c r="S65" s="89">
        <v>61.595214213903596</v>
      </c>
      <c r="T65" s="89">
        <v>61.27033272964114</v>
      </c>
      <c r="U65" s="89">
        <v>61.607918106887958</v>
      </c>
      <c r="V65" s="89">
        <v>60.797718976076681</v>
      </c>
      <c r="W65" s="89">
        <v>62.220445898298081</v>
      </c>
      <c r="X65" s="64">
        <v>43.737786264888769</v>
      </c>
    </row>
    <row r="66" spans="1:24" ht="15" x14ac:dyDescent="0.4">
      <c r="A66" s="161" t="s">
        <v>89</v>
      </c>
      <c r="B66" s="89" t="s">
        <v>208</v>
      </c>
      <c r="C66" s="89" t="s">
        <v>208</v>
      </c>
      <c r="D66" s="89" t="s">
        <v>208</v>
      </c>
      <c r="E66" s="89" t="s">
        <v>208</v>
      </c>
      <c r="F66" s="89" t="s">
        <v>208</v>
      </c>
      <c r="G66" s="89" t="s">
        <v>208</v>
      </c>
      <c r="H66" s="89" t="s">
        <v>208</v>
      </c>
      <c r="I66" s="89" t="s">
        <v>208</v>
      </c>
      <c r="J66" s="89">
        <v>1177.4242908182753</v>
      </c>
      <c r="K66" s="89">
        <v>1234.8845719684355</v>
      </c>
      <c r="L66" s="89">
        <v>1270.5066702217543</v>
      </c>
      <c r="M66" s="89">
        <v>1328.5058838189316</v>
      </c>
      <c r="N66" s="89">
        <v>1361.7275433250043</v>
      </c>
      <c r="O66" s="89">
        <v>1417.1764314614691</v>
      </c>
      <c r="P66" s="89">
        <v>1415.7921067551197</v>
      </c>
      <c r="Q66" s="89">
        <v>1387.2900979193651</v>
      </c>
      <c r="R66" s="89">
        <v>1310.8388159017629</v>
      </c>
      <c r="S66" s="89">
        <v>1230.4856470059553</v>
      </c>
      <c r="T66" s="89">
        <v>1175.6810405958911</v>
      </c>
      <c r="U66" s="89">
        <v>1122.9244631989088</v>
      </c>
      <c r="V66" s="89">
        <v>1058.8243979927927</v>
      </c>
      <c r="W66" s="89">
        <v>1011.5458663840695</v>
      </c>
      <c r="X66" s="64">
        <v>980.25127955820972</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11.377874303090435</v>
      </c>
      <c r="T67" s="89">
        <v>110.36519272373884</v>
      </c>
      <c r="U67" s="89">
        <v>258.55409728065951</v>
      </c>
      <c r="V67" s="89">
        <v>498.04511444869786</v>
      </c>
      <c r="W67" s="89">
        <v>854.62369691025356</v>
      </c>
      <c r="X67" s="64">
        <v>1044.4413539977561</v>
      </c>
    </row>
    <row r="68" spans="1:24" ht="15" x14ac:dyDescent="0.4">
      <c r="A68" s="161" t="s">
        <v>63</v>
      </c>
      <c r="B68" s="89">
        <v>117.59428177403967</v>
      </c>
      <c r="C68" s="89">
        <v>130.50958089889022</v>
      </c>
      <c r="D68" s="89">
        <v>128.47526313928688</v>
      </c>
      <c r="E68" s="89">
        <v>129.88745375183083</v>
      </c>
      <c r="F68" s="89">
        <v>130.14991200912729</v>
      </c>
      <c r="G68" s="89">
        <v>131.65512464620852</v>
      </c>
      <c r="H68" s="89">
        <v>118.88220917920638</v>
      </c>
      <c r="I68" s="89">
        <v>113.40275160126623</v>
      </c>
      <c r="J68" s="89">
        <v>108.73952044596157</v>
      </c>
      <c r="K68" s="89">
        <v>103.15575387512399</v>
      </c>
      <c r="L68" s="89">
        <v>99.993169020289415</v>
      </c>
      <c r="M68" s="89">
        <v>95.962260661995131</v>
      </c>
      <c r="N68" s="89">
        <v>92.275893796208393</v>
      </c>
      <c r="O68" s="89">
        <v>92.520552877334708</v>
      </c>
      <c r="P68" s="89">
        <v>88.421251373626149</v>
      </c>
      <c r="Q68" s="89">
        <v>86.12294291026889</v>
      </c>
      <c r="R68" s="89">
        <v>84.732976025729585</v>
      </c>
      <c r="S68" s="89">
        <v>81.772793437613544</v>
      </c>
      <c r="T68" s="89">
        <v>77.404251471229358</v>
      </c>
      <c r="U68" s="89">
        <v>56.642515070344771</v>
      </c>
      <c r="V68" s="89">
        <v>25.284505354733181</v>
      </c>
      <c r="W68" s="89">
        <v>11.264256488439869</v>
      </c>
      <c r="X68" s="64">
        <v>8.5418680472942725</v>
      </c>
    </row>
    <row r="69" spans="1:24" ht="15" x14ac:dyDescent="0.4">
      <c r="A69" s="70" t="s">
        <v>62</v>
      </c>
      <c r="B69" s="89" t="s">
        <v>208</v>
      </c>
      <c r="C69" s="89" t="s">
        <v>208</v>
      </c>
      <c r="D69" s="89" t="s">
        <v>208</v>
      </c>
      <c r="E69" s="89" t="s">
        <v>208</v>
      </c>
      <c r="F69" s="89">
        <v>111.5032380814225</v>
      </c>
      <c r="G69" s="89">
        <v>113.07708539094314</v>
      </c>
      <c r="H69" s="89">
        <v>101.17761978269772</v>
      </c>
      <c r="I69" s="89">
        <v>95.080154600359364</v>
      </c>
      <c r="J69" s="89">
        <v>95.575094763734882</v>
      </c>
      <c r="K69" s="89">
        <v>89.918348298995909</v>
      </c>
      <c r="L69" s="89">
        <v>86.326359141589492</v>
      </c>
      <c r="M69" s="89">
        <v>76.18414812026387</v>
      </c>
      <c r="N69" s="89">
        <v>75.48911121421375</v>
      </c>
      <c r="O69" s="89">
        <v>75.251330610313047</v>
      </c>
      <c r="P69" s="89">
        <v>72.769027202753321</v>
      </c>
      <c r="Q69" s="89">
        <v>70.749440350560803</v>
      </c>
      <c r="R69" s="89">
        <v>70.511930428131009</v>
      </c>
      <c r="S69" s="89">
        <v>69.089860785259816</v>
      </c>
      <c r="T69" s="89">
        <v>65.120890451167</v>
      </c>
      <c r="U69" s="89">
        <v>45.161415083238701</v>
      </c>
      <c r="V69" s="89">
        <v>14.886841545399554</v>
      </c>
      <c r="W69" s="89">
        <v>2.0250886379723472</v>
      </c>
      <c r="X69" s="64">
        <v>0.24980534144830457</v>
      </c>
    </row>
    <row r="70" spans="1:24" ht="15" x14ac:dyDescent="0.4">
      <c r="A70" s="70" t="s">
        <v>61</v>
      </c>
      <c r="B70" s="89" t="s">
        <v>208</v>
      </c>
      <c r="C70" s="89" t="s">
        <v>208</v>
      </c>
      <c r="D70" s="89" t="s">
        <v>208</v>
      </c>
      <c r="E70" s="89" t="s">
        <v>208</v>
      </c>
      <c r="F70" s="89">
        <v>18.646673927704832</v>
      </c>
      <c r="G70" s="89">
        <v>18.578039255265384</v>
      </c>
      <c r="H70" s="89">
        <v>17.70458939650868</v>
      </c>
      <c r="I70" s="89">
        <v>18.322597000906878</v>
      </c>
      <c r="J70" s="89">
        <v>13.164425682226682</v>
      </c>
      <c r="K70" s="89">
        <v>13.237405576128094</v>
      </c>
      <c r="L70" s="89">
        <v>13.666809878699894</v>
      </c>
      <c r="M70" s="89">
        <v>19.778112541731286</v>
      </c>
      <c r="N70" s="89">
        <v>16.786782581994636</v>
      </c>
      <c r="O70" s="89">
        <v>17.269222267021664</v>
      </c>
      <c r="P70" s="89">
        <v>15.65222417087282</v>
      </c>
      <c r="Q70" s="89">
        <v>15.373502559708081</v>
      </c>
      <c r="R70" s="89">
        <v>14.221045597598561</v>
      </c>
      <c r="S70" s="89">
        <v>12.682932652353712</v>
      </c>
      <c r="T70" s="89">
        <v>12.28336102006233</v>
      </c>
      <c r="U70" s="89">
        <v>11.481099987106067</v>
      </c>
      <c r="V70" s="89">
        <v>10.397663809333627</v>
      </c>
      <c r="W70" s="89">
        <v>9.2391678504675223</v>
      </c>
      <c r="X70" s="64">
        <v>8.2920627058459697</v>
      </c>
    </row>
    <row r="71" spans="1:24" ht="15" x14ac:dyDescent="0.4">
      <c r="A71" s="160" t="s">
        <v>60</v>
      </c>
      <c r="B71" s="89" t="s">
        <v>208</v>
      </c>
      <c r="C71" s="89" t="s">
        <v>208</v>
      </c>
      <c r="D71" s="89" t="s">
        <v>208</v>
      </c>
      <c r="E71" s="89">
        <v>5316.5823833502827</v>
      </c>
      <c r="F71" s="89">
        <v>5243.0465876969738</v>
      </c>
      <c r="G71" s="89">
        <v>5555.7112573589211</v>
      </c>
      <c r="H71" s="89">
        <v>5657.5379419219234</v>
      </c>
      <c r="I71" s="89">
        <v>5716.5442966784676</v>
      </c>
      <c r="J71" s="89">
        <v>5745.9892052574032</v>
      </c>
      <c r="K71" s="89">
        <v>5820.922350984687</v>
      </c>
      <c r="L71" s="89">
        <v>5806.7220769102751</v>
      </c>
      <c r="M71" s="89">
        <v>5980.658603668182</v>
      </c>
      <c r="N71" s="89">
        <v>6139.0890215095824</v>
      </c>
      <c r="O71" s="89">
        <v>6497.5848212314577</v>
      </c>
      <c r="P71" s="89">
        <v>6586.4620685878863</v>
      </c>
      <c r="Q71" s="89">
        <v>6860.268531217208</v>
      </c>
      <c r="R71" s="89">
        <v>7184.0281339046351</v>
      </c>
      <c r="S71" s="89">
        <v>7309.2750046744532</v>
      </c>
      <c r="T71" s="89">
        <v>7453.7552224349183</v>
      </c>
      <c r="U71" s="89">
        <v>7593.3376150696731</v>
      </c>
      <c r="V71" s="89">
        <v>7543.2584032708837</v>
      </c>
      <c r="W71" s="89">
        <v>7544.5896019569154</v>
      </c>
      <c r="X71" s="64">
        <v>7626.2091497778538</v>
      </c>
    </row>
    <row r="72" spans="1:24" ht="27" customHeight="1" x14ac:dyDescent="0.4">
      <c r="A72" s="160" t="s">
        <v>88</v>
      </c>
      <c r="B72" s="89" t="s">
        <v>208</v>
      </c>
      <c r="C72" s="89" t="s">
        <v>208</v>
      </c>
      <c r="D72" s="89" t="s">
        <v>208</v>
      </c>
      <c r="E72" s="89" t="s">
        <v>208</v>
      </c>
      <c r="F72" s="89" t="s">
        <v>208</v>
      </c>
      <c r="G72" s="89" t="s">
        <v>208</v>
      </c>
      <c r="H72" s="89" t="s">
        <v>208</v>
      </c>
      <c r="I72" s="89" t="s">
        <v>208</v>
      </c>
      <c r="J72" s="89">
        <v>285.15033672727304</v>
      </c>
      <c r="K72" s="89">
        <v>255.03760949387365</v>
      </c>
      <c r="L72" s="89">
        <v>271.41908516573022</v>
      </c>
      <c r="M72" s="89">
        <v>310.42654521701235</v>
      </c>
      <c r="N72" s="89">
        <v>367.86023032894661</v>
      </c>
      <c r="O72" s="89">
        <v>406.47547517819845</v>
      </c>
      <c r="P72" s="89">
        <v>406.64711320984628</v>
      </c>
      <c r="Q72" s="89">
        <v>408.10413043247706</v>
      </c>
      <c r="R72" s="89">
        <v>409.10381865356987</v>
      </c>
      <c r="S72" s="89">
        <v>398.11479222159704</v>
      </c>
      <c r="T72" s="89">
        <v>401.57764921429919</v>
      </c>
      <c r="U72" s="89">
        <v>448.27870995777539</v>
      </c>
      <c r="V72" s="89">
        <v>457.10030928747801</v>
      </c>
      <c r="W72" s="89">
        <v>427.66143064064784</v>
      </c>
      <c r="X72" s="64">
        <v>457.85880350269508</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0.15100787726065634</v>
      </c>
      <c r="T73" s="89">
        <v>1.3625976213899955</v>
      </c>
      <c r="U73" s="89">
        <v>32.164175990528918</v>
      </c>
      <c r="V73" s="89">
        <v>237.07850744518669</v>
      </c>
      <c r="W73" s="89">
        <v>567.73167571774263</v>
      </c>
      <c r="X73" s="64">
        <v>1165.9784857898517</v>
      </c>
    </row>
    <row r="74" spans="1:24" ht="15" x14ac:dyDescent="0.4">
      <c r="A74" s="160" t="s">
        <v>59</v>
      </c>
      <c r="B74" s="89" t="s">
        <v>208</v>
      </c>
      <c r="C74" s="89" t="s">
        <v>208</v>
      </c>
      <c r="D74" s="89" t="s">
        <v>208</v>
      </c>
      <c r="E74" s="89" t="s">
        <v>208</v>
      </c>
      <c r="F74" s="89">
        <v>260.64520458298188</v>
      </c>
      <c r="G74" s="89">
        <v>245.3039674721096</v>
      </c>
      <c r="H74" s="89">
        <v>240.42842836955253</v>
      </c>
      <c r="I74" s="89">
        <v>261.51738744844545</v>
      </c>
      <c r="J74" s="89">
        <v>325.92948436287804</v>
      </c>
      <c r="K74" s="89">
        <v>391.7401525131836</v>
      </c>
      <c r="L74" s="89">
        <v>247.34734552668459</v>
      </c>
      <c r="M74" s="89">
        <v>245.34215606956505</v>
      </c>
      <c r="N74" s="89">
        <v>309.09078212423469</v>
      </c>
      <c r="O74" s="89">
        <v>307.60990531599526</v>
      </c>
      <c r="P74" s="89">
        <v>298.59564692197233</v>
      </c>
      <c r="Q74" s="89">
        <v>232.93854572769001</v>
      </c>
      <c r="R74" s="89">
        <v>225.85434662855994</v>
      </c>
      <c r="S74" s="89">
        <v>220.87166889971644</v>
      </c>
      <c r="T74" s="89">
        <v>214.56631261863916</v>
      </c>
      <c r="U74" s="89">
        <v>209.03076872933167</v>
      </c>
      <c r="V74" s="89">
        <v>200.79923524263802</v>
      </c>
      <c r="W74" s="89">
        <v>193.68727725588826</v>
      </c>
      <c r="X74" s="64">
        <v>187.29956476470591</v>
      </c>
    </row>
    <row r="75" spans="1:24" s="156" customFormat="1" ht="40.5" customHeight="1" x14ac:dyDescent="0.4">
      <c r="A75" s="159" t="s">
        <v>177</v>
      </c>
      <c r="B75" s="158">
        <v>11119.517994210317</v>
      </c>
      <c r="C75" s="158">
        <v>10710.388756491206</v>
      </c>
      <c r="D75" s="158">
        <v>10363.792476867175</v>
      </c>
      <c r="E75" s="158">
        <v>15838.906377596259</v>
      </c>
      <c r="F75" s="158">
        <v>16030.432962282983</v>
      </c>
      <c r="G75" s="158">
        <v>16814.88435175857</v>
      </c>
      <c r="H75" s="158">
        <v>17373.81838281294</v>
      </c>
      <c r="I75" s="158">
        <v>17311.883039208733</v>
      </c>
      <c r="J75" s="158">
        <v>18672.921312204369</v>
      </c>
      <c r="K75" s="158">
        <v>18872.358257011132</v>
      </c>
      <c r="L75" s="158">
        <v>18826.450424950959</v>
      </c>
      <c r="M75" s="158">
        <v>19252.342090585847</v>
      </c>
      <c r="N75" s="158">
        <v>19697.797870003495</v>
      </c>
      <c r="O75" s="158">
        <v>21437.407808300162</v>
      </c>
      <c r="P75" s="158">
        <v>21811.922609409819</v>
      </c>
      <c r="Q75" s="158">
        <v>22390.624582586082</v>
      </c>
      <c r="R75" s="158">
        <v>22761.004039593681</v>
      </c>
      <c r="S75" s="158">
        <v>21732.199595925133</v>
      </c>
      <c r="T75" s="158">
        <v>21728.800315193996</v>
      </c>
      <c r="U75" s="158">
        <v>21908.455245132587</v>
      </c>
      <c r="V75" s="158">
        <v>21453.612982401493</v>
      </c>
      <c r="W75" s="158">
        <v>21318.956549451992</v>
      </c>
      <c r="X75" s="157">
        <v>21444.802902846372</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9.88671875" style="155" bestFit="1" customWidth="1"/>
    <col min="23" max="16384" width="8.88671875" style="154"/>
  </cols>
  <sheetData>
    <row r="1" spans="1:24" ht="60" customHeight="1" x14ac:dyDescent="0.4">
      <c r="A1" s="166" t="s">
        <v>198</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AA!C$14</f>
        <v>256.39246886123027</v>
      </c>
      <c r="C3" s="89">
        <f>AA!D$14</f>
        <v>262.11996157744346</v>
      </c>
      <c r="D3" s="89">
        <f>AA!E$14</f>
        <v>271.23220332657803</v>
      </c>
      <c r="E3" s="89">
        <f>AA!F$14</f>
        <v>278.8217611431852</v>
      </c>
      <c r="F3" s="89">
        <f>AA!G$14</f>
        <v>289.88290005557212</v>
      </c>
      <c r="G3" s="89">
        <f>AA!H$14</f>
        <v>312.27126455768854</v>
      </c>
      <c r="H3" s="89">
        <f>AA!I$14</f>
        <v>333.38100248586039</v>
      </c>
      <c r="I3" s="89">
        <f>AA!J$14</f>
        <v>364.86446078056247</v>
      </c>
      <c r="J3" s="89">
        <f>AA!K$14</f>
        <v>400.67767043232089</v>
      </c>
      <c r="K3" s="89">
        <f>AA!L$14</f>
        <v>437.03452301624156</v>
      </c>
      <c r="L3" s="89">
        <f>AA!M$14</f>
        <v>464.91431814614896</v>
      </c>
      <c r="M3" s="89">
        <f>AA!N$14</f>
        <v>507.16106027409785</v>
      </c>
      <c r="N3" s="89">
        <f>AA!O$14</f>
        <v>552.07900884678418</v>
      </c>
      <c r="O3" s="89">
        <f>AA!P$14</f>
        <v>605.72454560138385</v>
      </c>
      <c r="P3" s="89">
        <f>AA!Q$14</f>
        <v>631.58809757934625</v>
      </c>
      <c r="Q3" s="89">
        <f>AA!R$14</f>
        <v>655.022030628827</v>
      </c>
      <c r="R3" s="89">
        <f>AA!S$14</f>
        <v>677.20502752346511</v>
      </c>
      <c r="S3" s="89">
        <f>AA!T$14</f>
        <v>663.67025289634785</v>
      </c>
      <c r="T3" s="89">
        <f>AA!U$14</f>
        <v>675.61224993255109</v>
      </c>
      <c r="U3" s="89">
        <f>AA!V$14</f>
        <v>692.20308266323775</v>
      </c>
      <c r="V3" s="89">
        <f>AA!W$14</f>
        <v>697.73444454484286</v>
      </c>
      <c r="W3" s="89">
        <f>AA!X$14</f>
        <v>708.69425471602233</v>
      </c>
      <c r="X3" s="64">
        <f>AA!Y$14</f>
        <v>731.01341910649978</v>
      </c>
    </row>
    <row r="4" spans="1:24" ht="15" customHeight="1" x14ac:dyDescent="0.4">
      <c r="A4" s="161" t="s">
        <v>186</v>
      </c>
      <c r="B4" s="89">
        <f>BBWB!C$14</f>
        <v>0</v>
      </c>
      <c r="C4" s="89">
        <f>BBWB!D$14</f>
        <v>0</v>
      </c>
      <c r="D4" s="89">
        <f>BBWB!E$14</f>
        <v>0</v>
      </c>
      <c r="E4" s="89">
        <f>BBWB!F$14</f>
        <v>134.81601464292376</v>
      </c>
      <c r="F4" s="89">
        <f>BBWB!G$14</f>
        <v>131.68430609611738</v>
      </c>
      <c r="G4" s="89">
        <f>BBWB!H$14</f>
        <v>146.08075871332525</v>
      </c>
      <c r="H4" s="89">
        <f>BBWB!I$14</f>
        <v>140.66905576257997</v>
      </c>
      <c r="I4" s="89">
        <f>BBWB!J$14</f>
        <v>130.21063901085978</v>
      </c>
      <c r="J4" s="89">
        <f>BBWB!K$14</f>
        <v>119.3116659557312</v>
      </c>
      <c r="K4" s="89">
        <f>BBWB!L$14</f>
        <v>112.97452731593565</v>
      </c>
      <c r="L4" s="89">
        <f>BBWB!M$14</f>
        <v>102.64641992369734</v>
      </c>
      <c r="M4" s="89">
        <f>BBWB!N$14</f>
        <v>95.920952257344851</v>
      </c>
      <c r="N4" s="89">
        <f>BBWB!O$14</f>
        <v>87.963922766929429</v>
      </c>
      <c r="O4" s="89">
        <f>BBWB!P$14</f>
        <v>85.616920307575839</v>
      </c>
      <c r="P4" s="89">
        <f>BBWB!Q$14</f>
        <v>81.58151319297626</v>
      </c>
      <c r="Q4" s="89">
        <f>BBWB!R$14</f>
        <v>79.225347031676989</v>
      </c>
      <c r="R4" s="89">
        <f>BBWB!S$14</f>
        <v>79.316745092842808</v>
      </c>
      <c r="S4" s="89">
        <f>BBWB!T$14</f>
        <v>78.29739894358265</v>
      </c>
      <c r="T4" s="89">
        <f>BBWB!U$14</f>
        <v>76.490447189800705</v>
      </c>
      <c r="U4" s="89">
        <f>BBWB!V$14</f>
        <v>77.073021700971822</v>
      </c>
      <c r="V4" s="89">
        <f>BBWB!W$14</f>
        <v>74.458936574950258</v>
      </c>
      <c r="W4" s="89">
        <f>BBWB!X$14</f>
        <v>67.287124238592199</v>
      </c>
      <c r="X4" s="64">
        <f>BBWB!Y$14</f>
        <v>62.342002521763106</v>
      </c>
    </row>
    <row r="5" spans="1:24" ht="15" customHeight="1" x14ac:dyDescent="0.4">
      <c r="A5" s="161" t="s">
        <v>78</v>
      </c>
      <c r="B5" s="89"/>
      <c r="C5" s="89"/>
      <c r="D5" s="89"/>
      <c r="E5" s="89"/>
      <c r="F5" s="89"/>
      <c r="G5" s="89">
        <f>CA!H$14</f>
        <v>83.425699233593846</v>
      </c>
      <c r="H5" s="89">
        <f>CA!I$14</f>
        <v>90.256865964020989</v>
      </c>
      <c r="I5" s="89">
        <f>CA!J$14</f>
        <v>97.178947604457406</v>
      </c>
      <c r="J5" s="89">
        <f>CA!K$14</f>
        <v>103.50770252802872</v>
      </c>
      <c r="K5" s="89">
        <f>CA!L$14</f>
        <v>110.7906144218165</v>
      </c>
      <c r="L5" s="89">
        <f>CA!M$14</f>
        <v>114.97475905231911</v>
      </c>
      <c r="M5" s="89">
        <f>CA!N$14</f>
        <v>126.18469850997292</v>
      </c>
      <c r="N5" s="89">
        <f>CA!O$14</f>
        <v>137.13005816787432</v>
      </c>
      <c r="O5" s="89">
        <f>CA!P$14</f>
        <v>152.6455722939514</v>
      </c>
      <c r="P5" s="89">
        <f>CA!Q$14</f>
        <v>163.22359378005913</v>
      </c>
      <c r="Q5" s="89">
        <f>CA!R$14</f>
        <v>182.01958207132748</v>
      </c>
      <c r="R5" s="89">
        <f>CA!S$14</f>
        <v>202.51115800998707</v>
      </c>
      <c r="S5" s="89">
        <f>CA!T$14</f>
        <v>218.68399308868024</v>
      </c>
      <c r="T5" s="89">
        <f>CA!U$14</f>
        <v>242.00290784335388</v>
      </c>
      <c r="U5" s="89">
        <f>CA!V$14</f>
        <v>264.74602728617964</v>
      </c>
      <c r="V5" s="89">
        <f>CA!W$14</f>
        <v>276.20062961261624</v>
      </c>
      <c r="W5" s="89">
        <f>CA!X$14</f>
        <v>294.29014336926656</v>
      </c>
      <c r="X5" s="64">
        <f>CA!Y$14</f>
        <v>316.02880203827993</v>
      </c>
    </row>
    <row r="6" spans="1:24" ht="15" customHeight="1" x14ac:dyDescent="0.4">
      <c r="A6" s="161" t="s">
        <v>97</v>
      </c>
      <c r="B6" s="89"/>
      <c r="C6" s="89"/>
      <c r="D6" s="89"/>
      <c r="E6" s="89"/>
      <c r="F6" s="89"/>
      <c r="G6" s="89">
        <f>CWP!H$14</f>
        <v>0</v>
      </c>
      <c r="H6" s="89">
        <f>CWP!I$14</f>
        <v>0</v>
      </c>
      <c r="I6" s="89">
        <f>CWP!J$14</f>
        <v>0</v>
      </c>
      <c r="J6" s="89">
        <f>CWP!K$14</f>
        <v>0</v>
      </c>
      <c r="K6" s="89">
        <f>CWP!L$14</f>
        <v>0</v>
      </c>
      <c r="L6" s="89">
        <f>CWP!M$14</f>
        <v>0</v>
      </c>
      <c r="M6" s="89">
        <f>CWP!N$14</f>
        <v>0</v>
      </c>
      <c r="N6" s="89">
        <f>CWP!O$14</f>
        <v>0</v>
      </c>
      <c r="O6" s="89">
        <f>CWP!P$14</f>
        <v>20.06412936610608</v>
      </c>
      <c r="P6" s="89">
        <f>CWP!Q$14</f>
        <v>38.829882128231752</v>
      </c>
      <c r="Q6" s="89">
        <f>CWP!R$14</f>
        <v>17.522268478197756</v>
      </c>
      <c r="R6" s="89">
        <f>CWP!S$14</f>
        <v>11.899118203592815</v>
      </c>
      <c r="S6" s="89">
        <f>CWP!T$14</f>
        <v>0.59120433436532482</v>
      </c>
      <c r="T6" s="89">
        <f>CWP!U$14</f>
        <v>0</v>
      </c>
      <c r="U6" s="89">
        <f>CWP!V$14</f>
        <v>0</v>
      </c>
      <c r="V6" s="89">
        <f>CWP!W$14</f>
        <v>1.5314719588393513</v>
      </c>
      <c r="W6" s="89">
        <f>CWP!X$14</f>
        <v>9.0207056012880358</v>
      </c>
      <c r="X6" s="64">
        <f>CWP!Y$14</f>
        <v>1.3642982672728559</v>
      </c>
    </row>
    <row r="7" spans="1:24" ht="15" customHeight="1" x14ac:dyDescent="0.4">
      <c r="A7" s="161" t="s">
        <v>77</v>
      </c>
      <c r="B7" s="89">
        <f>CTB!C$14</f>
        <v>218.37853100000001</v>
      </c>
      <c r="C7" s="89">
        <f>CTB!D$14</f>
        <v>216.04743300000001</v>
      </c>
      <c r="D7" s="89">
        <f>CTB!E$14</f>
        <v>221.05507399999999</v>
      </c>
      <c r="E7" s="89">
        <f>CTB!F$14</f>
        <v>229.98456899999999</v>
      </c>
      <c r="F7" s="89">
        <f>CTB!G$14</f>
        <v>234.55030699999998</v>
      </c>
      <c r="G7" s="89">
        <f>CTB!H$14</f>
        <v>246.64964800000001</v>
      </c>
      <c r="H7" s="89">
        <f>CTB!I$14</f>
        <v>268.48639800000001</v>
      </c>
      <c r="I7" s="89">
        <f>CTB!J$14</f>
        <v>326.68384891000005</v>
      </c>
      <c r="J7" s="89">
        <f>CTB!K$14</f>
        <v>373.08997199999999</v>
      </c>
      <c r="K7" s="89">
        <f>CTB!L$14</f>
        <v>402.78706699999998</v>
      </c>
      <c r="L7" s="89">
        <f>CTB!M$14</f>
        <v>425.75884799999994</v>
      </c>
      <c r="M7" s="89">
        <f>CTB!N$14</f>
        <v>439.59835299999997</v>
      </c>
      <c r="N7" s="89">
        <f>CTB!O$14</f>
        <v>470.82888700000001</v>
      </c>
      <c r="O7" s="89">
        <f>CTB!P$14</f>
        <v>536.20021200000008</v>
      </c>
      <c r="P7" s="89">
        <f>CTB!Q$14</f>
        <v>569.21123699999998</v>
      </c>
      <c r="Q7" s="89">
        <f>CTB!R$14</f>
        <v>566.29766199999995</v>
      </c>
      <c r="R7" s="89">
        <f>CTB!S$14</f>
        <v>564.60854599999993</v>
      </c>
      <c r="S7" s="89"/>
      <c r="T7" s="89"/>
      <c r="U7" s="89"/>
      <c r="V7" s="89"/>
      <c r="W7" s="89"/>
      <c r="X7" s="64"/>
    </row>
    <row r="8" spans="1:24" ht="30" customHeight="1" x14ac:dyDescent="0.4">
      <c r="A8" s="161" t="s">
        <v>76</v>
      </c>
      <c r="B8" s="89">
        <f>DLA!C$14</f>
        <v>366.31109713589996</v>
      </c>
      <c r="C8" s="89">
        <f>DLA!D$14</f>
        <v>405.32262118961722</v>
      </c>
      <c r="D8" s="89">
        <f>DLA!E$14</f>
        <v>434.63615613355557</v>
      </c>
      <c r="E8" s="89">
        <f>DLA!F$14</f>
        <v>467.06951271938738</v>
      </c>
      <c r="F8" s="89">
        <f>DLA!G$14</f>
        <v>502.97635998127657</v>
      </c>
      <c r="G8" s="89">
        <f>DLA!H$14</f>
        <v>548.00293486467172</v>
      </c>
      <c r="H8" s="89">
        <f>DLA!I$14</f>
        <v>597.8910591847507</v>
      </c>
      <c r="I8" s="89">
        <f>DLA!J$14</f>
        <v>653.81351031546069</v>
      </c>
      <c r="J8" s="89">
        <f>DLA!K$14</f>
        <v>709.05476486512759</v>
      </c>
      <c r="K8" s="89">
        <f>DLA!L$14</f>
        <v>766.34132680249843</v>
      </c>
      <c r="L8" s="89">
        <f>DLA!M$14</f>
        <v>821.74097777729048</v>
      </c>
      <c r="M8" s="89">
        <f>DLA!N$14</f>
        <v>901.70091463566928</v>
      </c>
      <c r="N8" s="89">
        <f>DLA!O$14</f>
        <v>985.46466940095297</v>
      </c>
      <c r="O8" s="89">
        <f>DLA!P$14</f>
        <v>1096.4558582141287</v>
      </c>
      <c r="P8" s="89">
        <f>DLA!Q$14</f>
        <v>1161.3806945014956</v>
      </c>
      <c r="Q8" s="89">
        <f>DLA!R$14</f>
        <v>1249.8923122872338</v>
      </c>
      <c r="R8" s="89">
        <f>DLA!S$14</f>
        <v>1351.6758006212917</v>
      </c>
      <c r="S8" s="89">
        <f>DLA!T$14</f>
        <v>1397.8763119098098</v>
      </c>
      <c r="T8" s="89">
        <f>DLA!U$14</f>
        <v>1418.465143205789</v>
      </c>
      <c r="U8" s="89">
        <f>DLA!V$14</f>
        <v>1411.9772124338688</v>
      </c>
      <c r="V8" s="89">
        <f>DLA!W$14</f>
        <v>1246.6525723953525</v>
      </c>
      <c r="W8" s="89">
        <f>DLA!X$14</f>
        <v>1038.4839735547835</v>
      </c>
      <c r="X8" s="64">
        <f>DLA!Y$14</f>
        <v>936.95305617405154</v>
      </c>
    </row>
    <row r="9" spans="1:24" ht="15" customHeight="1" x14ac:dyDescent="0.4">
      <c r="A9" s="70" t="s">
        <v>75</v>
      </c>
      <c r="B9" s="89"/>
      <c r="C9" s="89"/>
      <c r="D9" s="89"/>
      <c r="E9" s="89"/>
      <c r="F9" s="89"/>
      <c r="G9" s="89"/>
      <c r="H9" s="89">
        <f>'DLA (children)'!I$14</f>
        <v>95.317291628230848</v>
      </c>
      <c r="I9" s="89">
        <f>'DLA (children)'!J$14</f>
        <v>101.10286976352791</v>
      </c>
      <c r="J9" s="89">
        <f>'DLA (children)'!K$14</f>
        <v>108.73948723086818</v>
      </c>
      <c r="K9" s="89">
        <f>'DLA (children)'!L$14</f>
        <v>119.95170830555746</v>
      </c>
      <c r="L9" s="89">
        <f>'DLA (children)'!M$14</f>
        <v>125.73171117583661</v>
      </c>
      <c r="M9" s="89">
        <f>'DLA (children)'!N$14</f>
        <v>134.69823040243048</v>
      </c>
      <c r="N9" s="89">
        <f>'DLA (children)'!O$14</f>
        <v>145.31687626606893</v>
      </c>
      <c r="O9" s="89">
        <f>'DLA (children)'!P$14</f>
        <v>158.4566941058057</v>
      </c>
      <c r="P9" s="89">
        <f>'DLA (children)'!Q$14</f>
        <v>164.02369999693801</v>
      </c>
      <c r="Q9" s="89">
        <f>'DLA (children)'!R$14</f>
        <v>177.36301127731102</v>
      </c>
      <c r="R9" s="89">
        <f>'DLA (children)'!S$14</f>
        <v>186.57412395073536</v>
      </c>
      <c r="S9" s="89">
        <f>'DLA (children)'!T$14</f>
        <v>196.39559937799385</v>
      </c>
      <c r="T9" s="89">
        <f>'DLA (children)'!U$14</f>
        <v>230.36875223578812</v>
      </c>
      <c r="U9" s="89">
        <f>'DLA (children)'!V$14</f>
        <v>245.12836396779113</v>
      </c>
      <c r="V9" s="89">
        <f>'DLA (children)'!W$14</f>
        <v>252.58265661416203</v>
      </c>
      <c r="W9" s="89">
        <f>'DLA (children)'!X$14</f>
        <v>263.19742540188787</v>
      </c>
      <c r="X9" s="64">
        <f>'DLA (children)'!Y$14</f>
        <v>285.42447973470291</v>
      </c>
    </row>
    <row r="10" spans="1:24" ht="15" customHeight="1" x14ac:dyDescent="0.4">
      <c r="A10" s="70" t="s">
        <v>62</v>
      </c>
      <c r="B10" s="89"/>
      <c r="C10" s="89"/>
      <c r="D10" s="89"/>
      <c r="E10" s="89"/>
      <c r="F10" s="89"/>
      <c r="G10" s="89"/>
      <c r="H10" s="89">
        <f>'DLA (working age)'!I$14</f>
        <v>348.78536117797529</v>
      </c>
      <c r="I10" s="89">
        <f>'DLA (working age)'!J$14</f>
        <v>381.06890326730797</v>
      </c>
      <c r="J10" s="89">
        <f>'DLA (working age)'!K$14</f>
        <v>411.67320919892097</v>
      </c>
      <c r="K10" s="89">
        <f>'DLA (working age)'!L$14</f>
        <v>441.27914263987714</v>
      </c>
      <c r="L10" s="89">
        <f>'DLA (working age)'!M$14</f>
        <v>470.69254468464931</v>
      </c>
      <c r="M10" s="89">
        <f>'DLA (working age)'!N$14</f>
        <v>515.16345145979153</v>
      </c>
      <c r="N10" s="89">
        <f>'DLA (working age)'!O$14</f>
        <v>563.95653209061788</v>
      </c>
      <c r="O10" s="89">
        <f>'DLA (working age)'!P$14</f>
        <v>627.21736216789714</v>
      </c>
      <c r="P10" s="89">
        <f>'DLA (working age)'!Q$14</f>
        <v>662.59986986377089</v>
      </c>
      <c r="Q10" s="89">
        <f>'DLA (working age)'!R$14</f>
        <v>722.38520772862648</v>
      </c>
      <c r="R10" s="89">
        <f>'DLA (working age)'!S$14</f>
        <v>786.97313410010236</v>
      </c>
      <c r="S10" s="89">
        <f>'DLA (working age)'!T$14</f>
        <v>805.11663797367305</v>
      </c>
      <c r="T10" s="89">
        <f>'DLA (working age)'!U$14</f>
        <v>767.58316988341096</v>
      </c>
      <c r="U10" s="89">
        <f>'DLA (working age)'!V$14</f>
        <v>765.88762604410203</v>
      </c>
      <c r="V10" s="89">
        <f>'DLA (working age)'!W$14</f>
        <v>611.52043397533873</v>
      </c>
      <c r="W10" s="89">
        <f>'DLA (working age)'!X$14</f>
        <v>449.88061465960692</v>
      </c>
      <c r="X10" s="64">
        <f>'DLA (working age)'!Y$14</f>
        <v>350.97353551646734</v>
      </c>
    </row>
    <row r="11" spans="1:24" ht="15" customHeight="1" x14ac:dyDescent="0.4">
      <c r="A11" s="70" t="s">
        <v>61</v>
      </c>
      <c r="B11" s="89"/>
      <c r="C11" s="89"/>
      <c r="D11" s="89"/>
      <c r="E11" s="89"/>
      <c r="F11" s="89"/>
      <c r="G11" s="89"/>
      <c r="H11" s="89">
        <f>'DLA (pensioners)'!I$14</f>
        <v>153.45434806505676</v>
      </c>
      <c r="I11" s="89">
        <f>'DLA (pensioners)'!J$14</f>
        <v>169.89577828097825</v>
      </c>
      <c r="J11" s="89">
        <f>'DLA (pensioners)'!K$14</f>
        <v>186.98245038403218</v>
      </c>
      <c r="K11" s="89">
        <f>'DLA (pensioners)'!L$14</f>
        <v>204.89973646630477</v>
      </c>
      <c r="L11" s="89">
        <f>'DLA (pensioners)'!M$14</f>
        <v>225.17668677193433</v>
      </c>
      <c r="M11" s="89">
        <f>'DLA (pensioners)'!N$14</f>
        <v>251.94346066164806</v>
      </c>
      <c r="N11" s="89">
        <f>'DLA (pensioners)'!O$14</f>
        <v>276.46499924415633</v>
      </c>
      <c r="O11" s="89">
        <f>'DLA (pensioners)'!P$14</f>
        <v>310.59803486626117</v>
      </c>
      <c r="P11" s="89">
        <f>'DLA (pensioners)'!Q$14</f>
        <v>332.58018859724507</v>
      </c>
      <c r="Q11" s="89">
        <f>'DLA (pensioners)'!R$14</f>
        <v>349.92271524621464</v>
      </c>
      <c r="R11" s="89">
        <f>'DLA (pensioners)'!S$14</f>
        <v>376.73223312165914</v>
      </c>
      <c r="S11" s="89">
        <f>'DLA (pensioners)'!T$14</f>
        <v>392.99824370157199</v>
      </c>
      <c r="T11" s="89">
        <f>'DLA (pensioners)'!U$14</f>
        <v>416.18679694375783</v>
      </c>
      <c r="U11" s="89">
        <f>'DLA (pensioners)'!V$14</f>
        <v>401.40713638988285</v>
      </c>
      <c r="V11" s="89">
        <f>'DLA (pensioners)'!W$14</f>
        <v>380.18529375245572</v>
      </c>
      <c r="W11" s="89">
        <f>'DLA (pensioners)'!X$14</f>
        <v>326.34494410465373</v>
      </c>
      <c r="X11" s="64">
        <f>'DLA (pensioners)'!Y$14</f>
        <v>301.02769878516881</v>
      </c>
    </row>
    <row r="12" spans="1:24" ht="15" customHeight="1" x14ac:dyDescent="0.4">
      <c r="A12" s="161" t="s">
        <v>85</v>
      </c>
      <c r="B12" s="89"/>
      <c r="C12" s="89"/>
      <c r="D12" s="89"/>
      <c r="E12" s="89"/>
      <c r="F12" s="89"/>
      <c r="G12" s="89"/>
      <c r="H12" s="89">
        <f>DHP!I$14</f>
        <v>1.8988105399999999</v>
      </c>
      <c r="I12" s="89">
        <f>DHP!J$14</f>
        <v>2.1604939999999999</v>
      </c>
      <c r="J12" s="89">
        <f>DHP!K$14</f>
        <v>2.2484632799999997</v>
      </c>
      <c r="K12" s="89">
        <f>DHP!L$14</f>
        <v>2.4976560000000001</v>
      </c>
      <c r="L12" s="89">
        <f>DHP!M$14</f>
        <v>2.5884400000000003</v>
      </c>
      <c r="M12" s="89">
        <f>DHP!N$14</f>
        <v>2.8012360000000003</v>
      </c>
      <c r="N12" s="89">
        <f>DHP!O$14</f>
        <v>2.697044</v>
      </c>
      <c r="O12" s="89">
        <f>DHP!P$14</f>
        <v>2.8545599999999998</v>
      </c>
      <c r="P12" s="89">
        <f>DHP!Q$14</f>
        <v>2.7945449999999994</v>
      </c>
      <c r="Q12" s="89">
        <f>DHP!R$14</f>
        <v>2.7801900000000002</v>
      </c>
      <c r="R12" s="89">
        <f>DHP!S$14</f>
        <v>5.9969840000000003</v>
      </c>
      <c r="S12" s="89">
        <f>DHP!T$14</f>
        <v>13.846626999999998</v>
      </c>
      <c r="T12" s="89">
        <f>DHP!U$14</f>
        <v>14.715576</v>
      </c>
      <c r="U12" s="89">
        <f>DHP!V$14</f>
        <v>10.917490000000001</v>
      </c>
      <c r="V12" s="89">
        <f>DHP!W$14</f>
        <v>13.736227000000001</v>
      </c>
      <c r="W12" s="89">
        <f>DHP!X$14</f>
        <v>20.459309130000005</v>
      </c>
      <c r="X12" s="64">
        <f>DHP!Y$14</f>
        <v>18.572568</v>
      </c>
    </row>
    <row r="13" spans="1:24" ht="30" customHeight="1" x14ac:dyDescent="0.4">
      <c r="A13" s="161" t="s">
        <v>95</v>
      </c>
      <c r="B13" s="89"/>
      <c r="C13" s="89"/>
      <c r="D13" s="89"/>
      <c r="E13" s="89"/>
      <c r="F13" s="89">
        <f>ESA!G$14</f>
        <v>0</v>
      </c>
      <c r="G13" s="89">
        <f>ESA!H$14</f>
        <v>0</v>
      </c>
      <c r="H13" s="89">
        <f>ESA!I$14</f>
        <v>0</v>
      </c>
      <c r="I13" s="89">
        <f>ESA!J$14</f>
        <v>0</v>
      </c>
      <c r="J13" s="89">
        <f>ESA!K$14</f>
        <v>0</v>
      </c>
      <c r="K13" s="89">
        <f>ESA!L$14</f>
        <v>0</v>
      </c>
      <c r="L13" s="89">
        <f>ESA!M$14</f>
        <v>0</v>
      </c>
      <c r="M13" s="89">
        <f>ESA!N$14</f>
        <v>0</v>
      </c>
      <c r="N13" s="89">
        <f>ESA!O$14</f>
        <v>12.997329475767666</v>
      </c>
      <c r="O13" s="89">
        <f>ESA!P$14</f>
        <v>133.44044879033225</v>
      </c>
      <c r="P13" s="89">
        <f>ESA!Q$14</f>
        <v>243.57921323908494</v>
      </c>
      <c r="Q13" s="89">
        <f>ESA!R$14</f>
        <v>372.37960443954427</v>
      </c>
      <c r="R13" s="89">
        <f>ESA!S$14</f>
        <v>678.66512482056305</v>
      </c>
      <c r="S13" s="89">
        <f>ESA!T$14</f>
        <v>1027.1566790770903</v>
      </c>
      <c r="T13" s="89">
        <f>ESA!U$14</f>
        <v>1276.2451314926805</v>
      </c>
      <c r="U13" s="89">
        <f>ESA!V$14</f>
        <v>1415.1052844509788</v>
      </c>
      <c r="V13" s="89">
        <f>ESA!W$14</f>
        <v>1478.6638995642622</v>
      </c>
      <c r="W13" s="89">
        <f>ESA!X$14</f>
        <v>1521.0716994156569</v>
      </c>
      <c r="X13" s="64">
        <f>ESA!Y$14</f>
        <v>1485.9339483456827</v>
      </c>
    </row>
    <row r="14" spans="1:24" ht="15" customHeight="1" x14ac:dyDescent="0.4">
      <c r="A14" s="162" t="s">
        <v>74</v>
      </c>
      <c r="B14" s="89">
        <f>HB!C$14</f>
        <v>1283.271575</v>
      </c>
      <c r="C14" s="89">
        <f>HB!D$14</f>
        <v>1234.279297</v>
      </c>
      <c r="D14" s="89">
        <f>HB!E$14</f>
        <v>1210.815877</v>
      </c>
      <c r="E14" s="89">
        <f>HB!F$14</f>
        <v>1213.7358630000001</v>
      </c>
      <c r="F14" s="89">
        <f>HB!G$14</f>
        <v>1209.5554359999999</v>
      </c>
      <c r="G14" s="89">
        <f>HB!H$14</f>
        <v>1240.7805629999998</v>
      </c>
      <c r="H14" s="89">
        <f>HB!I$14</f>
        <v>1351.948476</v>
      </c>
      <c r="I14" s="89">
        <f>HB!J$14</f>
        <v>1373.38611771</v>
      </c>
      <c r="J14" s="89">
        <f>HB!K$14</f>
        <v>1481.435422</v>
      </c>
      <c r="K14" s="89">
        <f>HB!L$14</f>
        <v>1584.4125989999998</v>
      </c>
      <c r="L14" s="89">
        <f>HB!M$14</f>
        <v>1703.0188120000003</v>
      </c>
      <c r="M14" s="89">
        <f>HB!N$14</f>
        <v>1805.0824689999999</v>
      </c>
      <c r="N14" s="89">
        <f>HB!O$14</f>
        <v>1988.0050720000002</v>
      </c>
      <c r="O14" s="89">
        <f>HB!P$14</f>
        <v>2373.6043109999996</v>
      </c>
      <c r="P14" s="89">
        <f>HB!Q$14</f>
        <v>2536.8464409999997</v>
      </c>
      <c r="Q14" s="89">
        <f>HB!R$14</f>
        <v>2695.815936</v>
      </c>
      <c r="R14" s="89">
        <f>HB!S$14</f>
        <v>2830.6244830000001</v>
      </c>
      <c r="S14" s="89">
        <f>HB!T$14</f>
        <v>2868.4717740000006</v>
      </c>
      <c r="T14" s="89">
        <f>HB!U$14</f>
        <v>2897.1218549999999</v>
      </c>
      <c r="U14" s="89">
        <f>HB!V$14</f>
        <v>2888.4214700000002</v>
      </c>
      <c r="V14" s="89">
        <f>HB!W$14</f>
        <v>2806.2261570000001</v>
      </c>
      <c r="W14" s="89">
        <f>HB!X$14</f>
        <v>2667.4722129999996</v>
      </c>
      <c r="X14" s="64">
        <f>HB!Y$14</f>
        <v>2463.0103670000003</v>
      </c>
    </row>
    <row r="15" spans="1:24" ht="15" customHeight="1" x14ac:dyDescent="0.4">
      <c r="A15" s="70" t="s">
        <v>185</v>
      </c>
      <c r="B15" s="89"/>
      <c r="C15" s="89"/>
      <c r="D15" s="89"/>
      <c r="E15" s="89"/>
      <c r="F15" s="89"/>
      <c r="G15" s="89"/>
      <c r="H15" s="89"/>
      <c r="I15" s="89"/>
      <c r="J15" s="89"/>
      <c r="K15" s="89"/>
      <c r="L15" s="89"/>
      <c r="M15" s="89"/>
      <c r="N15" s="89">
        <v>1316.6710420000004</v>
      </c>
      <c r="O15" s="89">
        <v>1665.388207</v>
      </c>
      <c r="P15" s="89">
        <v>1806.4561120000001</v>
      </c>
      <c r="Q15" s="89">
        <v>1926.6777970000001</v>
      </c>
      <c r="R15" s="89">
        <v>2036.1279989999998</v>
      </c>
      <c r="S15" s="89">
        <v>2060.7431390000002</v>
      </c>
      <c r="T15" s="89">
        <v>2080.3015850000002</v>
      </c>
      <c r="U15" s="89">
        <v>2076.7711359999998</v>
      </c>
      <c r="V15" s="89">
        <v>2016.6216039999999</v>
      </c>
      <c r="W15" s="89">
        <v>1908.1372329999999</v>
      </c>
      <c r="X15" s="64">
        <v>1738.913722</v>
      </c>
    </row>
    <row r="16" spans="1:24" ht="15" customHeight="1" x14ac:dyDescent="0.4">
      <c r="A16" s="70" t="s">
        <v>184</v>
      </c>
      <c r="B16" s="89"/>
      <c r="C16" s="89"/>
      <c r="D16" s="89"/>
      <c r="E16" s="89"/>
      <c r="F16" s="89"/>
      <c r="G16" s="89"/>
      <c r="H16" s="89"/>
      <c r="I16" s="89"/>
      <c r="J16" s="89"/>
      <c r="K16" s="89"/>
      <c r="L16" s="89"/>
      <c r="M16" s="89"/>
      <c r="N16" s="89">
        <v>671.33402900000021</v>
      </c>
      <c r="O16" s="89">
        <v>708.21610299999998</v>
      </c>
      <c r="P16" s="89">
        <v>730.39032899999995</v>
      </c>
      <c r="Q16" s="89">
        <v>769.13813900000002</v>
      </c>
      <c r="R16" s="89">
        <v>794.49648300000001</v>
      </c>
      <c r="S16" s="89">
        <v>807.72863500000005</v>
      </c>
      <c r="T16" s="89">
        <v>816.82027000000005</v>
      </c>
      <c r="U16" s="89">
        <v>811.65033400000004</v>
      </c>
      <c r="V16" s="89">
        <v>789.60455300000001</v>
      </c>
      <c r="W16" s="89">
        <v>759.33497999999997</v>
      </c>
      <c r="X16" s="64">
        <v>724.09664499999997</v>
      </c>
    </row>
    <row r="17" spans="1:24" ht="15" customHeight="1" x14ac:dyDescent="0.4">
      <c r="A17" s="162" t="s">
        <v>73</v>
      </c>
      <c r="B17" s="89">
        <f>IB!C$14</f>
        <v>530.94057458382406</v>
      </c>
      <c r="C17" s="89">
        <f>IB!D$14</f>
        <v>522.12055152296568</v>
      </c>
      <c r="D17" s="89">
        <f>IB!E$14</f>
        <v>521.22771731598357</v>
      </c>
      <c r="E17" s="89">
        <f>IB!F$14</f>
        <v>491.53213603609925</v>
      </c>
      <c r="F17" s="89">
        <f>IB!G$14</f>
        <v>494.62892049070973</v>
      </c>
      <c r="G17" s="89">
        <f>IB!H$14</f>
        <v>497.3408644632741</v>
      </c>
      <c r="H17" s="89">
        <f>IB!I$14</f>
        <v>512.54773312108614</v>
      </c>
      <c r="I17" s="89">
        <f>IB!J$14</f>
        <v>522.39591724299657</v>
      </c>
      <c r="J17" s="89">
        <f>IB!K$14</f>
        <v>532.90219357374633</v>
      </c>
      <c r="K17" s="89">
        <f>IB!L$14</f>
        <v>542.63498936255314</v>
      </c>
      <c r="L17" s="89">
        <f>IB!M$14</f>
        <v>549.99548207868122</v>
      </c>
      <c r="M17" s="89">
        <f>IB!N$14</f>
        <v>566.69374518271115</v>
      </c>
      <c r="N17" s="89">
        <f>IB!O$14</f>
        <v>567.67585906108218</v>
      </c>
      <c r="O17" s="89">
        <f>IB!P$14</f>
        <v>537.54020376993026</v>
      </c>
      <c r="P17" s="89">
        <f>IB!Q$14</f>
        <v>495.98380732134586</v>
      </c>
      <c r="Q17" s="89">
        <f>IB!R$14</f>
        <v>447.01857731822366</v>
      </c>
      <c r="R17" s="89">
        <f>IB!S$14</f>
        <v>304.6193092308057</v>
      </c>
      <c r="S17" s="89">
        <f>IB!T$14</f>
        <v>120.60236084271857</v>
      </c>
      <c r="T17" s="89">
        <f>IB!U$14</f>
        <v>15.343319683420885</v>
      </c>
      <c r="U17" s="89">
        <f>IB!V$14</f>
        <v>2.3253658984247676</v>
      </c>
      <c r="V17" s="89">
        <f>IB!W$14</f>
        <v>0.60192688024277385</v>
      </c>
      <c r="W17" s="89">
        <f>IB!X$14</f>
        <v>0.15763646510859264</v>
      </c>
      <c r="X17" s="64">
        <f>IB!Y$14</f>
        <v>0</v>
      </c>
    </row>
    <row r="18" spans="1:24" ht="30" customHeight="1" x14ac:dyDescent="0.4">
      <c r="A18" s="161" t="s">
        <v>72</v>
      </c>
      <c r="B18" s="89">
        <f>IS!C$14</f>
        <v>1466.5198971536422</v>
      </c>
      <c r="C18" s="89">
        <f>IS!D$14</f>
        <v>1199.406122283084</v>
      </c>
      <c r="D18" s="89">
        <f>IS!E$14</f>
        <v>1169.619355355745</v>
      </c>
      <c r="E18" s="89">
        <f>IS!F$14</f>
        <v>1183.8817194489952</v>
      </c>
      <c r="F18" s="89">
        <f>IS!G$14</f>
        <v>1261.9431736569336</v>
      </c>
      <c r="G18" s="89">
        <f>IS!H$14</f>
        <v>1337.9419219513904</v>
      </c>
      <c r="H18" s="89">
        <f>IS!I$14</f>
        <v>1292.8307152612429</v>
      </c>
      <c r="I18" s="89">
        <f>IS!J$14</f>
        <v>1156.8261477929257</v>
      </c>
      <c r="J18" s="89">
        <f>IS!K$14</f>
        <v>892.33858045547674</v>
      </c>
      <c r="K18" s="89">
        <f>IS!L$14</f>
        <v>813.26944613257092</v>
      </c>
      <c r="L18" s="89">
        <f>IS!M$14</f>
        <v>788.98128963030467</v>
      </c>
      <c r="M18" s="89">
        <f>IS!N$14</f>
        <v>813.08433790684353</v>
      </c>
      <c r="N18" s="89">
        <f>IS!O$14</f>
        <v>792.80842466005527</v>
      </c>
      <c r="O18" s="89">
        <f>IS!P$14</f>
        <v>779.06523514406717</v>
      </c>
      <c r="P18" s="89">
        <f>IS!Q$14</f>
        <v>745.14340470777893</v>
      </c>
      <c r="Q18" s="89">
        <f>IS!R$14</f>
        <v>670.43150349438349</v>
      </c>
      <c r="R18" s="89">
        <f>IS!S$14</f>
        <v>517.79497253288082</v>
      </c>
      <c r="S18" s="89">
        <f>IS!T$14</f>
        <v>349.12284474344415</v>
      </c>
      <c r="T18" s="89">
        <f>IS!U$14</f>
        <v>286.45937014705373</v>
      </c>
      <c r="U18" s="89">
        <f>IS!V$14</f>
        <v>256.06194065041916</v>
      </c>
      <c r="V18" s="89">
        <f>IS!W$14</f>
        <v>230.53459181121138</v>
      </c>
      <c r="W18" s="89">
        <f>IS!X$14</f>
        <v>223.86773692785439</v>
      </c>
      <c r="X18" s="64">
        <f>IS!Y$14</f>
        <v>194.94788452780961</v>
      </c>
    </row>
    <row r="19" spans="1:24" ht="15" customHeight="1" x14ac:dyDescent="0.4">
      <c r="A19" s="70" t="s">
        <v>71</v>
      </c>
      <c r="B19" s="89">
        <f>'IS MIG'!C$14</f>
        <v>421.84559292055832</v>
      </c>
      <c r="C19" s="89">
        <f>'IS MIG'!D$14</f>
        <v>408.21262307073181</v>
      </c>
      <c r="D19" s="89">
        <f>'IS MIG'!E$14</f>
        <v>386.55822079995949</v>
      </c>
      <c r="E19" s="89">
        <f>'IS MIG'!F$14</f>
        <v>387.10514010300983</v>
      </c>
      <c r="F19" s="89">
        <f>'IS MIG'!G$14</f>
        <v>387.69192602856265</v>
      </c>
      <c r="G19" s="89">
        <f>'IS MIG'!H$14</f>
        <v>422.69487927637499</v>
      </c>
      <c r="H19" s="89">
        <f>'IS MIG'!I$14</f>
        <v>401.8696128183646</v>
      </c>
      <c r="I19" s="89">
        <f>'IS MIG'!J$14</f>
        <v>219.15612161360212</v>
      </c>
      <c r="J19" s="89">
        <f>'IS MIG'!K$14</f>
        <v>0</v>
      </c>
      <c r="K19" s="89">
        <f>'IS MIG'!L$14</f>
        <v>0</v>
      </c>
      <c r="L19" s="89">
        <f>'IS MIG'!M$14</f>
        <v>0</v>
      </c>
      <c r="M19" s="89">
        <f>'IS MIG'!N$14</f>
        <v>0</v>
      </c>
      <c r="N19" s="89">
        <f>'IS MIG'!O$14</f>
        <v>0</v>
      </c>
      <c r="O19" s="89">
        <f>'IS MIG'!P$14</f>
        <v>0</v>
      </c>
      <c r="P19" s="89">
        <f>'IS MIG'!Q$14</f>
        <v>0</v>
      </c>
      <c r="Q19" s="89">
        <f>'IS MIG'!R$14</f>
        <v>0</v>
      </c>
      <c r="R19" s="89">
        <f>'IS MIG'!S$14</f>
        <v>0</v>
      </c>
      <c r="S19" s="89">
        <f>'IS MIG'!T$14</f>
        <v>0</v>
      </c>
      <c r="T19" s="89">
        <f>'IS MIG'!U$14</f>
        <v>0</v>
      </c>
      <c r="U19" s="89">
        <f>'IS MIG'!V$14</f>
        <v>0</v>
      </c>
      <c r="V19" s="89">
        <f>'IS MIG'!W$14</f>
        <v>0</v>
      </c>
      <c r="W19" s="89">
        <f>'IS MIG'!X$14</f>
        <v>0</v>
      </c>
      <c r="X19" s="64">
        <f>'IS MIG'!Y$14</f>
        <v>0</v>
      </c>
    </row>
    <row r="20" spans="1:24" ht="15" customHeight="1" x14ac:dyDescent="0.4">
      <c r="A20" s="70" t="s">
        <v>183</v>
      </c>
      <c r="B20" s="89"/>
      <c r="C20" s="89"/>
      <c r="D20" s="89"/>
      <c r="E20" s="89"/>
      <c r="F20" s="89">
        <f>'IS (incapacity)'!G$14</f>
        <v>381.08131034220884</v>
      </c>
      <c r="G20" s="89">
        <f>'IS (incapacity)'!H$14</f>
        <v>403.16045171988856</v>
      </c>
      <c r="H20" s="89">
        <f>'IS (incapacity)'!I$14</f>
        <v>367.14835230891219</v>
      </c>
      <c r="I20" s="89">
        <f>'IS (incapacity)'!J$14</f>
        <v>389.09553642572411</v>
      </c>
      <c r="J20" s="89">
        <f>'IS (incapacity)'!K$14</f>
        <v>389.84555261433468</v>
      </c>
      <c r="K20" s="89">
        <f>'IS (incapacity)'!L$14</f>
        <v>369.63117163512499</v>
      </c>
      <c r="L20" s="89">
        <f>'IS (incapacity)'!M$14</f>
        <v>379.93903161946599</v>
      </c>
      <c r="M20" s="89">
        <f>'IS (incapacity)'!N$14</f>
        <v>427.30304527300615</v>
      </c>
      <c r="N20" s="89">
        <f>'IS (incapacity)'!O$14</f>
        <v>441.46038882496947</v>
      </c>
      <c r="O20" s="89">
        <f>'IS (incapacity)'!P$14</f>
        <v>436.85713499835259</v>
      </c>
      <c r="P20" s="89">
        <f>'IS (incapacity)'!Q$14</f>
        <v>413.43087755530854</v>
      </c>
      <c r="Q20" s="89">
        <f>'IS (incapacity)'!R$14</f>
        <v>363.85904492222812</v>
      </c>
      <c r="R20" s="89">
        <f>'IS (incapacity)'!S$14</f>
        <v>225.80353915508448</v>
      </c>
      <c r="S20" s="89">
        <f>'IS (incapacity)'!T$14</f>
        <v>81.416066875624651</v>
      </c>
      <c r="T20" s="89">
        <f>'IS (incapacity)'!U$14</f>
        <v>34.774629790864601</v>
      </c>
      <c r="U20" s="89">
        <f>'IS (incapacity)'!V$14</f>
        <v>17.818029003250778</v>
      </c>
      <c r="V20" s="89">
        <f>'IS (incapacity)'!W$14</f>
        <v>7.3399132409491115</v>
      </c>
      <c r="W20" s="89">
        <f>'IS (incapacity)'!X$14</f>
        <v>1.259431839366806</v>
      </c>
      <c r="X20" s="64">
        <f>'IS (incapacity)'!Y$14</f>
        <v>0</v>
      </c>
    </row>
    <row r="21" spans="1:24" ht="15" customHeight="1" x14ac:dyDescent="0.4">
      <c r="A21" s="70" t="s">
        <v>182</v>
      </c>
      <c r="B21" s="89"/>
      <c r="C21" s="89"/>
      <c r="D21" s="89"/>
      <c r="E21" s="89"/>
      <c r="F21" s="89">
        <f>'IS (lone parent)'!G$14</f>
        <v>445.87998489112255</v>
      </c>
      <c r="G21" s="89">
        <f>'IS (lone parent)'!H$14</f>
        <v>462.66635368060224</v>
      </c>
      <c r="H21" s="89">
        <f>'IS (lone parent)'!I$14</f>
        <v>475.80003332444073</v>
      </c>
      <c r="I21" s="89">
        <f>'IS (lone parent)'!J$14</f>
        <v>499.652924359228</v>
      </c>
      <c r="J21" s="89">
        <f>'IS (lone parent)'!K$14</f>
        <v>455.27384391423095</v>
      </c>
      <c r="K21" s="89">
        <f>'IS (lone parent)'!L$14</f>
        <v>389.04421973571436</v>
      </c>
      <c r="L21" s="89">
        <f>'IS (lone parent)'!M$14</f>
        <v>354.686456229187</v>
      </c>
      <c r="M21" s="89">
        <f>'IS (lone parent)'!N$14</f>
        <v>334.69148324772908</v>
      </c>
      <c r="N21" s="89">
        <f>'IS (lone parent)'!O$14</f>
        <v>305.53939063167115</v>
      </c>
      <c r="O21" s="89">
        <f>'IS (lone parent)'!P$14</f>
        <v>294.02530237651735</v>
      </c>
      <c r="P21" s="89">
        <f>'IS (lone parent)'!Q$14</f>
        <v>276.18420833347852</v>
      </c>
      <c r="Q21" s="89">
        <f>'IS (lone parent)'!R$14</f>
        <v>248.14929374613303</v>
      </c>
      <c r="R21" s="89">
        <f>'IS (lone parent)'!S$14</f>
        <v>227.26761616655114</v>
      </c>
      <c r="S21" s="89">
        <f>'IS (lone parent)'!T$14</f>
        <v>202.27999766382516</v>
      </c>
      <c r="T21" s="89">
        <f>'IS (lone parent)'!U$14</f>
        <v>186.54883017739022</v>
      </c>
      <c r="U21" s="89">
        <f>'IS (lone parent)'!V$14</f>
        <v>172.28523802495039</v>
      </c>
      <c r="V21" s="89">
        <f>'IS (lone parent)'!W$14</f>
        <v>157.19649307248847</v>
      </c>
      <c r="W21" s="89">
        <f>'IS (lone parent)'!X$14</f>
        <v>153.29049978893016</v>
      </c>
      <c r="X21" s="64">
        <f>'IS (lone parent)'!Y$14</f>
        <v>129.26722434067108</v>
      </c>
    </row>
    <row r="22" spans="1:24" ht="15" customHeight="1" x14ac:dyDescent="0.4">
      <c r="A22" s="70" t="s">
        <v>181</v>
      </c>
      <c r="B22" s="89"/>
      <c r="C22" s="89"/>
      <c r="D22" s="89"/>
      <c r="E22" s="89"/>
      <c r="F22" s="89">
        <f>'IS (carer)'!G$14</f>
        <v>15.856423109736376</v>
      </c>
      <c r="G22" s="89">
        <f>'IS (carer)'!H$14</f>
        <v>20.067157667888122</v>
      </c>
      <c r="H22" s="89">
        <f>'IS (carer)'!I$14</f>
        <v>21.71708016284888</v>
      </c>
      <c r="I22" s="89">
        <f>'IS (carer)'!J$14</f>
        <v>23.774664060584033</v>
      </c>
      <c r="J22" s="89">
        <f>'IS (carer)'!K$14</f>
        <v>24.111603112881685</v>
      </c>
      <c r="K22" s="89">
        <f>'IS (carer)'!L$14</f>
        <v>23.007164302415106</v>
      </c>
      <c r="L22" s="89">
        <f>'IS (carer)'!M$14</f>
        <v>22.797104366538605</v>
      </c>
      <c r="M22" s="89">
        <f>'IS (carer)'!N$14</f>
        <v>23.074176866382103</v>
      </c>
      <c r="N22" s="89">
        <f>'IS (carer)'!O$14</f>
        <v>23.069233998711432</v>
      </c>
      <c r="O22" s="89">
        <f>'IS (carer)'!P$14</f>
        <v>25.53624044976323</v>
      </c>
      <c r="P22" s="89">
        <f>'IS (carer)'!Q$14</f>
        <v>33.610615784394291</v>
      </c>
      <c r="Q22" s="89">
        <f>'IS (carer)'!R$14</f>
        <v>38.002029222911091</v>
      </c>
      <c r="R22" s="89">
        <f>'IS (carer)'!S$14</f>
        <v>44.852763973992381</v>
      </c>
      <c r="S22" s="89">
        <f>'IS (carer)'!T$14</f>
        <v>48.918404319529522</v>
      </c>
      <c r="T22" s="89">
        <f>'IS (carer)'!U$14</f>
        <v>51.219904029238059</v>
      </c>
      <c r="U22" s="89">
        <f>'IS (carer)'!V$14</f>
        <v>54.525532803431553</v>
      </c>
      <c r="V22" s="89">
        <f>'IS (carer)'!W$14</f>
        <v>55.729380435653454</v>
      </c>
      <c r="W22" s="89">
        <f>'IS (carer)'!X$14</f>
        <v>60.526478824416856</v>
      </c>
      <c r="X22" s="64">
        <f>'IS (carer)'!Y$14</f>
        <v>57.977652611241353</v>
      </c>
    </row>
    <row r="23" spans="1:24" ht="15" customHeight="1" x14ac:dyDescent="0.4">
      <c r="A23" s="70" t="s">
        <v>180</v>
      </c>
      <c r="B23" s="89"/>
      <c r="C23" s="89"/>
      <c r="D23" s="89"/>
      <c r="E23" s="89"/>
      <c r="F23" s="89">
        <f>'IS (others)'!G$14</f>
        <v>31.433529285303166</v>
      </c>
      <c r="G23" s="89">
        <f>'IS (others)'!H$14</f>
        <v>29.353079606636673</v>
      </c>
      <c r="H23" s="89">
        <f>'IS (others)'!I$14</f>
        <v>26.295636646676485</v>
      </c>
      <c r="I23" s="89">
        <f>'IS (others)'!J$14</f>
        <v>25.146901333787355</v>
      </c>
      <c r="J23" s="89">
        <f>'IS (others)'!K$14</f>
        <v>23.107580814029422</v>
      </c>
      <c r="K23" s="89">
        <f>'IS (others)'!L$14</f>
        <v>32.340297302750763</v>
      </c>
      <c r="L23" s="89">
        <f>'IS (others)'!M$14</f>
        <v>32.399946199750993</v>
      </c>
      <c r="M23" s="89">
        <f>'IS (others)'!N$14</f>
        <v>27.590093456750168</v>
      </c>
      <c r="N23" s="89">
        <f>'IS (others)'!O$14</f>
        <v>21.527534647502144</v>
      </c>
      <c r="O23" s="89">
        <f>'IS (others)'!P$14</f>
        <v>21.966369221351208</v>
      </c>
      <c r="P23" s="89">
        <f>'IS (others)'!Q$14</f>
        <v>21.543681814290188</v>
      </c>
      <c r="Q23" s="89">
        <f>'IS (others)'!R$14</f>
        <v>20.682044500727983</v>
      </c>
      <c r="R23" s="89">
        <f>'IS (others)'!S$14</f>
        <v>19.991726388626386</v>
      </c>
      <c r="S23" s="89">
        <f>'IS (others)'!T$14</f>
        <v>16.501846639105512</v>
      </c>
      <c r="T23" s="89">
        <f>'IS (others)'!U$14</f>
        <v>13.844070390167152</v>
      </c>
      <c r="U23" s="89">
        <f>'IS (others)'!V$14</f>
        <v>11.553942471644397</v>
      </c>
      <c r="V23" s="89">
        <f>'IS (others)'!W$14</f>
        <v>10.476331394467865</v>
      </c>
      <c r="W23" s="89">
        <f>'IS (others)'!X$14</f>
        <v>9.0650744769732245</v>
      </c>
      <c r="X23" s="64">
        <f>'IS (others)'!Y$14</f>
        <v>6.9443464042402807</v>
      </c>
    </row>
    <row r="24" spans="1:24" ht="30" customHeight="1" x14ac:dyDescent="0.4">
      <c r="A24" s="162" t="s">
        <v>66</v>
      </c>
      <c r="B24" s="89"/>
      <c r="C24" s="89"/>
      <c r="D24" s="89"/>
      <c r="E24" s="89"/>
      <c r="F24" s="89">
        <f>IIDB!G$14</f>
        <v>57.301563024451148</v>
      </c>
      <c r="G24" s="89">
        <f>IIDB!H$14</f>
        <v>58.794841066064222</v>
      </c>
      <c r="H24" s="89">
        <f>IIDB!I$14</f>
        <v>59.083374842168141</v>
      </c>
      <c r="I24" s="89">
        <f>IIDB!J$14</f>
        <v>59.392570567382457</v>
      </c>
      <c r="J24" s="89">
        <f>IIDB!K$14</f>
        <v>60.956039957057399</v>
      </c>
      <c r="K24" s="89">
        <f>IIDB!L$14</f>
        <v>60.352960763567829</v>
      </c>
      <c r="L24" s="89">
        <f>IIDB!M$14</f>
        <v>60.383595572642157</v>
      </c>
      <c r="M24" s="89">
        <f>IIDB!N$14</f>
        <v>61.031264783105527</v>
      </c>
      <c r="N24" s="89">
        <f>IIDB!O$14</f>
        <v>63.083792563066837</v>
      </c>
      <c r="O24" s="89">
        <f>IIDB!P$14</f>
        <v>65.174525241973086</v>
      </c>
      <c r="P24" s="89">
        <f>IIDB!Q$14</f>
        <v>67.856286933902453</v>
      </c>
      <c r="Q24" s="89">
        <f>IIDB!R$14</f>
        <v>67.608384062231579</v>
      </c>
      <c r="R24" s="89">
        <f>IIDB!S$14</f>
        <v>69.36144578897067</v>
      </c>
      <c r="S24" s="89">
        <f>IIDB!T$14</f>
        <v>69.041606535463274</v>
      </c>
      <c r="T24" s="89">
        <f>IIDB!U$14</f>
        <v>69.991468182880439</v>
      </c>
      <c r="U24" s="89">
        <f>IIDB!V$14</f>
        <v>68.845541262744234</v>
      </c>
      <c r="V24" s="89">
        <f>IIDB!W$14</f>
        <v>66.688843208846109</v>
      </c>
      <c r="W24" s="89">
        <f>IIDB!X$14</f>
        <v>65.22198705570807</v>
      </c>
      <c r="X24" s="64">
        <f>IIDB!Y$14</f>
        <v>65.109002732308568</v>
      </c>
    </row>
    <row r="25" spans="1:24" ht="15" customHeight="1" x14ac:dyDescent="0.4">
      <c r="A25" s="161" t="s">
        <v>65</v>
      </c>
      <c r="B25" s="89">
        <f>JSA!C$14</f>
        <v>212.90749392679609</v>
      </c>
      <c r="C25" s="89">
        <f>JSA!D$14</f>
        <v>349.50769133443407</v>
      </c>
      <c r="D25" s="89">
        <f>JSA!E$14</f>
        <v>297.20122508485701</v>
      </c>
      <c r="E25" s="89">
        <f>JSA!F$14</f>
        <v>262.93106188312606</v>
      </c>
      <c r="F25" s="89">
        <f>JSA!G$14</f>
        <v>220.85268160437212</v>
      </c>
      <c r="G25" s="89">
        <f>JSA!H$14</f>
        <v>196.9123237276832</v>
      </c>
      <c r="H25" s="89">
        <f>JSA!I$14</f>
        <v>215.5862492000314</v>
      </c>
      <c r="I25" s="89">
        <f>JSA!J$14</f>
        <v>222.07693476112922</v>
      </c>
      <c r="J25" s="89">
        <f>JSA!K$14</f>
        <v>191.32255005674043</v>
      </c>
      <c r="K25" s="89">
        <f>JSA!L$14</f>
        <v>203.76588899102055</v>
      </c>
      <c r="L25" s="89">
        <f>JSA!M$14</f>
        <v>214.21455817039526</v>
      </c>
      <c r="M25" s="89">
        <f>JSA!N$14</f>
        <v>188.97290136098937</v>
      </c>
      <c r="N25" s="89">
        <f>JSA!O$14</f>
        <v>264.06068679210654</v>
      </c>
      <c r="O25" s="89">
        <f>JSA!P$14</f>
        <v>471.26637460224123</v>
      </c>
      <c r="P25" s="89">
        <f>JSA!Q$14</f>
        <v>426.44334657407859</v>
      </c>
      <c r="Q25" s="89">
        <f>JSA!R$14</f>
        <v>455.3283911445626</v>
      </c>
      <c r="R25" s="89">
        <f>JSA!S$14</f>
        <v>470.654416054725</v>
      </c>
      <c r="S25" s="89">
        <f>JSA!T$14</f>
        <v>375.89486621350261</v>
      </c>
      <c r="T25" s="89">
        <f>JSA!U$14</f>
        <v>254.29873943076723</v>
      </c>
      <c r="U25" s="89">
        <f>JSA!V$14</f>
        <v>194.7312728310782</v>
      </c>
      <c r="V25" s="89">
        <f>JSA!W$14</f>
        <v>164.89381847532934</v>
      </c>
      <c r="W25" s="89">
        <f>JSA!X$14</f>
        <v>152.26460361629256</v>
      </c>
      <c r="X25" s="64">
        <f>JSA!Y$14</f>
        <v>115.51299079865532</v>
      </c>
    </row>
    <row r="26" spans="1:24" ht="15" customHeight="1" x14ac:dyDescent="0.4">
      <c r="A26" s="161" t="s">
        <v>64</v>
      </c>
      <c r="B26" s="89">
        <f>MA!C$14</f>
        <v>0</v>
      </c>
      <c r="C26" s="89">
        <f>MA!D$14</f>
        <v>0</v>
      </c>
      <c r="D26" s="89">
        <f>MA!E$14</f>
        <v>0</v>
      </c>
      <c r="E26" s="89">
        <f>MA!F$14</f>
        <v>0</v>
      </c>
      <c r="F26" s="89">
        <f>MA!G$14</f>
        <v>6.1177394998918038</v>
      </c>
      <c r="G26" s="89">
        <f>MA!H$14</f>
        <v>7.958103184223706</v>
      </c>
      <c r="H26" s="89">
        <f>MA!I$14</f>
        <v>11.262363688611549</v>
      </c>
      <c r="I26" s="89">
        <f>MA!J$14</f>
        <v>20.266835168941345</v>
      </c>
      <c r="J26" s="89">
        <f>MA!K$14</f>
        <v>24.689794473417482</v>
      </c>
      <c r="K26" s="89">
        <f>MA!L$14</f>
        <v>25.196965856868154</v>
      </c>
      <c r="L26" s="89">
        <f>MA!M$14</f>
        <v>28.899992898759614</v>
      </c>
      <c r="M26" s="89">
        <f>MA!N$14</f>
        <v>37.58114697134436</v>
      </c>
      <c r="N26" s="89">
        <f>MA!O$14</f>
        <v>52.392154614621383</v>
      </c>
      <c r="O26" s="89">
        <f>MA!P$14</f>
        <v>49.387132053793685</v>
      </c>
      <c r="P26" s="89">
        <f>MA!Q$14</f>
        <v>51.743280312675793</v>
      </c>
      <c r="Q26" s="89">
        <f>MA!R$14</f>
        <v>55.167170695488252</v>
      </c>
      <c r="R26" s="89">
        <f>MA!S$14</f>
        <v>59.293164666376057</v>
      </c>
      <c r="S26" s="89">
        <f>MA!T$14</f>
        <v>57.641515818841775</v>
      </c>
      <c r="T26" s="89">
        <f>MA!U$14</f>
        <v>56.553338587597999</v>
      </c>
      <c r="U26" s="89">
        <f>MA!V$14</f>
        <v>58.202087609946275</v>
      </c>
      <c r="V26" s="89">
        <f>MA!W$14</f>
        <v>59.513921825734073</v>
      </c>
      <c r="W26" s="89">
        <f>MA!X$14</f>
        <v>58.99208535284</v>
      </c>
      <c r="X26" s="64">
        <f>MA!Y$14</f>
        <v>60.02433822699485</v>
      </c>
    </row>
    <row r="27" spans="1:24" ht="15" customHeight="1" x14ac:dyDescent="0.4">
      <c r="A27" s="161" t="s">
        <v>178</v>
      </c>
      <c r="B27" s="89"/>
      <c r="C27" s="89"/>
      <c r="D27" s="89"/>
      <c r="E27" s="89"/>
      <c r="F27" s="89"/>
      <c r="G27" s="89"/>
      <c r="H27" s="89"/>
      <c r="I27" s="89"/>
      <c r="J27" s="89">
        <f>O75TVL!K$14</f>
        <v>63.34554382972032</v>
      </c>
      <c r="K27" s="89">
        <f>O75TVL!L$14</f>
        <v>67.002445219970483</v>
      </c>
      <c r="L27" s="89">
        <f>O75TVL!M$14</f>
        <v>71.116030234335526</v>
      </c>
      <c r="M27" s="89">
        <f>O75TVL!N$14</f>
        <v>74.531227572423916</v>
      </c>
      <c r="N27" s="89">
        <f>O75TVL!O$14</f>
        <v>77.269253053178176</v>
      </c>
      <c r="O27" s="89">
        <f>O75TVL!P$14</f>
        <v>80.520155998417422</v>
      </c>
      <c r="P27" s="89">
        <f>O75TVL!Q$14</f>
        <v>84.916224799973534</v>
      </c>
      <c r="Q27" s="89">
        <f>O75TVL!R$14</f>
        <v>86.208653286742774</v>
      </c>
      <c r="R27" s="89">
        <f>O75TVL!S$14</f>
        <v>87.486748755901559</v>
      </c>
      <c r="S27" s="89">
        <f>O75TVL!T$14</f>
        <v>88.188031053057969</v>
      </c>
      <c r="T27" s="89">
        <f>O75TVL!U$14</f>
        <v>89.054345515516985</v>
      </c>
      <c r="U27" s="89">
        <f>O75TVL!V$14</f>
        <v>90.652246836465338</v>
      </c>
      <c r="V27" s="89">
        <f>O75TVL!W$14</f>
        <v>91.498075083875179</v>
      </c>
      <c r="W27" s="89">
        <f>O75TVL!X$14</f>
        <v>95.46416142908825</v>
      </c>
      <c r="X27" s="64">
        <f>O75TVL!Y$14</f>
        <v>68.299065185662698</v>
      </c>
    </row>
    <row r="28" spans="1:24" ht="15" customHeight="1" x14ac:dyDescent="0.4">
      <c r="A28" s="161" t="s">
        <v>89</v>
      </c>
      <c r="B28" s="89"/>
      <c r="C28" s="89"/>
      <c r="D28" s="89"/>
      <c r="E28" s="89"/>
      <c r="F28" s="89"/>
      <c r="G28" s="89"/>
      <c r="H28" s="89"/>
      <c r="I28" s="89">
        <f>PC!J$14</f>
        <v>0</v>
      </c>
      <c r="J28" s="89">
        <f>PC!K$14</f>
        <v>568.09030557298672</v>
      </c>
      <c r="K28" s="89">
        <f>PC!L$14</f>
        <v>620.66848475374695</v>
      </c>
      <c r="L28" s="89">
        <f>PC!M$14</f>
        <v>669.89260735588823</v>
      </c>
      <c r="M28" s="89">
        <f>PC!N$14</f>
        <v>725.79548870013184</v>
      </c>
      <c r="N28" s="89">
        <f>PC!O$14</f>
        <v>765.20743462531664</v>
      </c>
      <c r="O28" s="89">
        <f>PC!P$14</f>
        <v>817.9087523832618</v>
      </c>
      <c r="P28" s="89">
        <f>PC!Q$14</f>
        <v>839.30374505228656</v>
      </c>
      <c r="Q28" s="89">
        <f>PC!R$14</f>
        <v>829.15370835174406</v>
      </c>
      <c r="R28" s="89">
        <f>PC!S$14</f>
        <v>777.39129393248595</v>
      </c>
      <c r="S28" s="89">
        <f>PC!T$14</f>
        <v>732.22500289278366</v>
      </c>
      <c r="T28" s="89">
        <f>PC!U$14</f>
        <v>685.37690798555241</v>
      </c>
      <c r="U28" s="89">
        <f>PC!V$14</f>
        <v>637.24834617522504</v>
      </c>
      <c r="V28" s="89">
        <f>PC!W$14</f>
        <v>599.48965676884768</v>
      </c>
      <c r="W28" s="89">
        <f>PC!X$14</f>
        <v>572.23812263274658</v>
      </c>
      <c r="X28" s="64">
        <f>PC!Y$14</f>
        <v>549.53076724034429</v>
      </c>
    </row>
    <row r="29" spans="1:24" ht="30" customHeight="1" x14ac:dyDescent="0.4">
      <c r="A29" s="161" t="s">
        <v>103</v>
      </c>
      <c r="B29" s="89"/>
      <c r="C29" s="89"/>
      <c r="D29" s="89"/>
      <c r="E29" s="89"/>
      <c r="F29" s="89"/>
      <c r="G29" s="89"/>
      <c r="H29" s="89"/>
      <c r="I29" s="89">
        <f>PIP!J$14</f>
        <v>0</v>
      </c>
      <c r="J29" s="89">
        <f>PIP!K$14</f>
        <v>0</v>
      </c>
      <c r="K29" s="89">
        <f>PIP!L$14</f>
        <v>0</v>
      </c>
      <c r="L29" s="89">
        <f>PIP!M$14</f>
        <v>0</v>
      </c>
      <c r="M29" s="89">
        <f>PIP!N$14</f>
        <v>0</v>
      </c>
      <c r="N29" s="89">
        <f>PIP!O$14</f>
        <v>0</v>
      </c>
      <c r="O29" s="89">
        <f>PIP!P$14</f>
        <v>0</v>
      </c>
      <c r="P29" s="89">
        <f>PIP!Q$14</f>
        <v>0</v>
      </c>
      <c r="Q29" s="89">
        <f>PIP!R$14</f>
        <v>0</v>
      </c>
      <c r="R29" s="89">
        <f>PIP!S$14</f>
        <v>0</v>
      </c>
      <c r="S29" s="89">
        <f>PIP!T$14</f>
        <v>13.528240521075423</v>
      </c>
      <c r="T29" s="89">
        <f>PIP!U$14</f>
        <v>116.72963349642754</v>
      </c>
      <c r="U29" s="89">
        <f>PIP!V$14</f>
        <v>244.39655501691985</v>
      </c>
      <c r="V29" s="89">
        <f>PIP!W$14</f>
        <v>478.90210259220299</v>
      </c>
      <c r="W29" s="89">
        <f>PIP!X$14</f>
        <v>830.27449529229398</v>
      </c>
      <c r="X29" s="64">
        <f>PIP!Y$14</f>
        <v>1013.8888167309634</v>
      </c>
    </row>
    <row r="30" spans="1:24" ht="15" customHeight="1" x14ac:dyDescent="0.4">
      <c r="A30" s="161" t="s">
        <v>63</v>
      </c>
      <c r="B30" s="89">
        <f>SDA!C$14</f>
        <v>100.33732143899478</v>
      </c>
      <c r="C30" s="89">
        <f>SDA!D$14</f>
        <v>110.34077526535656</v>
      </c>
      <c r="D30" s="89">
        <f>SDA!E$14</f>
        <v>110.04549977670044</v>
      </c>
      <c r="E30" s="89">
        <f>SDA!F$14</f>
        <v>113.54696470655433</v>
      </c>
      <c r="F30" s="89">
        <f>SDA!G$14</f>
        <v>114.44174288656954</v>
      </c>
      <c r="G30" s="89">
        <f>SDA!H$14</f>
        <v>117.40586397907479</v>
      </c>
      <c r="H30" s="89">
        <f>SDA!I$14</f>
        <v>107.75853117488239</v>
      </c>
      <c r="I30" s="89">
        <f>SDA!J$14</f>
        <v>105.33745908015416</v>
      </c>
      <c r="J30" s="89">
        <f>SDA!K$14</f>
        <v>103.79216076057671</v>
      </c>
      <c r="K30" s="89">
        <f>SDA!L$14</f>
        <v>102.06653809784451</v>
      </c>
      <c r="L30" s="89">
        <f>SDA!M$14</f>
        <v>102.55463183868949</v>
      </c>
      <c r="M30" s="89">
        <f>SDA!N$14</f>
        <v>101.8044243112645</v>
      </c>
      <c r="N30" s="89">
        <f>SDA!O$14</f>
        <v>100.75631626443197</v>
      </c>
      <c r="O30" s="89">
        <f>SDA!P$14</f>
        <v>103.16993493216867</v>
      </c>
      <c r="P30" s="89">
        <f>SDA!Q$14</f>
        <v>101.57338718645582</v>
      </c>
      <c r="Q30" s="89">
        <f>SDA!R$14</f>
        <v>100.70721640585158</v>
      </c>
      <c r="R30" s="89">
        <f>SDA!S$14</f>
        <v>101.4230215673998</v>
      </c>
      <c r="S30" s="89">
        <f>SDA!T$14</f>
        <v>97.901020807500203</v>
      </c>
      <c r="T30" s="89">
        <f>SDA!U$14</f>
        <v>79.283640272172406</v>
      </c>
      <c r="U30" s="89">
        <f>SDA!V$14</f>
        <v>49.093742089800003</v>
      </c>
      <c r="V30" s="89">
        <f>SDA!W$14</f>
        <v>26.399899173641721</v>
      </c>
      <c r="W30" s="89">
        <f>SDA!X$14</f>
        <v>13.894671260589595</v>
      </c>
      <c r="X30" s="64">
        <f>SDA!Y$14</f>
        <v>11.341226210114822</v>
      </c>
    </row>
    <row r="31" spans="1:24" ht="15" customHeight="1" x14ac:dyDescent="0.4">
      <c r="A31" s="70" t="s">
        <v>62</v>
      </c>
      <c r="B31" s="89"/>
      <c r="C31" s="89"/>
      <c r="D31" s="89"/>
      <c r="E31" s="89"/>
      <c r="F31" s="89">
        <f>'SDA (working age)'!G$14</f>
        <v>96.170347521651763</v>
      </c>
      <c r="G31" s="89">
        <f>'SDA (working age)'!H$14</f>
        <v>98.995999226190747</v>
      </c>
      <c r="H31" s="89">
        <f>'SDA (working age)'!I$14</f>
        <v>89.652337007565862</v>
      </c>
      <c r="I31" s="89">
        <f>'SDA (working age)'!J$14</f>
        <v>86.588714049122586</v>
      </c>
      <c r="J31" s="89">
        <f>'SDA (working age)'!K$14</f>
        <v>90.147213049094717</v>
      </c>
      <c r="K31" s="89">
        <f>'SDA (working age)'!L$14</f>
        <v>87.846707903125903</v>
      </c>
      <c r="L31" s="89">
        <f>'SDA (working age)'!M$14</f>
        <v>87.484124230387053</v>
      </c>
      <c r="M31" s="89">
        <f>'SDA (working age)'!N$14</f>
        <v>79.528639275630724</v>
      </c>
      <c r="N31" s="89">
        <f>'SDA (working age)'!O$14</f>
        <v>81.33030991163578</v>
      </c>
      <c r="O31" s="89">
        <f>'SDA (working age)'!P$14</f>
        <v>82.668046862611817</v>
      </c>
      <c r="P31" s="89">
        <f>'SDA (working age)'!Q$14</f>
        <v>82.109763963901059</v>
      </c>
      <c r="Q31" s="89">
        <f>'SDA (working age)'!R$14</f>
        <v>81.231963877216657</v>
      </c>
      <c r="R31" s="89">
        <f>'SDA (working age)'!S$14</f>
        <v>83.087888759318275</v>
      </c>
      <c r="S31" s="89">
        <f>'SDA (working age)'!T$14</f>
        <v>81.500984865121509</v>
      </c>
      <c r="T31" s="89">
        <f>'SDA (working age)'!U$14</f>
        <v>63.344099171557225</v>
      </c>
      <c r="U31" s="89">
        <f>'SDA (working age)'!V$14</f>
        <v>34.139178711518689</v>
      </c>
      <c r="V31" s="89">
        <f>'SDA (working age)'!W$14</f>
        <v>12.538768295831549</v>
      </c>
      <c r="W31" s="89">
        <f>'SDA (working age)'!X$14</f>
        <v>1.6110537147906261</v>
      </c>
      <c r="X31" s="64">
        <f>'SDA (working age)'!Y$14</f>
        <v>0.19945516090801893</v>
      </c>
    </row>
    <row r="32" spans="1:24" ht="15" customHeight="1" x14ac:dyDescent="0.4">
      <c r="A32" s="70" t="s">
        <v>61</v>
      </c>
      <c r="B32" s="89"/>
      <c r="C32" s="89"/>
      <c r="D32" s="89"/>
      <c r="E32" s="89"/>
      <c r="F32" s="89">
        <f>'SDA (pensioners)'!G$14</f>
        <v>18.271395364917815</v>
      </c>
      <c r="G32" s="89">
        <f>'SDA (pensioners)'!H$14</f>
        <v>18.40986475288403</v>
      </c>
      <c r="H32" s="89">
        <f>'SDA (pensioners)'!I$14</f>
        <v>18.106194167316492</v>
      </c>
      <c r="I32" s="89">
        <f>'SDA (pensioners)'!J$14</f>
        <v>18.748745031031575</v>
      </c>
      <c r="J32" s="89">
        <f>'SDA (pensioners)'!K$14</f>
        <v>13.644947711482011</v>
      </c>
      <c r="K32" s="89">
        <f>'SDA (pensioners)'!L$14</f>
        <v>14.2198301947186</v>
      </c>
      <c r="L32" s="89">
        <f>'SDA (pensioners)'!M$14</f>
        <v>15.070507608302433</v>
      </c>
      <c r="M32" s="89">
        <f>'SDA (pensioners)'!N$14</f>
        <v>22.275785035633774</v>
      </c>
      <c r="N32" s="89">
        <f>'SDA (pensioners)'!O$14</f>
        <v>19.426006352796211</v>
      </c>
      <c r="O32" s="89">
        <f>'SDA (pensioners)'!P$14</f>
        <v>20.501888069556859</v>
      </c>
      <c r="P32" s="89">
        <f>'SDA (pensioners)'!Q$14</f>
        <v>19.463623222554759</v>
      </c>
      <c r="Q32" s="89">
        <f>'SDA (pensioners)'!R$14</f>
        <v>19.475252528634911</v>
      </c>
      <c r="R32" s="89">
        <f>'SDA (pensioners)'!S$14</f>
        <v>18.335132808081511</v>
      </c>
      <c r="S32" s="89">
        <f>'SDA (pensioners)'!T$14</f>
        <v>16.400035942378675</v>
      </c>
      <c r="T32" s="89">
        <f>'SDA (pensioners)'!U$14</f>
        <v>15.939541100615175</v>
      </c>
      <c r="U32" s="89">
        <f>'SDA (pensioners)'!V$14</f>
        <v>14.954563378281307</v>
      </c>
      <c r="V32" s="89">
        <f>'SDA (pensioners)'!W$14</f>
        <v>13.861130877810174</v>
      </c>
      <c r="W32" s="89">
        <f>'SDA (pensioners)'!X$14</f>
        <v>12.28361754579897</v>
      </c>
      <c r="X32" s="64">
        <f>'SDA (pensioners)'!Y$14</f>
        <v>11.141771049206804</v>
      </c>
    </row>
    <row r="33" spans="1:24" ht="15" x14ac:dyDescent="0.4">
      <c r="A33" s="160" t="s">
        <v>60</v>
      </c>
      <c r="B33" s="89">
        <f>SP!C$14</f>
        <v>0</v>
      </c>
      <c r="C33" s="89">
        <f>SP!D$14</f>
        <v>0</v>
      </c>
      <c r="D33" s="89">
        <f>SP!E$14</f>
        <v>0</v>
      </c>
      <c r="E33" s="89">
        <f>SP!F$14</f>
        <v>5241.0957255110334</v>
      </c>
      <c r="F33" s="89">
        <f>SP!G$14</f>
        <v>5369.9661062965515</v>
      </c>
      <c r="G33" s="89">
        <f>SP!H$14</f>
        <v>5803.0675758008792</v>
      </c>
      <c r="H33" s="89">
        <f>SP!I$14</f>
        <v>6191.8009542717973</v>
      </c>
      <c r="I33" s="89">
        <f>SP!J$14</f>
        <v>6493.3485432331763</v>
      </c>
      <c r="J33" s="89">
        <f>SP!K$14</f>
        <v>6826.3936316914569</v>
      </c>
      <c r="K33" s="89">
        <f>SP!L$14</f>
        <v>7206.0281802838617</v>
      </c>
      <c r="L33" s="89">
        <f>SP!M$14</f>
        <v>7534.8475875942968</v>
      </c>
      <c r="M33" s="89">
        <f>SP!N$14</f>
        <v>8116.0196612258742</v>
      </c>
      <c r="N33" s="89">
        <f>SP!O$14</f>
        <v>8699.1375347254343</v>
      </c>
      <c r="O33" s="89">
        <f>SP!P$14</f>
        <v>9472.3440947977633</v>
      </c>
      <c r="P33" s="89">
        <f>SP!Q$14</f>
        <v>9892.7462825561706</v>
      </c>
      <c r="Q33" s="89">
        <f>SP!R$14</f>
        <v>10539.246620743326</v>
      </c>
      <c r="R33" s="89">
        <f>SP!S$14</f>
        <v>11379.071613379556</v>
      </c>
      <c r="S33" s="89">
        <f>SP!T$14</f>
        <v>11892.288847467114</v>
      </c>
      <c r="T33" s="89">
        <f>SP!U$14</f>
        <v>12392.929136629427</v>
      </c>
      <c r="U33" s="89">
        <f>SP!V$14</f>
        <v>12822.475186725023</v>
      </c>
      <c r="V33" s="89">
        <f>SP!W$14</f>
        <v>13145.345637424136</v>
      </c>
      <c r="W33" s="89">
        <f>SP!X$14</f>
        <v>13489.815636289517</v>
      </c>
      <c r="X33" s="64">
        <f>SP!Y$14</f>
        <v>13933.191464254694</v>
      </c>
    </row>
    <row r="34" spans="1:24" ht="30" customHeight="1" x14ac:dyDescent="0.4">
      <c r="A34" s="160" t="s">
        <v>88</v>
      </c>
      <c r="B34" s="89"/>
      <c r="C34" s="89"/>
      <c r="D34" s="89"/>
      <c r="E34" s="89"/>
      <c r="F34" s="89"/>
      <c r="G34" s="89"/>
      <c r="H34" s="89"/>
      <c r="I34" s="89"/>
      <c r="J34" s="89">
        <f>SMP!K$14</f>
        <v>183.17211884960997</v>
      </c>
      <c r="K34" s="89">
        <f>SMP!L$14</f>
        <v>171.75615572307757</v>
      </c>
      <c r="L34" s="89">
        <f>SMP!M$14</f>
        <v>196.69708181869657</v>
      </c>
      <c r="M34" s="89">
        <f>SMP!N$14</f>
        <v>234.54102952626064</v>
      </c>
      <c r="N34" s="89">
        <f>SMP!O$14</f>
        <v>281.60677341096419</v>
      </c>
      <c r="O34" s="89">
        <f>SMP!P$14</f>
        <v>305.99429185155702</v>
      </c>
      <c r="P34" s="89">
        <f>SMP!Q$14</f>
        <v>328.57380402410547</v>
      </c>
      <c r="Q34" s="89">
        <f>SMP!R$14</f>
        <v>326.82723431494799</v>
      </c>
      <c r="R34" s="89">
        <f>SMP!S$14</f>
        <v>334.22370911545443</v>
      </c>
      <c r="S34" s="89">
        <f>SMP!T$14</f>
        <v>331.21273643963002</v>
      </c>
      <c r="T34" s="89">
        <f>SMP!U$14</f>
        <v>338.38667454448984</v>
      </c>
      <c r="U34" s="89">
        <f>SMP!V$14</f>
        <v>353.68078559999998</v>
      </c>
      <c r="V34" s="89">
        <f>SMP!W$14</f>
        <v>380.689973173</v>
      </c>
      <c r="W34" s="89">
        <f>SMP!X$14</f>
        <v>363.11365290961032</v>
      </c>
      <c r="X34" s="64">
        <f>SMP!Y$14</f>
        <v>395.66240065510772</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UC!T$14</f>
        <v>0</v>
      </c>
      <c r="T35" s="89">
        <f>UC!U$14</f>
        <v>4.247151979763264E-2</v>
      </c>
      <c r="U35" s="89">
        <f>UC!V$14</f>
        <v>18.84657405840516</v>
      </c>
      <c r="V35" s="89">
        <f>UC!W$14</f>
        <v>100.9956203107245</v>
      </c>
      <c r="W35" s="89">
        <f>UC!X$14</f>
        <v>248.31646723253922</v>
      </c>
      <c r="X35" s="64">
        <f>UC!Y$14</f>
        <v>739.88483225685411</v>
      </c>
    </row>
    <row r="36" spans="1:24" ht="15" customHeight="1" x14ac:dyDescent="0.4">
      <c r="A36" s="160" t="s">
        <v>59</v>
      </c>
      <c r="B36" s="89"/>
      <c r="C36" s="89"/>
      <c r="D36" s="89"/>
      <c r="E36" s="89"/>
      <c r="F36" s="89">
        <f>WFP!G$14</f>
        <v>244.41682382855765</v>
      </c>
      <c r="G36" s="89">
        <f>WFP!H$14</f>
        <v>235.1378600838766</v>
      </c>
      <c r="H36" s="89">
        <f>WFP!I$14</f>
        <v>238.9731602057862</v>
      </c>
      <c r="I36" s="89">
        <f>WFP!J$14</f>
        <v>271.08855246615963</v>
      </c>
      <c r="J36" s="89">
        <f>WFP!K$14</f>
        <v>353.74322775837163</v>
      </c>
      <c r="K36" s="89">
        <f>WFP!L$14</f>
        <v>452.9084842571138</v>
      </c>
      <c r="L36" s="89">
        <f>WFP!M$14</f>
        <v>287.19405232155503</v>
      </c>
      <c r="M36" s="89">
        <f>WFP!N$14</f>
        <v>296.03559969169373</v>
      </c>
      <c r="N36" s="89">
        <f>WFP!O$14</f>
        <v>388.17490248962321</v>
      </c>
      <c r="O36" s="89">
        <f>WFP!P$14</f>
        <v>393.22238289420943</v>
      </c>
      <c r="P36" s="89">
        <f>WFP!Q$14</f>
        <v>401.33909012551646</v>
      </c>
      <c r="Q36" s="89">
        <f>WFP!R$14</f>
        <v>309.85275944791931</v>
      </c>
      <c r="R36" s="89">
        <f>WFP!S$14</f>
        <v>308.56993877097551</v>
      </c>
      <c r="S36" s="89">
        <f>WFP!T$14</f>
        <v>308.64103680509328</v>
      </c>
      <c r="T36" s="89">
        <f>WFP!U$14</f>
        <v>305.24839790684814</v>
      </c>
      <c r="U36" s="89">
        <f>WFP!V$14</f>
        <v>301.83442247075038</v>
      </c>
      <c r="V36" s="89">
        <f>WFP!W$14</f>
        <v>298.88134416945479</v>
      </c>
      <c r="W36" s="89">
        <f>WFP!X$14</f>
        <v>295.84622160746886</v>
      </c>
      <c r="X36" s="64">
        <f>WFP!Y$14</f>
        <v>292.47536634131808</v>
      </c>
    </row>
    <row r="37" spans="1:24" ht="30" customHeight="1" x14ac:dyDescent="0.4">
      <c r="A37" s="171" t="s">
        <v>177</v>
      </c>
      <c r="B37" s="88">
        <f>SUM(B3:B36)-SUM(B9:B11,B19:B23)</f>
        <v>4435.0589591003873</v>
      </c>
      <c r="C37" s="88">
        <f>SUM(C3:C36)-SUM(C9:C11,C19:C23)</f>
        <v>4299.1444531729012</v>
      </c>
      <c r="D37" s="88">
        <f>SUM(D3:D36)-SUM(D9:D11,D19:D23)</f>
        <v>4235.8331079934187</v>
      </c>
      <c r="E37" s="88">
        <f>SUM(E3:E36)-SUM(E9:E11,E19:E23)</f>
        <v>9617.4153280913051</v>
      </c>
      <c r="F37" s="88">
        <f t="shared" ref="F37:M37" si="0">SUM(F3:F36)-SUM(F9:F11,F19:F23,F31:F32)</f>
        <v>10138.318060421003</v>
      </c>
      <c r="G37" s="88">
        <f t="shared" si="0"/>
        <v>10831.770222625746</v>
      </c>
      <c r="H37" s="88">
        <f t="shared" si="0"/>
        <v>11414.374749702818</v>
      </c>
      <c r="I37" s="88">
        <f t="shared" si="0"/>
        <v>11799.030978644207</v>
      </c>
      <c r="J37" s="88">
        <f t="shared" si="0"/>
        <v>12990.071808040369</v>
      </c>
      <c r="K37" s="88">
        <f t="shared" si="0"/>
        <v>13682.488852998687</v>
      </c>
      <c r="L37" s="88">
        <f t="shared" si="0"/>
        <v>14140.4194844137</v>
      </c>
      <c r="M37" s="88">
        <f t="shared" si="0"/>
        <v>15094.540510909728</v>
      </c>
      <c r="N37" s="88">
        <f t="shared" ref="N37:X37" si="1">SUM(N3:N36)-SUM(N9:N11,N19:N23,N31:N32,N15:N16)</f>
        <v>16289.339123918193</v>
      </c>
      <c r="O37" s="88">
        <f t="shared" si="1"/>
        <v>18082.199641242856</v>
      </c>
      <c r="P37" s="88">
        <f t="shared" si="1"/>
        <v>18864.657877015481</v>
      </c>
      <c r="Q37" s="88">
        <f t="shared" si="1"/>
        <v>19708.50515220223</v>
      </c>
      <c r="R37" s="88">
        <f t="shared" si="1"/>
        <v>20812.39262106728</v>
      </c>
      <c r="S37" s="88">
        <f t="shared" si="1"/>
        <v>20704.882351390097</v>
      </c>
      <c r="T37" s="88">
        <f t="shared" si="1"/>
        <v>21290.350754566127</v>
      </c>
      <c r="U37" s="88">
        <f t="shared" si="1"/>
        <v>21858.837655760442</v>
      </c>
      <c r="V37" s="88">
        <f t="shared" si="1"/>
        <v>22239.639749548111</v>
      </c>
      <c r="W37" s="88">
        <f t="shared" si="1"/>
        <v>22736.246901097271</v>
      </c>
      <c r="X37" s="59">
        <f t="shared" si="1"/>
        <v>23455.086616614375</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389.12309890754199</v>
      </c>
      <c r="C41" s="89">
        <v>395.20052091099279</v>
      </c>
      <c r="D41" s="89">
        <v>403.72908125938409</v>
      </c>
      <c r="E41" s="89">
        <v>413.44569099189761</v>
      </c>
      <c r="F41" s="89">
        <v>420.37016555256457</v>
      </c>
      <c r="G41" s="89">
        <v>448.34697491011792</v>
      </c>
      <c r="H41" s="89">
        <v>467.07104419320513</v>
      </c>
      <c r="I41" s="89">
        <v>500.78398190198487</v>
      </c>
      <c r="J41" s="89">
        <v>535.51191222194348</v>
      </c>
      <c r="K41" s="89">
        <v>569.18222631204662</v>
      </c>
      <c r="L41" s="89">
        <v>588.01613538748018</v>
      </c>
      <c r="M41" s="89">
        <v>625.94072594397676</v>
      </c>
      <c r="N41" s="89">
        <v>663.3696131856866</v>
      </c>
      <c r="O41" s="89">
        <v>717.66518742325536</v>
      </c>
      <c r="P41" s="89">
        <v>734.63829214064583</v>
      </c>
      <c r="Q41" s="89">
        <v>752.00900943331635</v>
      </c>
      <c r="R41" s="89">
        <v>762.13312419861938</v>
      </c>
      <c r="S41" s="89">
        <v>733.44579479191407</v>
      </c>
      <c r="T41" s="89">
        <v>737.17089702801707</v>
      </c>
      <c r="U41" s="89">
        <v>749.284212050267</v>
      </c>
      <c r="V41" s="89">
        <v>738.44913031537021</v>
      </c>
      <c r="W41" s="89">
        <v>735.71017328368123</v>
      </c>
      <c r="X41" s="64">
        <v>745.62846648255402</v>
      </c>
    </row>
    <row r="42" spans="1:24" ht="15" x14ac:dyDescent="0.4">
      <c r="A42" s="161" t="s">
        <v>186</v>
      </c>
      <c r="B42" s="89" t="s">
        <v>208</v>
      </c>
      <c r="C42" s="89" t="s">
        <v>208</v>
      </c>
      <c r="D42" s="89" t="s">
        <v>208</v>
      </c>
      <c r="E42" s="89">
        <v>199.9094335473813</v>
      </c>
      <c r="F42" s="89">
        <v>190.96039657284845</v>
      </c>
      <c r="G42" s="89">
        <v>209.73708981664817</v>
      </c>
      <c r="H42" s="89">
        <v>197.07914449470482</v>
      </c>
      <c r="I42" s="89">
        <v>178.7167819807955</v>
      </c>
      <c r="J42" s="89">
        <v>159.46188944694788</v>
      </c>
      <c r="K42" s="89">
        <v>147.13504217113226</v>
      </c>
      <c r="L42" s="89">
        <v>129.82553730668087</v>
      </c>
      <c r="M42" s="89">
        <v>118.38612068669191</v>
      </c>
      <c r="N42" s="89">
        <v>105.69609147445036</v>
      </c>
      <c r="O42" s="89">
        <v>101.43931528832857</v>
      </c>
      <c r="P42" s="89">
        <v>94.892389125189766</v>
      </c>
      <c r="Q42" s="89">
        <v>90.955986146155368</v>
      </c>
      <c r="R42" s="89">
        <v>89.263836330245226</v>
      </c>
      <c r="S42" s="89">
        <v>86.529263211205716</v>
      </c>
      <c r="T42" s="89">
        <v>83.459901111338382</v>
      </c>
      <c r="U42" s="89">
        <v>83.428692795408182</v>
      </c>
      <c r="V42" s="89">
        <v>78.803816248239613</v>
      </c>
      <c r="W42" s="89">
        <v>69.852156277422765</v>
      </c>
      <c r="X42" s="64">
        <v>63.58839731638578</v>
      </c>
    </row>
    <row r="43" spans="1:24" ht="15" x14ac:dyDescent="0.4">
      <c r="A43" s="161" t="s">
        <v>78</v>
      </c>
      <c r="B43" s="89" t="s">
        <v>208</v>
      </c>
      <c r="C43" s="89" t="s">
        <v>208</v>
      </c>
      <c r="D43" s="89" t="s">
        <v>208</v>
      </c>
      <c r="E43" s="89" t="s">
        <v>208</v>
      </c>
      <c r="F43" s="89" t="s">
        <v>208</v>
      </c>
      <c r="G43" s="89">
        <v>119.779384549273</v>
      </c>
      <c r="H43" s="89">
        <v>126.45102245503448</v>
      </c>
      <c r="I43" s="89">
        <v>133.38010568169076</v>
      </c>
      <c r="J43" s="89">
        <v>138.33964755429878</v>
      </c>
      <c r="K43" s="89">
        <v>144.29077166689996</v>
      </c>
      <c r="L43" s="89">
        <v>145.41822190943725</v>
      </c>
      <c r="M43" s="89">
        <v>155.73778820019601</v>
      </c>
      <c r="N43" s="89">
        <v>164.77336066983011</v>
      </c>
      <c r="O43" s="89">
        <v>180.85516600768645</v>
      </c>
      <c r="P43" s="89">
        <v>189.85522784741346</v>
      </c>
      <c r="Q43" s="89">
        <v>208.97062878865131</v>
      </c>
      <c r="R43" s="89">
        <v>227.90802676650804</v>
      </c>
      <c r="S43" s="89">
        <v>241.67552247403003</v>
      </c>
      <c r="T43" s="89">
        <v>264.05308766394307</v>
      </c>
      <c r="U43" s="89">
        <v>286.57777380207386</v>
      </c>
      <c r="V43" s="89">
        <v>292.31768092378559</v>
      </c>
      <c r="W43" s="89">
        <v>305.50868859610006</v>
      </c>
      <c r="X43" s="64">
        <v>322.34712095454904</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23.772071425163762</v>
      </c>
      <c r="P44" s="89">
        <v>45.16538294504997</v>
      </c>
      <c r="Q44" s="89">
        <v>20.116733705375026</v>
      </c>
      <c r="R44" s="89">
        <v>13.391383352360929</v>
      </c>
      <c r="S44" s="89">
        <v>0.65336110969361538</v>
      </c>
      <c r="T44" s="89" t="s">
        <v>208</v>
      </c>
      <c r="U44" s="89" t="s">
        <v>208</v>
      </c>
      <c r="V44" s="89">
        <v>1.620837476133246</v>
      </c>
      <c r="W44" s="89">
        <v>9.3645811813784583</v>
      </c>
      <c r="X44" s="64">
        <v>1.3915744885980852</v>
      </c>
    </row>
    <row r="45" spans="1:24" ht="15" x14ac:dyDescent="0.4">
      <c r="A45" s="161" t="s">
        <v>77</v>
      </c>
      <c r="B45" s="89">
        <v>331.42990156855649</v>
      </c>
      <c r="C45" s="89">
        <v>325.73657324399022</v>
      </c>
      <c r="D45" s="89">
        <v>329.04043413417168</v>
      </c>
      <c r="E45" s="89">
        <v>341.02836399074511</v>
      </c>
      <c r="F45" s="89">
        <v>340.13027800223148</v>
      </c>
      <c r="G45" s="89">
        <v>354.1300020034862</v>
      </c>
      <c r="H45" s="89">
        <v>376.15287413040613</v>
      </c>
      <c r="I45" s="89">
        <v>448.38030629299271</v>
      </c>
      <c r="J45" s="89">
        <v>498.64052598932864</v>
      </c>
      <c r="K45" s="89">
        <v>524.57924363160544</v>
      </c>
      <c r="L45" s="89">
        <v>538.49292791469884</v>
      </c>
      <c r="M45" s="89">
        <v>542.55449354073744</v>
      </c>
      <c r="N45" s="89">
        <v>565.74072123890119</v>
      </c>
      <c r="O45" s="89">
        <v>635.2924418133241</v>
      </c>
      <c r="P45" s="89">
        <v>662.08399528050086</v>
      </c>
      <c r="Q45" s="89">
        <v>650.14751249846154</v>
      </c>
      <c r="R45" s="89">
        <v>635.41594882402103</v>
      </c>
      <c r="S45" s="89" t="s">
        <v>208</v>
      </c>
      <c r="T45" s="89" t="s">
        <v>208</v>
      </c>
      <c r="U45" s="89" t="s">
        <v>208</v>
      </c>
      <c r="V45" s="89" t="s">
        <v>208</v>
      </c>
      <c r="W45" s="89" t="s">
        <v>208</v>
      </c>
      <c r="X45" s="64" t="s">
        <v>208</v>
      </c>
    </row>
    <row r="46" spans="1:24" ht="26.25" customHeight="1" x14ac:dyDescent="0.4">
      <c r="A46" s="161" t="s">
        <v>76</v>
      </c>
      <c r="B46" s="89">
        <v>555.94499290418457</v>
      </c>
      <c r="C46" s="89">
        <v>611.10840268385812</v>
      </c>
      <c r="D46" s="89">
        <v>646.95583284640077</v>
      </c>
      <c r="E46" s="89">
        <v>692.58538729460236</v>
      </c>
      <c r="F46" s="89">
        <v>729.38505746224439</v>
      </c>
      <c r="G46" s="89">
        <v>786.80136783143723</v>
      </c>
      <c r="H46" s="89">
        <v>837.65301335383379</v>
      </c>
      <c r="I46" s="89">
        <v>897.37249941152277</v>
      </c>
      <c r="J46" s="89">
        <v>947.6626750707386</v>
      </c>
      <c r="K46" s="89">
        <v>998.06271480334203</v>
      </c>
      <c r="L46" s="89">
        <v>1039.3247426082398</v>
      </c>
      <c r="M46" s="89">
        <v>1112.8837943243507</v>
      </c>
      <c r="N46" s="89">
        <v>1184.1191316333791</v>
      </c>
      <c r="O46" s="89">
        <v>1299.0858711286328</v>
      </c>
      <c r="P46" s="89">
        <v>1350.8720845178834</v>
      </c>
      <c r="Q46" s="89">
        <v>1434.9597963279166</v>
      </c>
      <c r="R46" s="89">
        <v>1521.1890918743663</v>
      </c>
      <c r="S46" s="89">
        <v>1544.8432382422998</v>
      </c>
      <c r="T46" s="89">
        <v>1547.709092196563</v>
      </c>
      <c r="U46" s="89">
        <v>1528.4130619310686</v>
      </c>
      <c r="V46" s="89">
        <v>1319.3981106827837</v>
      </c>
      <c r="W46" s="89">
        <v>1078.0717058902414</v>
      </c>
      <c r="X46" s="64">
        <v>955.68542544007676</v>
      </c>
    </row>
    <row r="47" spans="1:24" ht="15" x14ac:dyDescent="0.4">
      <c r="A47" s="70" t="s">
        <v>75</v>
      </c>
      <c r="B47" s="89" t="s">
        <v>208</v>
      </c>
      <c r="C47" s="89" t="s">
        <v>208</v>
      </c>
      <c r="D47" s="89" t="s">
        <v>208</v>
      </c>
      <c r="E47" s="89" t="s">
        <v>208</v>
      </c>
      <c r="F47" s="89" t="s">
        <v>208</v>
      </c>
      <c r="G47" s="89" t="s">
        <v>208</v>
      </c>
      <c r="H47" s="89">
        <v>133.54074346919106</v>
      </c>
      <c r="I47" s="89">
        <v>138.76576960546373</v>
      </c>
      <c r="J47" s="89">
        <v>145.33200883943886</v>
      </c>
      <c r="K47" s="89">
        <v>156.22193851434733</v>
      </c>
      <c r="L47" s="89">
        <v>159.0234415581694</v>
      </c>
      <c r="M47" s="89">
        <v>166.24523198981191</v>
      </c>
      <c r="N47" s="89">
        <v>174.61051489593498</v>
      </c>
      <c r="O47" s="89">
        <v>187.74020947262184</v>
      </c>
      <c r="P47" s="89">
        <v>190.78587975005664</v>
      </c>
      <c r="Q47" s="89">
        <v>203.62457472264887</v>
      </c>
      <c r="R47" s="89">
        <v>209.97233363904311</v>
      </c>
      <c r="S47" s="89">
        <v>217.04381935274731</v>
      </c>
      <c r="T47" s="89">
        <v>251.35888188799834</v>
      </c>
      <c r="U47" s="89">
        <v>265.34237949375722</v>
      </c>
      <c r="V47" s="89">
        <v>267.32153553225692</v>
      </c>
      <c r="W47" s="89">
        <v>273.23069456494056</v>
      </c>
      <c r="X47" s="64">
        <v>291.13093078550173</v>
      </c>
    </row>
    <row r="48" spans="1:24" ht="15" x14ac:dyDescent="0.4">
      <c r="A48" s="70" t="s">
        <v>62</v>
      </c>
      <c r="B48" s="89" t="s">
        <v>208</v>
      </c>
      <c r="C48" s="89" t="s">
        <v>208</v>
      </c>
      <c r="D48" s="89" t="s">
        <v>208</v>
      </c>
      <c r="E48" s="89" t="s">
        <v>208</v>
      </c>
      <c r="F48" s="89" t="s">
        <v>208</v>
      </c>
      <c r="G48" s="89" t="s">
        <v>208</v>
      </c>
      <c r="H48" s="89">
        <v>488.65274754703654</v>
      </c>
      <c r="I48" s="89">
        <v>523.02491272778707</v>
      </c>
      <c r="J48" s="89">
        <v>550.20762008222744</v>
      </c>
      <c r="K48" s="89">
        <v>574.71030686402378</v>
      </c>
      <c r="L48" s="89">
        <v>595.32434317103628</v>
      </c>
      <c r="M48" s="89">
        <v>635.81731730797787</v>
      </c>
      <c r="N48" s="89">
        <v>677.64146173201061</v>
      </c>
      <c r="O48" s="89">
        <v>743.12997391980764</v>
      </c>
      <c r="P48" s="89">
        <v>770.70995896685952</v>
      </c>
      <c r="Q48" s="89">
        <v>829.34643277840507</v>
      </c>
      <c r="R48" s="89">
        <v>885.66721890042049</v>
      </c>
      <c r="S48" s="89">
        <v>889.76326701661014</v>
      </c>
      <c r="T48" s="89">
        <v>837.52177960516963</v>
      </c>
      <c r="U48" s="89">
        <v>829.04500250354363</v>
      </c>
      <c r="V48" s="89">
        <v>647.20429981602285</v>
      </c>
      <c r="W48" s="89">
        <v>467.03037701471789</v>
      </c>
      <c r="X48" s="64">
        <v>357.99049952183964</v>
      </c>
    </row>
    <row r="49" spans="1:24" ht="15" x14ac:dyDescent="0.4">
      <c r="A49" s="70" t="s">
        <v>61</v>
      </c>
      <c r="B49" s="89" t="s">
        <v>208</v>
      </c>
      <c r="C49" s="89" t="s">
        <v>208</v>
      </c>
      <c r="D49" s="89" t="s">
        <v>208</v>
      </c>
      <c r="E49" s="89" t="s">
        <v>208</v>
      </c>
      <c r="F49" s="89" t="s">
        <v>208</v>
      </c>
      <c r="G49" s="89" t="s">
        <v>208</v>
      </c>
      <c r="H49" s="89">
        <v>214.99150237204503</v>
      </c>
      <c r="I49" s="89">
        <v>233.18545241120287</v>
      </c>
      <c r="J49" s="89">
        <v>249.90494091936449</v>
      </c>
      <c r="K49" s="89">
        <v>266.85600800536491</v>
      </c>
      <c r="L49" s="89">
        <v>284.79984368510407</v>
      </c>
      <c r="M49" s="89">
        <v>310.94988360927994</v>
      </c>
      <c r="N49" s="89">
        <v>332.19607460003033</v>
      </c>
      <c r="O49" s="89">
        <v>367.99795967370301</v>
      </c>
      <c r="P49" s="89">
        <v>386.84411990553605</v>
      </c>
      <c r="Q49" s="89">
        <v>401.73463206710881</v>
      </c>
      <c r="R49" s="89">
        <v>423.97811910128496</v>
      </c>
      <c r="S49" s="89">
        <v>434.31645149921104</v>
      </c>
      <c r="T49" s="89">
        <v>454.10780290747567</v>
      </c>
      <c r="U49" s="89">
        <v>434.50836529656635</v>
      </c>
      <c r="V49" s="89">
        <v>402.37013053488585</v>
      </c>
      <c r="W49" s="89">
        <v>338.78544066043764</v>
      </c>
      <c r="X49" s="64">
        <v>307.04610277647623</v>
      </c>
    </row>
    <row r="50" spans="1:24" ht="17.25" customHeight="1" x14ac:dyDescent="0.4">
      <c r="A50" s="161" t="s">
        <v>85</v>
      </c>
      <c r="B50" s="89" t="s">
        <v>208</v>
      </c>
      <c r="C50" s="89" t="s">
        <v>208</v>
      </c>
      <c r="D50" s="89" t="s">
        <v>208</v>
      </c>
      <c r="E50" s="89" t="s">
        <v>208</v>
      </c>
      <c r="F50" s="89" t="s">
        <v>208</v>
      </c>
      <c r="G50" s="89" t="s">
        <v>208</v>
      </c>
      <c r="H50" s="89">
        <v>2.6602578282200668</v>
      </c>
      <c r="I50" s="89">
        <v>2.9653224813420507</v>
      </c>
      <c r="J50" s="89">
        <v>3.0051059978821701</v>
      </c>
      <c r="K50" s="89">
        <v>3.2528812434087939</v>
      </c>
      <c r="L50" s="89">
        <v>3.2738171875444464</v>
      </c>
      <c r="M50" s="89">
        <v>3.457299530119216</v>
      </c>
      <c r="N50" s="89">
        <v>3.2407264292877827</v>
      </c>
      <c r="O50" s="89">
        <v>3.3820956279342949</v>
      </c>
      <c r="P50" s="89">
        <v>3.250504203575916</v>
      </c>
      <c r="Q50" s="89">
        <v>3.1918436787985502</v>
      </c>
      <c r="R50" s="89">
        <v>6.7490641178542727</v>
      </c>
      <c r="S50" s="89">
        <v>15.302404018985468</v>
      </c>
      <c r="T50" s="89">
        <v>16.056390868115468</v>
      </c>
      <c r="U50" s="89">
        <v>11.817778766230159</v>
      </c>
      <c r="V50" s="89">
        <v>14.537772875153783</v>
      </c>
      <c r="W50" s="89">
        <v>21.239232243145771</v>
      </c>
      <c r="X50" s="64">
        <v>18.943886711969423</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15.617390425325429</v>
      </c>
      <c r="O51" s="89">
        <v>158.10084862233509</v>
      </c>
      <c r="P51" s="89">
        <v>283.3217058724623</v>
      </c>
      <c r="Q51" s="89">
        <v>427.51663970587043</v>
      </c>
      <c r="R51" s="89">
        <v>763.7763318970924</v>
      </c>
      <c r="S51" s="89">
        <v>1135.1476784950612</v>
      </c>
      <c r="T51" s="89">
        <v>1392.5306542384681</v>
      </c>
      <c r="U51" s="89">
        <v>1531.7990840902867</v>
      </c>
      <c r="V51" s="89">
        <v>1564.9479242410923</v>
      </c>
      <c r="W51" s="89">
        <v>1579.0560119644445</v>
      </c>
      <c r="X51" s="64">
        <v>1515.6420145523246</v>
      </c>
    </row>
    <row r="52" spans="1:24" ht="15" x14ac:dyDescent="0.4">
      <c r="A52" s="162" t="s">
        <v>74</v>
      </c>
      <c r="B52" s="89">
        <v>1947.6024948074059</v>
      </c>
      <c r="C52" s="89">
        <v>1860.933513756589</v>
      </c>
      <c r="D52" s="89">
        <v>1802.299194564644</v>
      </c>
      <c r="E52" s="89">
        <v>1799.7657733105789</v>
      </c>
      <c r="F52" s="89">
        <v>1754.0221198934107</v>
      </c>
      <c r="G52" s="89">
        <v>1781.4646273530327</v>
      </c>
      <c r="H52" s="89">
        <v>1894.097089133068</v>
      </c>
      <c r="I52" s="89">
        <v>1885.00071298904</v>
      </c>
      <c r="J52" s="89">
        <v>1979.9613859503654</v>
      </c>
      <c r="K52" s="89">
        <v>2063.4971449661916</v>
      </c>
      <c r="L52" s="89">
        <v>2153.950741542058</v>
      </c>
      <c r="M52" s="89">
        <v>2227.8418426366552</v>
      </c>
      <c r="N52" s="89">
        <v>2388.7562006361636</v>
      </c>
      <c r="O52" s="89">
        <v>2812.2571473989315</v>
      </c>
      <c r="P52" s="89">
        <v>2950.7594332161771</v>
      </c>
      <c r="Q52" s="89">
        <v>3094.976621930874</v>
      </c>
      <c r="R52" s="89">
        <v>3185.6123226833856</v>
      </c>
      <c r="S52" s="89">
        <v>3170.0510169591475</v>
      </c>
      <c r="T52" s="89">
        <v>3161.094128863168</v>
      </c>
      <c r="U52" s="89">
        <v>3126.6093136874229</v>
      </c>
      <c r="V52" s="89">
        <v>2969.9770182002408</v>
      </c>
      <c r="W52" s="89">
        <v>2769.1581115498293</v>
      </c>
      <c r="X52" s="64">
        <v>2512.252983155277</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1582.091595275155</v>
      </c>
      <c r="O53" s="89">
        <v>1973.1594969830849</v>
      </c>
      <c r="P53" s="89">
        <v>2101.1982936869531</v>
      </c>
      <c r="Q53" s="89">
        <v>2211.9547036123308</v>
      </c>
      <c r="R53" s="89">
        <v>2291.4782526365448</v>
      </c>
      <c r="S53" s="89">
        <v>2277.4011383660682</v>
      </c>
      <c r="T53" s="89">
        <v>2269.8489934964241</v>
      </c>
      <c r="U53" s="89">
        <v>2248.0278739289415</v>
      </c>
      <c r="V53" s="89">
        <v>2134.2969109407049</v>
      </c>
      <c r="W53" s="89">
        <v>1980.8767532650575</v>
      </c>
      <c r="X53" s="64">
        <v>1773.6795768607276</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806.6646041594247</v>
      </c>
      <c r="O54" s="89">
        <v>839.0976492310424</v>
      </c>
      <c r="P54" s="89">
        <v>849.56113952922442</v>
      </c>
      <c r="Q54" s="89">
        <v>883.02191831854327</v>
      </c>
      <c r="R54" s="89">
        <v>894.13406892143064</v>
      </c>
      <c r="S54" s="89">
        <v>892.64987859307894</v>
      </c>
      <c r="T54" s="89">
        <v>891.24513536674419</v>
      </c>
      <c r="U54" s="89">
        <v>878.58143975848077</v>
      </c>
      <c r="V54" s="89">
        <v>835.68010725953548</v>
      </c>
      <c r="W54" s="89">
        <v>788.28135828477241</v>
      </c>
      <c r="X54" s="64">
        <v>738.57340629454905</v>
      </c>
    </row>
    <row r="55" spans="1:24" ht="15" x14ac:dyDescent="0.4">
      <c r="A55" s="162" t="s">
        <v>73</v>
      </c>
      <c r="B55" s="89">
        <v>805.80074225826536</v>
      </c>
      <c r="C55" s="89">
        <v>787.20564698101771</v>
      </c>
      <c r="D55" s="89">
        <v>775.84735462084234</v>
      </c>
      <c r="E55" s="89">
        <v>728.85933578120762</v>
      </c>
      <c r="F55" s="89">
        <v>717.28011950309985</v>
      </c>
      <c r="G55" s="89">
        <v>714.06273131512762</v>
      </c>
      <c r="H55" s="89">
        <v>718.0859230809931</v>
      </c>
      <c r="I55" s="89">
        <v>716.99914814017495</v>
      </c>
      <c r="J55" s="89">
        <v>712.23203529169075</v>
      </c>
      <c r="K55" s="89">
        <v>706.71348613050782</v>
      </c>
      <c r="L55" s="89">
        <v>695.62542006033755</v>
      </c>
      <c r="M55" s="89">
        <v>699.41626444244105</v>
      </c>
      <c r="N55" s="89">
        <v>682.1105475950319</v>
      </c>
      <c r="O55" s="89">
        <v>636.88007013662036</v>
      </c>
      <c r="P55" s="89">
        <v>576.90874564683054</v>
      </c>
      <c r="Q55" s="89">
        <v>513.207162215062</v>
      </c>
      <c r="R55" s="89">
        <v>342.82153321322608</v>
      </c>
      <c r="S55" s="89">
        <v>133.28199360456179</v>
      </c>
      <c r="T55" s="89">
        <v>16.741331637406201</v>
      </c>
      <c r="U55" s="89">
        <v>2.5171225014284357</v>
      </c>
      <c r="V55" s="89">
        <v>0.63705093636115184</v>
      </c>
      <c r="W55" s="89">
        <v>0.16364567694617671</v>
      </c>
      <c r="X55" s="64" t="s">
        <v>208</v>
      </c>
    </row>
    <row r="56" spans="1:24" ht="27" customHeight="1" x14ac:dyDescent="0.4">
      <c r="A56" s="161" t="s">
        <v>72</v>
      </c>
      <c r="B56" s="89">
        <v>2225.7157923732034</v>
      </c>
      <c r="C56" s="89">
        <v>1808.3549282455676</v>
      </c>
      <c r="D56" s="89">
        <v>1740.9781802067314</v>
      </c>
      <c r="E56" s="89">
        <v>1755.4971087744636</v>
      </c>
      <c r="F56" s="89">
        <v>1829.9915611662411</v>
      </c>
      <c r="G56" s="89">
        <v>1920.9651395942558</v>
      </c>
      <c r="H56" s="89">
        <v>1811.2723509724512</v>
      </c>
      <c r="I56" s="89">
        <v>1587.7676971353239</v>
      </c>
      <c r="J56" s="89">
        <v>1192.6243333039511</v>
      </c>
      <c r="K56" s="89">
        <v>1059.1806586503899</v>
      </c>
      <c r="L56" s="89">
        <v>997.89081711095264</v>
      </c>
      <c r="M56" s="89">
        <v>1003.5127705743549</v>
      </c>
      <c r="N56" s="89">
        <v>952.62636247604894</v>
      </c>
      <c r="O56" s="89">
        <v>923.04002215975595</v>
      </c>
      <c r="P56" s="89">
        <v>866.7213336230069</v>
      </c>
      <c r="Q56" s="89">
        <v>769.7001127606228</v>
      </c>
      <c r="R56" s="89">
        <v>582.73149795413894</v>
      </c>
      <c r="S56" s="89">
        <v>385.82817479821762</v>
      </c>
      <c r="T56" s="89">
        <v>312.56021612169729</v>
      </c>
      <c r="U56" s="89">
        <v>277.1775714984131</v>
      </c>
      <c r="V56" s="89">
        <v>243.98690671155026</v>
      </c>
      <c r="W56" s="89">
        <v>232.40173097468417</v>
      </c>
      <c r="X56" s="64">
        <v>198.84544987170983</v>
      </c>
    </row>
    <row r="57" spans="1:24" ht="15" x14ac:dyDescent="0.4">
      <c r="A57" s="70" t="s">
        <v>71</v>
      </c>
      <c r="B57" s="89">
        <v>640.22888467360372</v>
      </c>
      <c r="C57" s="89">
        <v>615.46568338074542</v>
      </c>
      <c r="D57" s="89">
        <v>575.39183556651437</v>
      </c>
      <c r="E57" s="89">
        <v>574.01169650533211</v>
      </c>
      <c r="F57" s="89">
        <v>562.20673622616744</v>
      </c>
      <c r="G57" s="89">
        <v>606.88891980501035</v>
      </c>
      <c r="H57" s="89">
        <v>563.02446236885839</v>
      </c>
      <c r="I57" s="89">
        <v>300.79628749005872</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552.62043220497753</v>
      </c>
      <c r="G58" s="89">
        <v>578.84214606821797</v>
      </c>
      <c r="H58" s="89">
        <v>514.3795327510046</v>
      </c>
      <c r="I58" s="89">
        <v>534.04163193836439</v>
      </c>
      <c r="J58" s="89">
        <v>521.03461899054298</v>
      </c>
      <c r="K58" s="89">
        <v>481.39788072941775</v>
      </c>
      <c r="L58" s="89">
        <v>480.54076275084628</v>
      </c>
      <c r="M58" s="89">
        <v>527.37956303605768</v>
      </c>
      <c r="N58" s="89">
        <v>530.45198726781598</v>
      </c>
      <c r="O58" s="89">
        <v>517.59031385216304</v>
      </c>
      <c r="P58" s="89">
        <v>480.88644318900231</v>
      </c>
      <c r="Q58" s="89">
        <v>417.7344686905181</v>
      </c>
      <c r="R58" s="89">
        <v>254.12149903953102</v>
      </c>
      <c r="S58" s="89">
        <v>89.975814974112353</v>
      </c>
      <c r="T58" s="89">
        <v>37.943132380012479</v>
      </c>
      <c r="U58" s="89">
        <v>19.287356783536339</v>
      </c>
      <c r="V58" s="89">
        <v>7.7682169652738029</v>
      </c>
      <c r="W58" s="89">
        <v>1.3074422582285821</v>
      </c>
      <c r="X58" s="64" t="s">
        <v>208</v>
      </c>
    </row>
    <row r="59" spans="1:24" ht="15" x14ac:dyDescent="0.4">
      <c r="A59" s="70" t="s">
        <v>182</v>
      </c>
      <c r="B59" s="89" t="s">
        <v>208</v>
      </c>
      <c r="C59" s="89" t="s">
        <v>208</v>
      </c>
      <c r="D59" s="89" t="s">
        <v>208</v>
      </c>
      <c r="E59" s="89" t="s">
        <v>208</v>
      </c>
      <c r="F59" s="89">
        <v>646.58744282371924</v>
      </c>
      <c r="G59" s="89">
        <v>664.27841306247205</v>
      </c>
      <c r="H59" s="89">
        <v>666.60192612935043</v>
      </c>
      <c r="I59" s="89">
        <v>685.78392232087572</v>
      </c>
      <c r="J59" s="89">
        <v>608.48054366515009</v>
      </c>
      <c r="K59" s="89">
        <v>506.68092212655171</v>
      </c>
      <c r="L59" s="89">
        <v>448.60171245705652</v>
      </c>
      <c r="M59" s="89">
        <v>413.07790838304129</v>
      </c>
      <c r="N59" s="89">
        <v>367.13141439610945</v>
      </c>
      <c r="O59" s="89">
        <v>348.36251109441679</v>
      </c>
      <c r="P59" s="89">
        <v>321.24654645005131</v>
      </c>
      <c r="Q59" s="89">
        <v>284.89195150040797</v>
      </c>
      <c r="R59" s="89">
        <v>255.76918554725972</v>
      </c>
      <c r="S59" s="89">
        <v>223.5468789049701</v>
      </c>
      <c r="T59" s="89">
        <v>203.54629226323669</v>
      </c>
      <c r="U59" s="89">
        <v>186.49239226838469</v>
      </c>
      <c r="V59" s="89">
        <v>166.36933220880246</v>
      </c>
      <c r="W59" s="89">
        <v>159.1340404017335</v>
      </c>
      <c r="X59" s="64">
        <v>131.85164558182848</v>
      </c>
    </row>
    <row r="60" spans="1:24" ht="15" x14ac:dyDescent="0.4">
      <c r="A60" s="70" t="s">
        <v>181</v>
      </c>
      <c r="B60" s="89" t="s">
        <v>208</v>
      </c>
      <c r="C60" s="89" t="s">
        <v>208</v>
      </c>
      <c r="D60" s="89" t="s">
        <v>208</v>
      </c>
      <c r="E60" s="89" t="s">
        <v>208</v>
      </c>
      <c r="F60" s="89">
        <v>22.993999323290769</v>
      </c>
      <c r="G60" s="89">
        <v>28.811646976822338</v>
      </c>
      <c r="H60" s="89">
        <v>30.425906793892906</v>
      </c>
      <c r="I60" s="89">
        <v>32.631215742883214</v>
      </c>
      <c r="J60" s="89">
        <v>32.225531000477432</v>
      </c>
      <c r="K60" s="89">
        <v>29.963923463980013</v>
      </c>
      <c r="L60" s="89">
        <v>28.833410124020116</v>
      </c>
      <c r="M60" s="89">
        <v>28.478264893793497</v>
      </c>
      <c r="N60" s="89">
        <v>27.719635394546181</v>
      </c>
      <c r="O60" s="89">
        <v>30.255453442570175</v>
      </c>
      <c r="P60" s="89">
        <v>39.094538786080989</v>
      </c>
      <c r="Q60" s="89">
        <v>43.628865925230485</v>
      </c>
      <c r="R60" s="89">
        <v>50.477736796272723</v>
      </c>
      <c r="S60" s="89">
        <v>54.061482761218649</v>
      </c>
      <c r="T60" s="89">
        <v>55.886823548110428</v>
      </c>
      <c r="U60" s="89">
        <v>59.021870758002002</v>
      </c>
      <c r="V60" s="89">
        <v>58.981340017645934</v>
      </c>
      <c r="W60" s="89">
        <v>62.833790351533438</v>
      </c>
      <c r="X60" s="64">
        <v>59.13679157848685</v>
      </c>
    </row>
    <row r="61" spans="1:24" ht="15" x14ac:dyDescent="0.4">
      <c r="A61" s="70" t="s">
        <v>180</v>
      </c>
      <c r="B61" s="89" t="s">
        <v>208</v>
      </c>
      <c r="C61" s="89" t="s">
        <v>208</v>
      </c>
      <c r="D61" s="89" t="s">
        <v>208</v>
      </c>
      <c r="E61" s="89" t="s">
        <v>208</v>
      </c>
      <c r="F61" s="89">
        <v>45.582950588086213</v>
      </c>
      <c r="G61" s="89">
        <v>42.144013681733433</v>
      </c>
      <c r="H61" s="89">
        <v>36.8405229293448</v>
      </c>
      <c r="I61" s="89">
        <v>34.51463964314182</v>
      </c>
      <c r="J61" s="89">
        <v>30.883639647780587</v>
      </c>
      <c r="K61" s="89">
        <v>42.119149515538552</v>
      </c>
      <c r="L61" s="89">
        <v>40.978929681298453</v>
      </c>
      <c r="M61" s="89">
        <v>34.051831814230432</v>
      </c>
      <c r="N61" s="89">
        <v>25.867153257258185</v>
      </c>
      <c r="O61" s="89">
        <v>26.025853828653936</v>
      </c>
      <c r="P61" s="89">
        <v>25.058758509114107</v>
      </c>
      <c r="Q61" s="89">
        <v>23.744367472827012</v>
      </c>
      <c r="R61" s="89">
        <v>22.498883309249901</v>
      </c>
      <c r="S61" s="89">
        <v>18.236782454740066</v>
      </c>
      <c r="T61" s="89">
        <v>15.105477718998401</v>
      </c>
      <c r="U61" s="89">
        <v>12.506715005705885</v>
      </c>
      <c r="V61" s="89">
        <v>11.087653573111227</v>
      </c>
      <c r="W61" s="89">
        <v>9.4106414295059562</v>
      </c>
      <c r="X61" s="64">
        <v>7.0831837347748623</v>
      </c>
    </row>
    <row r="62" spans="1:24" ht="26.25" customHeight="1" x14ac:dyDescent="0.4">
      <c r="A62" s="162" t="s">
        <v>179</v>
      </c>
      <c r="B62" s="89" t="s">
        <v>208</v>
      </c>
      <c r="C62" s="89" t="s">
        <v>208</v>
      </c>
      <c r="D62" s="89" t="s">
        <v>208</v>
      </c>
      <c r="E62" s="89" t="s">
        <v>208</v>
      </c>
      <c r="F62" s="89">
        <v>83.095165428493601</v>
      </c>
      <c r="G62" s="89">
        <v>84.415353329512868</v>
      </c>
      <c r="H62" s="89">
        <v>82.776563080136654</v>
      </c>
      <c r="I62" s="89">
        <v>81.517525495628959</v>
      </c>
      <c r="J62" s="89">
        <v>81.468691488748007</v>
      </c>
      <c r="K62" s="89">
        <v>78.602102952526963</v>
      </c>
      <c r="L62" s="89">
        <v>76.372198324646746</v>
      </c>
      <c r="M62" s="89">
        <v>75.325093300675903</v>
      </c>
      <c r="N62" s="89">
        <v>75.800511159194571</v>
      </c>
      <c r="O62" s="89">
        <v>77.2190729476944</v>
      </c>
      <c r="P62" s="89">
        <v>78.92774885274828</v>
      </c>
      <c r="Q62" s="89">
        <v>77.618937303859994</v>
      </c>
      <c r="R62" s="89">
        <v>78.060045672430718</v>
      </c>
      <c r="S62" s="89">
        <v>76.300355120816548</v>
      </c>
      <c r="T62" s="89">
        <v>76.368765352956331</v>
      </c>
      <c r="U62" s="89">
        <v>74.522749797295987</v>
      </c>
      <c r="V62" s="89">
        <v>70.580316987841456</v>
      </c>
      <c r="W62" s="89">
        <v>67.70829462683966</v>
      </c>
      <c r="X62" s="64">
        <v>66.410717768816951</v>
      </c>
    </row>
    <row r="63" spans="1:24" ht="15" x14ac:dyDescent="0.4">
      <c r="A63" s="161" t="s">
        <v>65</v>
      </c>
      <c r="B63" s="89">
        <v>323.12658864513594</v>
      </c>
      <c r="C63" s="89">
        <v>526.95575280312084</v>
      </c>
      <c r="D63" s="89">
        <v>442.38396503456431</v>
      </c>
      <c r="E63" s="89">
        <v>389.88246153311201</v>
      </c>
      <c r="F63" s="89">
        <v>320.26683295551351</v>
      </c>
      <c r="G63" s="89">
        <v>282.71908012694826</v>
      </c>
      <c r="H63" s="89">
        <v>302.0390897403517</v>
      </c>
      <c r="I63" s="89">
        <v>304.8051636499377</v>
      </c>
      <c r="J63" s="89">
        <v>255.70555135133114</v>
      </c>
      <c r="K63" s="89">
        <v>265.37931498389258</v>
      </c>
      <c r="L63" s="89">
        <v>270.93512013432013</v>
      </c>
      <c r="M63" s="89">
        <v>233.23130328205602</v>
      </c>
      <c r="N63" s="89">
        <v>317.29124427449568</v>
      </c>
      <c r="O63" s="89">
        <v>558.35853691451075</v>
      </c>
      <c r="P63" s="89">
        <v>496.02203243319531</v>
      </c>
      <c r="Q63" s="89">
        <v>522.74738311132899</v>
      </c>
      <c r="R63" s="89">
        <v>529.679057223531</v>
      </c>
      <c r="S63" s="89">
        <v>415.41489573319973</v>
      </c>
      <c r="T63" s="89">
        <v>277.46925825869442</v>
      </c>
      <c r="U63" s="89">
        <v>210.78939400760501</v>
      </c>
      <c r="V63" s="89">
        <v>174.51581729911527</v>
      </c>
      <c r="W63" s="89">
        <v>158.0690363524983</v>
      </c>
      <c r="X63" s="64">
        <v>117.82242560374488</v>
      </c>
    </row>
    <row r="64" spans="1:24" ht="15" x14ac:dyDescent="0.4">
      <c r="A64" s="161" t="s">
        <v>64</v>
      </c>
      <c r="B64" s="89" t="s">
        <v>208</v>
      </c>
      <c r="C64" s="89" t="s">
        <v>208</v>
      </c>
      <c r="D64" s="89" t="s">
        <v>208</v>
      </c>
      <c r="E64" s="89" t="s">
        <v>208</v>
      </c>
      <c r="F64" s="89">
        <v>8.8715656076435323</v>
      </c>
      <c r="G64" s="89">
        <v>11.425936016633159</v>
      </c>
      <c r="H64" s="89">
        <v>15.778715430392703</v>
      </c>
      <c r="I64" s="89">
        <v>27.81664839250444</v>
      </c>
      <c r="J64" s="89">
        <v>32.998292708851771</v>
      </c>
      <c r="K64" s="89">
        <v>32.815863203987341</v>
      </c>
      <c r="L64" s="89">
        <v>36.552245163832914</v>
      </c>
      <c r="M64" s="89">
        <v>46.382840205312959</v>
      </c>
      <c r="N64" s="89">
        <v>62.953604074288506</v>
      </c>
      <c r="O64" s="89">
        <v>58.514097932903603</v>
      </c>
      <c r="P64" s="89">
        <v>60.185736913579717</v>
      </c>
      <c r="Q64" s="89">
        <v>63.335593992351171</v>
      </c>
      <c r="R64" s="89">
        <v>66.729104177010214</v>
      </c>
      <c r="S64" s="89">
        <v>63.701706078069328</v>
      </c>
      <c r="T64" s="89">
        <v>61.706215866735398</v>
      </c>
      <c r="U64" s="89">
        <v>63.001605232254889</v>
      </c>
      <c r="V64" s="89">
        <v>62.986719600089558</v>
      </c>
      <c r="W64" s="89">
        <v>61.240904732174918</v>
      </c>
      <c r="X64" s="64">
        <v>61.224396288823712</v>
      </c>
    </row>
    <row r="65" spans="1:24" ht="15" x14ac:dyDescent="0.4">
      <c r="A65" s="161" t="s">
        <v>178</v>
      </c>
      <c r="B65" s="89" t="s">
        <v>208</v>
      </c>
      <c r="C65" s="89" t="s">
        <v>208</v>
      </c>
      <c r="D65" s="89" t="s">
        <v>208</v>
      </c>
      <c r="E65" s="89" t="s">
        <v>208</v>
      </c>
      <c r="F65" s="89" t="s">
        <v>208</v>
      </c>
      <c r="G65" s="89" t="s">
        <v>208</v>
      </c>
      <c r="H65" s="89" t="s">
        <v>208</v>
      </c>
      <c r="I65" s="89" t="s">
        <v>208</v>
      </c>
      <c r="J65" s="89">
        <v>84.662300423158555</v>
      </c>
      <c r="K65" s="89">
        <v>87.26221598113078</v>
      </c>
      <c r="L65" s="89">
        <v>89.946408682873908</v>
      </c>
      <c r="M65" s="89">
        <v>91.98681512923207</v>
      </c>
      <c r="N65" s="89">
        <v>92.845541467161894</v>
      </c>
      <c r="O65" s="89">
        <v>95.400645830823294</v>
      </c>
      <c r="P65" s="89">
        <v>98.771193759310179</v>
      </c>
      <c r="Q65" s="89">
        <v>98.973287815230535</v>
      </c>
      <c r="R65" s="89">
        <v>98.458437910821019</v>
      </c>
      <c r="S65" s="89">
        <v>97.459755420054989</v>
      </c>
      <c r="T65" s="89">
        <v>97.168563439266435</v>
      </c>
      <c r="U65" s="89">
        <v>98.127701310011275</v>
      </c>
      <c r="V65" s="89">
        <v>96.837234422752672</v>
      </c>
      <c r="W65" s="89">
        <v>99.103321749827032</v>
      </c>
      <c r="X65" s="64">
        <v>69.664558687339792</v>
      </c>
    </row>
    <row r="66" spans="1:24" ht="15" x14ac:dyDescent="0.4">
      <c r="A66" s="161" t="s">
        <v>89</v>
      </c>
      <c r="B66" s="89" t="s">
        <v>208</v>
      </c>
      <c r="C66" s="89" t="s">
        <v>208</v>
      </c>
      <c r="D66" s="89" t="s">
        <v>208</v>
      </c>
      <c r="E66" s="89" t="s">
        <v>208</v>
      </c>
      <c r="F66" s="89" t="s">
        <v>208</v>
      </c>
      <c r="G66" s="89" t="s">
        <v>208</v>
      </c>
      <c r="H66" s="89" t="s">
        <v>208</v>
      </c>
      <c r="I66" s="89" t="s">
        <v>208</v>
      </c>
      <c r="J66" s="89">
        <v>759.26149197157338</v>
      </c>
      <c r="K66" s="89">
        <v>808.34225066639294</v>
      </c>
      <c r="L66" s="89">
        <v>847.26937142474617</v>
      </c>
      <c r="M66" s="89">
        <v>895.78043479578741</v>
      </c>
      <c r="N66" s="89">
        <v>919.46143899683011</v>
      </c>
      <c r="O66" s="89">
        <v>969.06199746532695</v>
      </c>
      <c r="P66" s="89">
        <v>976.24491692546258</v>
      </c>
      <c r="Q66" s="89">
        <v>951.92379756595449</v>
      </c>
      <c r="R66" s="89">
        <v>874.88372278666145</v>
      </c>
      <c r="S66" s="89">
        <v>809.20810729343543</v>
      </c>
      <c r="T66" s="89">
        <v>747.82526532406473</v>
      </c>
      <c r="U66" s="89">
        <v>689.7977441925625</v>
      </c>
      <c r="V66" s="89">
        <v>634.47149432732908</v>
      </c>
      <c r="W66" s="89">
        <v>594.05223840902158</v>
      </c>
      <c r="X66" s="64">
        <v>560.51745775504605</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14.95054370421812</v>
      </c>
      <c r="T67" s="89">
        <v>127.3654949905124</v>
      </c>
      <c r="U67" s="89">
        <v>264.55022339555666</v>
      </c>
      <c r="V67" s="89">
        <v>506.84733128820903</v>
      </c>
      <c r="W67" s="89">
        <v>861.92513730661187</v>
      </c>
      <c r="X67" s="64">
        <v>1034.1593517215335</v>
      </c>
    </row>
    <row r="68" spans="1:24" ht="15" x14ac:dyDescent="0.4">
      <c r="A68" s="161" t="s">
        <v>63</v>
      </c>
      <c r="B68" s="89">
        <v>152.28048478894956</v>
      </c>
      <c r="C68" s="89">
        <v>166.36173605461204</v>
      </c>
      <c r="D68" s="89">
        <v>163.80270475509377</v>
      </c>
      <c r="E68" s="89">
        <v>168.3710162745358</v>
      </c>
      <c r="F68" s="89">
        <v>165.95630302487217</v>
      </c>
      <c r="G68" s="89">
        <v>168.5667876814922</v>
      </c>
      <c r="H68" s="89">
        <v>150.97107903955336</v>
      </c>
      <c r="I68" s="89">
        <v>144.57783059699747</v>
      </c>
      <c r="J68" s="89">
        <v>138.71983038778359</v>
      </c>
      <c r="K68" s="89">
        <v>132.9287649532792</v>
      </c>
      <c r="L68" s="89">
        <v>129.70944521634442</v>
      </c>
      <c r="M68" s="89">
        <v>125.64753142376865</v>
      </c>
      <c r="N68" s="89">
        <v>121.06723399240916</v>
      </c>
      <c r="O68" s="89">
        <v>122.23620658467622</v>
      </c>
      <c r="P68" s="89">
        <v>118.14614616011507</v>
      </c>
      <c r="Q68" s="89">
        <v>115.61860595657672</v>
      </c>
      <c r="R68" s="89">
        <v>114.14245487146505</v>
      </c>
      <c r="S68" s="89">
        <v>108.19392869234299</v>
      </c>
      <c r="T68" s="89">
        <v>86.507596961006541</v>
      </c>
      <c r="U68" s="89">
        <v>53.142158392049659</v>
      </c>
      <c r="V68" s="89">
        <v>27.940404458470535</v>
      </c>
      <c r="W68" s="89">
        <v>14.424345806139415</v>
      </c>
      <c r="X68" s="64">
        <v>11.567969733600304</v>
      </c>
    </row>
    <row r="69" spans="1:24" ht="15" x14ac:dyDescent="0.4">
      <c r="A69" s="70" t="s">
        <v>62</v>
      </c>
      <c r="B69" s="89" t="s">
        <v>208</v>
      </c>
      <c r="C69" s="89" t="s">
        <v>208</v>
      </c>
      <c r="D69" s="89" t="s">
        <v>208</v>
      </c>
      <c r="E69" s="89" t="s">
        <v>208</v>
      </c>
      <c r="F69" s="89">
        <v>139.46026102669151</v>
      </c>
      <c r="G69" s="89">
        <v>142.1346176188666</v>
      </c>
      <c r="H69" s="89">
        <v>125.60406966279041</v>
      </c>
      <c r="I69" s="89">
        <v>118.84479216344108</v>
      </c>
      <c r="J69" s="89">
        <v>120.48314643866294</v>
      </c>
      <c r="K69" s="89">
        <v>114.40923347061778</v>
      </c>
      <c r="L69" s="89">
        <v>110.64851012297549</v>
      </c>
      <c r="M69" s="89">
        <v>98.154645734475324</v>
      </c>
      <c r="N69" s="89">
        <v>97.725244687444544</v>
      </c>
      <c r="O69" s="89">
        <v>97.945476663270995</v>
      </c>
      <c r="P69" s="89">
        <v>95.506829526555023</v>
      </c>
      <c r="Q69" s="89">
        <v>93.259716212879752</v>
      </c>
      <c r="R69" s="89">
        <v>93.50791808912318</v>
      </c>
      <c r="S69" s="89">
        <v>90.069660889349393</v>
      </c>
      <c r="T69" s="89">
        <v>69.115718982878548</v>
      </c>
      <c r="U69" s="89">
        <v>36.954397143805231</v>
      </c>
      <c r="V69" s="89">
        <v>13.270439227524275</v>
      </c>
      <c r="W69" s="89">
        <v>1.6724682044344685</v>
      </c>
      <c r="X69" s="64">
        <v>0.20344283958788806</v>
      </c>
    </row>
    <row r="70" spans="1:24" ht="15" x14ac:dyDescent="0.4">
      <c r="A70" s="70" t="s">
        <v>61</v>
      </c>
      <c r="B70" s="89" t="s">
        <v>208</v>
      </c>
      <c r="C70" s="89" t="s">
        <v>208</v>
      </c>
      <c r="D70" s="89" t="s">
        <v>208</v>
      </c>
      <c r="E70" s="89" t="s">
        <v>208</v>
      </c>
      <c r="F70" s="89">
        <v>26.496041998180718</v>
      </c>
      <c r="G70" s="89">
        <v>26.432170062625556</v>
      </c>
      <c r="H70" s="89">
        <v>25.367009376762891</v>
      </c>
      <c r="I70" s="89">
        <v>25.733038433556398</v>
      </c>
      <c r="J70" s="89">
        <v>18.23668394912066</v>
      </c>
      <c r="K70" s="89">
        <v>18.519531482661403</v>
      </c>
      <c r="L70" s="89">
        <v>19.060935093368922</v>
      </c>
      <c r="M70" s="89">
        <v>27.492885689293335</v>
      </c>
      <c r="N70" s="89">
        <v>23.341989304964638</v>
      </c>
      <c r="O70" s="89">
        <v>24.290729921405237</v>
      </c>
      <c r="P70" s="89">
        <v>22.63931663356005</v>
      </c>
      <c r="Q70" s="89">
        <v>22.358889743696949</v>
      </c>
      <c r="R70" s="89">
        <v>20.634536782341851</v>
      </c>
      <c r="S70" s="89">
        <v>18.124267802993582</v>
      </c>
      <c r="T70" s="89">
        <v>17.391877978127983</v>
      </c>
      <c r="U70" s="89">
        <v>16.187761248244417</v>
      </c>
      <c r="V70" s="89">
        <v>14.669965230946261</v>
      </c>
      <c r="W70" s="89">
        <v>12.751877601704949</v>
      </c>
      <c r="X70" s="64">
        <v>11.364526894012416</v>
      </c>
    </row>
    <row r="71" spans="1:24" ht="15" x14ac:dyDescent="0.4">
      <c r="A71" s="160" t="s">
        <v>60</v>
      </c>
      <c r="B71" s="89" t="s">
        <v>208</v>
      </c>
      <c r="C71" s="89" t="s">
        <v>208</v>
      </c>
      <c r="D71" s="89" t="s">
        <v>208</v>
      </c>
      <c r="E71" s="89">
        <v>7771.6618491474319</v>
      </c>
      <c r="F71" s="89">
        <v>7787.1911060734901</v>
      </c>
      <c r="G71" s="89">
        <v>8331.8194406858875</v>
      </c>
      <c r="H71" s="89">
        <v>8674.7922514597103</v>
      </c>
      <c r="I71" s="89">
        <v>8912.2545188456879</v>
      </c>
      <c r="J71" s="89">
        <v>9123.5808158275322</v>
      </c>
      <c r="K71" s="89">
        <v>9384.940883420526</v>
      </c>
      <c r="L71" s="89">
        <v>9529.9537705312923</v>
      </c>
      <c r="M71" s="89">
        <v>10016.832198784583</v>
      </c>
      <c r="N71" s="89">
        <v>10452.749351065122</v>
      </c>
      <c r="O71" s="89">
        <v>11222.876222361678</v>
      </c>
      <c r="P71" s="89">
        <v>11506.851160514092</v>
      </c>
      <c r="Q71" s="89">
        <v>12099.758543739301</v>
      </c>
      <c r="R71" s="89">
        <v>12806.117861970964</v>
      </c>
      <c r="S71" s="89">
        <v>13142.594846702872</v>
      </c>
      <c r="T71" s="89">
        <v>13522.115221217222</v>
      </c>
      <c r="U71" s="89">
        <v>13879.854709479197</v>
      </c>
      <c r="V71" s="89">
        <v>13912.411992191575</v>
      </c>
      <c r="W71" s="89">
        <v>14004.056803474881</v>
      </c>
      <c r="X71" s="64">
        <v>14211.755780623353</v>
      </c>
    </row>
    <row r="72" spans="1:24" ht="27" customHeight="1" x14ac:dyDescent="0.4">
      <c r="A72" s="160" t="s">
        <v>88</v>
      </c>
      <c r="B72" s="89" t="s">
        <v>208</v>
      </c>
      <c r="C72" s="89" t="s">
        <v>208</v>
      </c>
      <c r="D72" s="89" t="s">
        <v>208</v>
      </c>
      <c r="E72" s="89" t="s">
        <v>208</v>
      </c>
      <c r="F72" s="89" t="s">
        <v>208</v>
      </c>
      <c r="G72" s="89" t="s">
        <v>208</v>
      </c>
      <c r="H72" s="89" t="s">
        <v>208</v>
      </c>
      <c r="I72" s="89" t="s">
        <v>208</v>
      </c>
      <c r="J72" s="89">
        <v>244.81237380925728</v>
      </c>
      <c r="K72" s="89">
        <v>223.69068334134045</v>
      </c>
      <c r="L72" s="89">
        <v>248.77929841830795</v>
      </c>
      <c r="M72" s="89">
        <v>289.47171576219142</v>
      </c>
      <c r="N72" s="89">
        <v>338.37435105225114</v>
      </c>
      <c r="O72" s="89">
        <v>362.54342408076963</v>
      </c>
      <c r="P72" s="89">
        <v>382.18405184575101</v>
      </c>
      <c r="Q72" s="89">
        <v>375.21947849153452</v>
      </c>
      <c r="R72" s="89">
        <v>376.13861276389554</v>
      </c>
      <c r="S72" s="89">
        <v>366.03507187945263</v>
      </c>
      <c r="T72" s="89">
        <v>369.21889507064537</v>
      </c>
      <c r="U72" s="89">
        <v>382.84635736669145</v>
      </c>
      <c r="V72" s="89">
        <v>402.90425936011832</v>
      </c>
      <c r="W72" s="89">
        <v>376.95579825300956</v>
      </c>
      <c r="X72" s="64">
        <v>403.57282278876119</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v>4.6341327219110828E-2</v>
      </c>
      <c r="U73" s="89">
        <v>20.400718729635166</v>
      </c>
      <c r="V73" s="89">
        <v>106.88898701678278</v>
      </c>
      <c r="W73" s="89">
        <v>257.78246390616988</v>
      </c>
      <c r="X73" s="64">
        <v>754.67724453496919</v>
      </c>
    </row>
    <row r="74" spans="1:24" ht="15" x14ac:dyDescent="0.4">
      <c r="A74" s="160" t="s">
        <v>59</v>
      </c>
      <c r="B74" s="89" t="s">
        <v>208</v>
      </c>
      <c r="C74" s="89" t="s">
        <v>208</v>
      </c>
      <c r="D74" s="89" t="s">
        <v>208</v>
      </c>
      <c r="E74" s="89" t="s">
        <v>208</v>
      </c>
      <c r="F74" s="89">
        <v>354.43808750687231</v>
      </c>
      <c r="G74" s="89">
        <v>337.6018232249765</v>
      </c>
      <c r="H74" s="89">
        <v>334.80445088109258</v>
      </c>
      <c r="I74" s="89">
        <v>372.07461768575945</v>
      </c>
      <c r="J74" s="89">
        <v>472.78330266833683</v>
      </c>
      <c r="K74" s="89">
        <v>589.85605440487905</v>
      </c>
      <c r="L74" s="89">
        <v>363.23840794101693</v>
      </c>
      <c r="M74" s="89">
        <v>365.36862289098565</v>
      </c>
      <c r="N74" s="89">
        <v>466.42496959053312</v>
      </c>
      <c r="O74" s="89">
        <v>465.8916617595745</v>
      </c>
      <c r="P74" s="89">
        <v>466.82175435082451</v>
      </c>
      <c r="Q74" s="89">
        <v>355.73164841328435</v>
      </c>
      <c r="R74" s="89">
        <v>347.26761011996706</v>
      </c>
      <c r="S74" s="89">
        <v>341.09027722275624</v>
      </c>
      <c r="T74" s="89">
        <v>333.06121273529442</v>
      </c>
      <c r="U74" s="89">
        <v>326.72458859977672</v>
      </c>
      <c r="V74" s="89">
        <v>316.32187631699747</v>
      </c>
      <c r="W74" s="89">
        <v>307.1240856204904</v>
      </c>
      <c r="X74" s="64">
        <v>298.32278476577306</v>
      </c>
    </row>
    <row r="75" spans="1:24" s="156" customFormat="1" ht="40.5" customHeight="1" x14ac:dyDescent="0.4">
      <c r="A75" s="159" t="s">
        <v>177</v>
      </c>
      <c r="B75" s="158">
        <v>6731.0240962532434</v>
      </c>
      <c r="C75" s="158">
        <v>6481.8570746797486</v>
      </c>
      <c r="D75" s="158">
        <v>6305.036747421831</v>
      </c>
      <c r="E75" s="158">
        <v>14261.006420645957</v>
      </c>
      <c r="F75" s="158">
        <v>14701.958758749526</v>
      </c>
      <c r="G75" s="158">
        <v>15551.835738438831</v>
      </c>
      <c r="H75" s="158">
        <v>15991.684869273155</v>
      </c>
      <c r="I75" s="158">
        <v>16194.412860681385</v>
      </c>
      <c r="J75" s="158">
        <v>17361.432161463719</v>
      </c>
      <c r="K75" s="158">
        <v>17819.71230348348</v>
      </c>
      <c r="L75" s="158">
        <v>17884.574626864811</v>
      </c>
      <c r="M75" s="158">
        <v>18629.757655454119</v>
      </c>
      <c r="N75" s="158">
        <v>19573.018391436395</v>
      </c>
      <c r="O75" s="158">
        <v>21423.872102909922</v>
      </c>
      <c r="P75" s="158">
        <v>21942.623836173811</v>
      </c>
      <c r="Q75" s="158">
        <v>22626.679323580527</v>
      </c>
      <c r="R75" s="158">
        <v>23422.469068708571</v>
      </c>
      <c r="S75" s="158">
        <v>22881.707935552331</v>
      </c>
      <c r="T75" s="158">
        <v>23230.228530272332</v>
      </c>
      <c r="U75" s="158">
        <v>23661.38256162524</v>
      </c>
      <c r="V75" s="158">
        <v>23537.382681879993</v>
      </c>
      <c r="W75" s="158">
        <v>23602.96846787554</v>
      </c>
      <c r="X75" s="157">
        <v>23924.020829245201</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2" width="8.88671875" style="155"/>
    <col min="23" max="16384" width="8.88671875" style="154"/>
  </cols>
  <sheetData>
    <row r="1" spans="1:24" ht="60" customHeight="1" x14ac:dyDescent="0.4">
      <c r="A1" s="166" t="s">
        <v>199</v>
      </c>
      <c r="B1" s="167"/>
      <c r="C1" s="167"/>
      <c r="D1" s="167"/>
      <c r="E1" s="167"/>
      <c r="F1" s="167"/>
      <c r="G1" s="167"/>
      <c r="H1" s="167"/>
      <c r="I1" s="167"/>
      <c r="J1" s="167"/>
      <c r="K1" s="167"/>
      <c r="L1" s="167"/>
      <c r="M1" s="167"/>
      <c r="N1" s="167"/>
      <c r="O1" s="167"/>
      <c r="P1" s="167"/>
      <c r="Q1" s="167"/>
      <c r="R1" s="167"/>
      <c r="S1" s="167"/>
      <c r="T1" s="167"/>
      <c r="U1" s="167"/>
      <c r="V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AA!C$15</f>
        <v>209.33927754530418</v>
      </c>
      <c r="C3" s="89">
        <f>AA!D$15</f>
        <v>231.66828298008343</v>
      </c>
      <c r="D3" s="89">
        <f>AA!E$15</f>
        <v>248.46505814627946</v>
      </c>
      <c r="E3" s="89">
        <f>AA!F$15</f>
        <v>263.90117746311091</v>
      </c>
      <c r="F3" s="89">
        <f>AA!G$15</f>
        <v>276.02801204657789</v>
      </c>
      <c r="G3" s="89">
        <f>AA!H$15</f>
        <v>290.95072436240963</v>
      </c>
      <c r="H3" s="89">
        <f>AA!I$15</f>
        <v>305.47573713511582</v>
      </c>
      <c r="I3" s="89">
        <f>AA!J$15</f>
        <v>326.65381319264725</v>
      </c>
      <c r="J3" s="89">
        <f>AA!K$15</f>
        <v>349.92754655268851</v>
      </c>
      <c r="K3" s="89">
        <f>AA!L$15</f>
        <v>376.1025796287301</v>
      </c>
      <c r="L3" s="89">
        <f>AA!M$15</f>
        <v>399.95876832150566</v>
      </c>
      <c r="M3" s="89">
        <f>AA!N$15</f>
        <v>428.92568484210273</v>
      </c>
      <c r="N3" s="89">
        <f>AA!O$15</f>
        <v>459.33295596650248</v>
      </c>
      <c r="O3" s="89">
        <f>AA!P$15</f>
        <v>500.28595198522555</v>
      </c>
      <c r="P3" s="89">
        <f>AA!Q$15</f>
        <v>512.15209063334032</v>
      </c>
      <c r="Q3" s="89">
        <f>AA!R$15</f>
        <v>522.54434820482936</v>
      </c>
      <c r="R3" s="89">
        <f>AA!S$15</f>
        <v>532.65830337214584</v>
      </c>
      <c r="S3" s="89">
        <f>AA!T$15</f>
        <v>515.08122057464948</v>
      </c>
      <c r="T3" s="89">
        <f>AA!U$15</f>
        <v>518.68227404634933</v>
      </c>
      <c r="U3" s="89">
        <f>AA!V$15</f>
        <v>522.73629513911783</v>
      </c>
      <c r="V3" s="89">
        <f>AA!W$15</f>
        <v>517.32635812180047</v>
      </c>
      <c r="W3" s="89">
        <f>AA!X$15</f>
        <v>516.01086170573342</v>
      </c>
      <c r="X3" s="64">
        <f>AA!Y$15</f>
        <v>525.14424007258515</v>
      </c>
    </row>
    <row r="4" spans="1:24" ht="15" customHeight="1" x14ac:dyDescent="0.4">
      <c r="A4" s="161" t="s">
        <v>186</v>
      </c>
      <c r="B4" s="89">
        <f>BBWB!C$15</f>
        <v>0</v>
      </c>
      <c r="C4" s="89">
        <f>BBWB!D$15</f>
        <v>0</v>
      </c>
      <c r="D4" s="89">
        <f>BBWB!E$15</f>
        <v>0</v>
      </c>
      <c r="E4" s="89">
        <f>BBWB!F$15</f>
        <v>72.454285767920794</v>
      </c>
      <c r="F4" s="89">
        <f>BBWB!G$15</f>
        <v>71.017460966129761</v>
      </c>
      <c r="G4" s="89">
        <f>BBWB!H$15</f>
        <v>81.927856943020473</v>
      </c>
      <c r="H4" s="89">
        <f>BBWB!I$15</f>
        <v>84.648129125841052</v>
      </c>
      <c r="I4" s="89">
        <f>BBWB!J$15</f>
        <v>78.626324656970823</v>
      </c>
      <c r="J4" s="89">
        <f>BBWB!K$15</f>
        <v>72.006592765522825</v>
      </c>
      <c r="K4" s="89">
        <f>BBWB!L$15</f>
        <v>68.405442237420615</v>
      </c>
      <c r="L4" s="89">
        <f>BBWB!M$15</f>
        <v>62.334101057273664</v>
      </c>
      <c r="M4" s="89">
        <f>BBWB!N$15</f>
        <v>57.474827087135679</v>
      </c>
      <c r="N4" s="89">
        <f>BBWB!O$15</f>
        <v>52.492764150109707</v>
      </c>
      <c r="O4" s="89">
        <f>BBWB!P$15</f>
        <v>50.699987554980112</v>
      </c>
      <c r="P4" s="89">
        <f>BBWB!Q$15</f>
        <v>48.090189300758269</v>
      </c>
      <c r="Q4" s="89">
        <f>BBWB!R$15</f>
        <v>46.957777345786525</v>
      </c>
      <c r="R4" s="89">
        <f>BBWB!S$15</f>
        <v>47.124466688064146</v>
      </c>
      <c r="S4" s="89">
        <f>BBWB!T$15</f>
        <v>46.616160915369832</v>
      </c>
      <c r="T4" s="89">
        <f>BBWB!U$15</f>
        <v>45.726060105609378</v>
      </c>
      <c r="U4" s="89">
        <f>BBWB!V$15</f>
        <v>45.66536149329513</v>
      </c>
      <c r="V4" s="89">
        <f>BBWB!W$15</f>
        <v>45.392888163024054</v>
      </c>
      <c r="W4" s="89">
        <f>BBWB!X$15</f>
        <v>40.554523440309779</v>
      </c>
      <c r="X4" s="64">
        <f>BBWB!Y$15</f>
        <v>36.826285973576368</v>
      </c>
    </row>
    <row r="5" spans="1:24" ht="15" customHeight="1" x14ac:dyDescent="0.4">
      <c r="A5" s="161" t="s">
        <v>78</v>
      </c>
      <c r="B5" s="89"/>
      <c r="C5" s="89"/>
      <c r="D5" s="89"/>
      <c r="E5" s="89"/>
      <c r="F5" s="89"/>
      <c r="G5" s="89">
        <f>CA!H$15</f>
        <v>67.433408344535579</v>
      </c>
      <c r="H5" s="89">
        <f>CA!I$15</f>
        <v>71.879837640687754</v>
      </c>
      <c r="I5" s="89">
        <f>CA!J$15</f>
        <v>75.838565407020951</v>
      </c>
      <c r="J5" s="89">
        <f>CA!K$15</f>
        <v>79.04566904946509</v>
      </c>
      <c r="K5" s="89">
        <f>CA!L$15</f>
        <v>83.124676280661845</v>
      </c>
      <c r="L5" s="89">
        <f>CA!M$15</f>
        <v>85.563965280414095</v>
      </c>
      <c r="M5" s="89">
        <f>CA!N$15</f>
        <v>92.432299535602112</v>
      </c>
      <c r="N5" s="89">
        <f>CA!O$15</f>
        <v>97.834199167976209</v>
      </c>
      <c r="O5" s="89">
        <f>CA!P$15</f>
        <v>106.8114230798998</v>
      </c>
      <c r="P5" s="89">
        <f>CA!Q$15</f>
        <v>112.23055975068254</v>
      </c>
      <c r="Q5" s="89">
        <f>CA!R$15</f>
        <v>124.56694177661399</v>
      </c>
      <c r="R5" s="89">
        <f>CA!S$15</f>
        <v>139.04858494692746</v>
      </c>
      <c r="S5" s="89">
        <f>CA!T$15</f>
        <v>150.19137875636329</v>
      </c>
      <c r="T5" s="89">
        <f>CA!U$15</f>
        <v>164.64528694816394</v>
      </c>
      <c r="U5" s="89">
        <f>CA!V$15</f>
        <v>178.15234369037097</v>
      </c>
      <c r="V5" s="89">
        <f>CA!W$15</f>
        <v>185.56634445512844</v>
      </c>
      <c r="W5" s="89">
        <f>CA!X$15</f>
        <v>196.69127354330064</v>
      </c>
      <c r="X5" s="64">
        <f>CA!Y$15</f>
        <v>211.49927825129487</v>
      </c>
    </row>
    <row r="6" spans="1:24" ht="15" customHeight="1" x14ac:dyDescent="0.4">
      <c r="A6" s="161" t="s">
        <v>97</v>
      </c>
      <c r="B6" s="89"/>
      <c r="C6" s="89"/>
      <c r="D6" s="89"/>
      <c r="E6" s="89"/>
      <c r="F6" s="89"/>
      <c r="G6" s="89">
        <f>CWP!H$15</f>
        <v>0</v>
      </c>
      <c r="H6" s="89">
        <f>CWP!I$15</f>
        <v>0</v>
      </c>
      <c r="I6" s="89">
        <f>CWP!J$15</f>
        <v>0</v>
      </c>
      <c r="J6" s="89">
        <f>CWP!K$15</f>
        <v>0</v>
      </c>
      <c r="K6" s="89">
        <f>CWP!L$15</f>
        <v>0</v>
      </c>
      <c r="L6" s="89">
        <f>CWP!M$15</f>
        <v>0</v>
      </c>
      <c r="M6" s="89">
        <f>CWP!N$15</f>
        <v>0</v>
      </c>
      <c r="N6" s="89">
        <f>CWP!O$15</f>
        <v>0</v>
      </c>
      <c r="O6" s="89">
        <f>CWP!P$15</f>
        <v>13.804806957021707</v>
      </c>
      <c r="P6" s="89">
        <f>CWP!Q$15</f>
        <v>21.930464308428395</v>
      </c>
      <c r="Q6" s="89">
        <f>CWP!R$15</f>
        <v>8.0872008360912737</v>
      </c>
      <c r="R6" s="89">
        <f>CWP!S$15</f>
        <v>5.1529704875962361</v>
      </c>
      <c r="S6" s="89">
        <f>CWP!T$15</f>
        <v>0</v>
      </c>
      <c r="T6" s="89">
        <f>CWP!U$15</f>
        <v>0</v>
      </c>
      <c r="U6" s="89">
        <f>CWP!V$15</f>
        <v>0</v>
      </c>
      <c r="V6" s="89">
        <f>CWP!W$15</f>
        <v>0.90194327158880216</v>
      </c>
      <c r="W6" s="89">
        <f>CWP!X$15</f>
        <v>5.5798643048935883</v>
      </c>
      <c r="X6" s="64">
        <f>CWP!Y$15</f>
        <v>2.5001526048779397E-2</v>
      </c>
    </row>
    <row r="7" spans="1:24" ht="15" customHeight="1" x14ac:dyDescent="0.4">
      <c r="A7" s="161" t="s">
        <v>77</v>
      </c>
      <c r="B7" s="89">
        <f>CTB!C$15</f>
        <v>156.23532</v>
      </c>
      <c r="C7" s="89">
        <f>CTB!D$15</f>
        <v>157.56085300000001</v>
      </c>
      <c r="D7" s="89">
        <f>CTB!E$15</f>
        <v>163.465418</v>
      </c>
      <c r="E7" s="89">
        <f>CTB!F$15</f>
        <v>169.09840700000001</v>
      </c>
      <c r="F7" s="89">
        <f>CTB!G$15</f>
        <v>172.70495500000001</v>
      </c>
      <c r="G7" s="89">
        <f>CTB!H$15</f>
        <v>178.55605800000004</v>
      </c>
      <c r="H7" s="89">
        <f>CTB!I$15</f>
        <v>192.93418899999998</v>
      </c>
      <c r="I7" s="89">
        <f>CTB!J$15</f>
        <v>230.59255899999999</v>
      </c>
      <c r="J7" s="89">
        <f>CTB!K$15</f>
        <v>260.32532400000002</v>
      </c>
      <c r="K7" s="89">
        <f>CTB!L$15</f>
        <v>281.47026300000005</v>
      </c>
      <c r="L7" s="89">
        <f>CTB!M$15</f>
        <v>297.84630999999996</v>
      </c>
      <c r="M7" s="89">
        <f>CTB!N$15</f>
        <v>307.14695</v>
      </c>
      <c r="N7" s="89">
        <f>CTB!O$15</f>
        <v>330.52934399999998</v>
      </c>
      <c r="O7" s="89">
        <f>CTB!P$15</f>
        <v>372.97116599999998</v>
      </c>
      <c r="P7" s="89">
        <f>CTB!Q$15</f>
        <v>395.49499500000002</v>
      </c>
      <c r="Q7" s="89">
        <f>CTB!R$15</f>
        <v>396.18909499999995</v>
      </c>
      <c r="R7" s="89">
        <f>CTB!S$15</f>
        <v>397.36288099999996</v>
      </c>
      <c r="S7" s="89"/>
      <c r="T7" s="89"/>
      <c r="U7" s="89"/>
      <c r="V7" s="89"/>
      <c r="W7" s="89"/>
      <c r="X7" s="64"/>
    </row>
    <row r="8" spans="1:24" ht="30" customHeight="1" x14ac:dyDescent="0.4">
      <c r="A8" s="161" t="s">
        <v>76</v>
      </c>
      <c r="B8" s="89">
        <f>DLA!C$15</f>
        <v>283.77679384697865</v>
      </c>
      <c r="C8" s="89">
        <f>DLA!D$15</f>
        <v>314.93159736140029</v>
      </c>
      <c r="D8" s="89">
        <f>DLA!E$15</f>
        <v>342.63217812172081</v>
      </c>
      <c r="E8" s="89">
        <f>DLA!F$15</f>
        <v>367.30849390723637</v>
      </c>
      <c r="F8" s="89">
        <f>DLA!G$15</f>
        <v>389.07840596534544</v>
      </c>
      <c r="G8" s="89">
        <f>DLA!H$15</f>
        <v>424.20171355611313</v>
      </c>
      <c r="H8" s="89">
        <f>DLA!I$15</f>
        <v>465.28932903114435</v>
      </c>
      <c r="I8" s="89">
        <f>DLA!J$15</f>
        <v>505.50765052719163</v>
      </c>
      <c r="J8" s="89">
        <f>DLA!K$15</f>
        <v>546.27217067565925</v>
      </c>
      <c r="K8" s="89">
        <f>DLA!L$15</f>
        <v>592.7898879679492</v>
      </c>
      <c r="L8" s="89">
        <f>DLA!M$15</f>
        <v>638.09656497269293</v>
      </c>
      <c r="M8" s="89">
        <f>DLA!N$15</f>
        <v>696.78178195623832</v>
      </c>
      <c r="N8" s="89">
        <f>DLA!O$15</f>
        <v>750.35476318873827</v>
      </c>
      <c r="O8" s="89">
        <f>DLA!P$15</f>
        <v>826.0514054468124</v>
      </c>
      <c r="P8" s="89">
        <f>DLA!Q$15</f>
        <v>865.37168172527515</v>
      </c>
      <c r="Q8" s="89">
        <f>DLA!R$15</f>
        <v>929.11616943497029</v>
      </c>
      <c r="R8" s="89">
        <f>DLA!S$15</f>
        <v>1003.9432926064935</v>
      </c>
      <c r="S8" s="89">
        <f>DLA!T$15</f>
        <v>1036.6334209562192</v>
      </c>
      <c r="T8" s="89">
        <f>DLA!U$15</f>
        <v>1049.4337039869845</v>
      </c>
      <c r="U8" s="89">
        <f>DLA!V$15</f>
        <v>1035.4267199181313</v>
      </c>
      <c r="V8" s="89">
        <f>DLA!W$15</f>
        <v>902.71251255179527</v>
      </c>
      <c r="W8" s="89">
        <f>DLA!X$15</f>
        <v>730.88804350351177</v>
      </c>
      <c r="X8" s="64">
        <f>DLA!Y$15</f>
        <v>637.47512745142137</v>
      </c>
    </row>
    <row r="9" spans="1:24" ht="15" customHeight="1" x14ac:dyDescent="0.4">
      <c r="A9" s="70" t="s">
        <v>75</v>
      </c>
      <c r="B9" s="89"/>
      <c r="C9" s="89"/>
      <c r="D9" s="89"/>
      <c r="E9" s="89"/>
      <c r="F9" s="89"/>
      <c r="G9" s="89"/>
      <c r="H9" s="89">
        <f>'DLA (children)'!I$15</f>
        <v>56.582982342909709</v>
      </c>
      <c r="I9" s="89">
        <f>'DLA (children)'!J$15</f>
        <v>58.327797184047718</v>
      </c>
      <c r="J9" s="89">
        <f>'DLA (children)'!K$15</f>
        <v>62.034028248007729</v>
      </c>
      <c r="K9" s="89">
        <f>'DLA (children)'!L$15</f>
        <v>68.435137157740698</v>
      </c>
      <c r="L9" s="89">
        <f>'DLA (children)'!M$15</f>
        <v>72.559132668634945</v>
      </c>
      <c r="M9" s="89">
        <f>'DLA (children)'!N$15</f>
        <v>77.766993818037562</v>
      </c>
      <c r="N9" s="89">
        <f>'DLA (children)'!O$15</f>
        <v>83.730160240420247</v>
      </c>
      <c r="O9" s="89">
        <f>'DLA (children)'!P$15</f>
        <v>91.712115192716936</v>
      </c>
      <c r="P9" s="89">
        <f>'DLA (children)'!Q$15</f>
        <v>94.505447887645317</v>
      </c>
      <c r="Q9" s="89">
        <f>'DLA (children)'!R$15</f>
        <v>102.59511734303715</v>
      </c>
      <c r="R9" s="89">
        <f>'DLA (children)'!S$15</f>
        <v>109.51823131726609</v>
      </c>
      <c r="S9" s="89">
        <f>'DLA (children)'!T$15</f>
        <v>116.22551933789491</v>
      </c>
      <c r="T9" s="89">
        <f>'DLA (children)'!U$15</f>
        <v>136.51621513713337</v>
      </c>
      <c r="U9" s="89">
        <f>'DLA (children)'!V$15</f>
        <v>145.89101739267974</v>
      </c>
      <c r="V9" s="89">
        <f>'DLA (children)'!W$15</f>
        <v>150.31479806574794</v>
      </c>
      <c r="W9" s="89">
        <f>'DLA (children)'!X$15</f>
        <v>155.96894737329228</v>
      </c>
      <c r="X9" s="64">
        <f>'DLA (children)'!Y$15</f>
        <v>169.01315233523323</v>
      </c>
    </row>
    <row r="10" spans="1:24" ht="15" customHeight="1" x14ac:dyDescent="0.4">
      <c r="A10" s="70" t="s">
        <v>62</v>
      </c>
      <c r="B10" s="89"/>
      <c r="C10" s="89"/>
      <c r="D10" s="89"/>
      <c r="E10" s="89"/>
      <c r="F10" s="89"/>
      <c r="G10" s="89"/>
      <c r="H10" s="89">
        <f>'DLA (working age)'!I$15</f>
        <v>275.19218233790775</v>
      </c>
      <c r="I10" s="89">
        <f>'DLA (working age)'!J$15</f>
        <v>298.9064597094748</v>
      </c>
      <c r="J10" s="89">
        <f>'DLA (working age)'!K$15</f>
        <v>321.13150253988834</v>
      </c>
      <c r="K10" s="89">
        <f>'DLA (working age)'!L$15</f>
        <v>345.33128937522497</v>
      </c>
      <c r="L10" s="89">
        <f>'DLA (working age)'!M$15</f>
        <v>369.50773732602187</v>
      </c>
      <c r="M10" s="89">
        <f>'DLA (working age)'!N$15</f>
        <v>400.79283473990637</v>
      </c>
      <c r="N10" s="89">
        <f>'DLA (working age)'!O$15</f>
        <v>427.93454969431434</v>
      </c>
      <c r="O10" s="89">
        <f>'DLA (working age)'!P$15</f>
        <v>468.12733192309071</v>
      </c>
      <c r="P10" s="89">
        <f>'DLA (working age)'!Q$15</f>
        <v>486.81382829332642</v>
      </c>
      <c r="Q10" s="89">
        <f>'DLA (working age)'!R$15</f>
        <v>529.77058599833788</v>
      </c>
      <c r="R10" s="89">
        <f>'DLA (working age)'!S$15</f>
        <v>576.77187767268947</v>
      </c>
      <c r="S10" s="89">
        <f>'DLA (working age)'!T$15</f>
        <v>589.56666527656546</v>
      </c>
      <c r="T10" s="89">
        <f>'DLA (working age)'!U$15</f>
        <v>561.36141066378366</v>
      </c>
      <c r="U10" s="89">
        <f>'DLA (working age)'!V$15</f>
        <v>553.5879919541353</v>
      </c>
      <c r="V10" s="89">
        <f>'DLA (working age)'!W$15</f>
        <v>433.00139266505482</v>
      </c>
      <c r="W10" s="89">
        <f>'DLA (working age)'!X$15</f>
        <v>303.09896808834543</v>
      </c>
      <c r="X10" s="64">
        <f>'DLA (working age)'!Y$15</f>
        <v>218.16926033087293</v>
      </c>
    </row>
    <row r="11" spans="1:24" ht="15" customHeight="1" x14ac:dyDescent="0.4">
      <c r="A11" s="70" t="s">
        <v>61</v>
      </c>
      <c r="B11" s="89"/>
      <c r="C11" s="89"/>
      <c r="D11" s="89"/>
      <c r="E11" s="89"/>
      <c r="F11" s="89"/>
      <c r="G11" s="89"/>
      <c r="H11" s="89">
        <f>'DLA (pensioners)'!I$15</f>
        <v>133.42638899491141</v>
      </c>
      <c r="I11" s="89">
        <f>'DLA (pensioners)'!J$15</f>
        <v>147.98550714282297</v>
      </c>
      <c r="J11" s="89">
        <f>'DLA (pensioners)'!K$15</f>
        <v>162.85298301939457</v>
      </c>
      <c r="K11" s="89">
        <f>'DLA (pensioners)'!L$15</f>
        <v>178.94977447091134</v>
      </c>
      <c r="L11" s="89">
        <f>'DLA (pensioners)'!M$15</f>
        <v>196.00244597544309</v>
      </c>
      <c r="M11" s="89">
        <f>'DLA (pensioners)'!N$15</f>
        <v>218.31070171710917</v>
      </c>
      <c r="N11" s="89">
        <f>'DLA (pensioners)'!O$15</f>
        <v>238.80835090870403</v>
      </c>
      <c r="O11" s="89">
        <f>'DLA (pensioners)'!P$15</f>
        <v>266.29224526829427</v>
      </c>
      <c r="P11" s="89">
        <f>'DLA (pensioners)'!Q$15</f>
        <v>283.66867555981946</v>
      </c>
      <c r="Q11" s="89">
        <f>'DLA (pensioners)'!R$15</f>
        <v>296.91776146369648</v>
      </c>
      <c r="R11" s="89">
        <f>'DLA (pensioners)'!S$15</f>
        <v>317.76347746807556</v>
      </c>
      <c r="S11" s="89">
        <f>'DLA (pensioners)'!T$15</f>
        <v>330.46416797968629</v>
      </c>
      <c r="T11" s="89">
        <f>'DLA (pensioners)'!U$15</f>
        <v>349.76500816632705</v>
      </c>
      <c r="U11" s="89">
        <f>'DLA (pensioners)'!V$15</f>
        <v>336.01279422970879</v>
      </c>
      <c r="V11" s="89">
        <f>'DLA (pensioners)'!W$15</f>
        <v>318.29499200200371</v>
      </c>
      <c r="W11" s="89">
        <f>'DLA (pensioners)'!X$15</f>
        <v>272.09594939134684</v>
      </c>
      <c r="X11" s="64">
        <f>'DLA (pensioners)'!Y$15</f>
        <v>250.3194892201781</v>
      </c>
    </row>
    <row r="12" spans="1:24" ht="15" customHeight="1" x14ac:dyDescent="0.4">
      <c r="A12" s="161" t="s">
        <v>85</v>
      </c>
      <c r="B12" s="89"/>
      <c r="C12" s="89"/>
      <c r="D12" s="89"/>
      <c r="E12" s="89"/>
      <c r="F12" s="89"/>
      <c r="G12" s="89"/>
      <c r="H12" s="89">
        <f>DHP!I$15</f>
        <v>1.0089450000000002</v>
      </c>
      <c r="I12" s="89">
        <f>DHP!J$15</f>
        <v>1.1861796499999999</v>
      </c>
      <c r="J12" s="89">
        <f>DHP!K$15</f>
        <v>1.2789975899999999</v>
      </c>
      <c r="K12" s="89">
        <f>DHP!L$15</f>
        <v>1.2936049999999997</v>
      </c>
      <c r="L12" s="89">
        <f>DHP!M$15</f>
        <v>1.5599129999999999</v>
      </c>
      <c r="M12" s="89">
        <f>DHP!N$15</f>
        <v>1.5375809999999999</v>
      </c>
      <c r="N12" s="89">
        <f>DHP!O$15</f>
        <v>1.8503190000000003</v>
      </c>
      <c r="O12" s="89">
        <f>DHP!P$15</f>
        <v>1.6484820000000002</v>
      </c>
      <c r="P12" s="89">
        <f>DHP!Q$15</f>
        <v>1.6454279999999997</v>
      </c>
      <c r="Q12" s="89">
        <f>DHP!R$15</f>
        <v>1.7799039999999999</v>
      </c>
      <c r="R12" s="89">
        <f>DHP!S$15</f>
        <v>3.5112310000000004</v>
      </c>
      <c r="S12" s="89">
        <f>DHP!T$15</f>
        <v>7.6951799999999988</v>
      </c>
      <c r="T12" s="89">
        <f>DHP!U$15</f>
        <v>8.3813359999999992</v>
      </c>
      <c r="U12" s="89">
        <f>DHP!V$15</f>
        <v>6.8250890000000002</v>
      </c>
      <c r="V12" s="89">
        <f>DHP!W$15</f>
        <v>8.0477369999999997</v>
      </c>
      <c r="W12" s="89">
        <f>DHP!X$15</f>
        <v>10.694370000000001</v>
      </c>
      <c r="X12" s="64">
        <f>DHP!Y$15</f>
        <v>10.087742999999998</v>
      </c>
    </row>
    <row r="13" spans="1:24" ht="30" customHeight="1" x14ac:dyDescent="0.4">
      <c r="A13" s="161" t="s">
        <v>95</v>
      </c>
      <c r="B13" s="89"/>
      <c r="C13" s="89"/>
      <c r="D13" s="89"/>
      <c r="E13" s="89"/>
      <c r="F13" s="89">
        <f>ESA!G$15</f>
        <v>0</v>
      </c>
      <c r="G13" s="89">
        <f>ESA!H$15</f>
        <v>0</v>
      </c>
      <c r="H13" s="89">
        <f>ESA!I$15</f>
        <v>0</v>
      </c>
      <c r="I13" s="89">
        <f>ESA!J$15</f>
        <v>0</v>
      </c>
      <c r="J13" s="89">
        <f>ESA!K$15</f>
        <v>0</v>
      </c>
      <c r="K13" s="89">
        <f>ESA!L$15</f>
        <v>0</v>
      </c>
      <c r="L13" s="89">
        <f>ESA!M$15</f>
        <v>0</v>
      </c>
      <c r="M13" s="89">
        <f>ESA!N$15</f>
        <v>0</v>
      </c>
      <c r="N13" s="89">
        <f>ESA!O$15</f>
        <v>9.8927820274566507</v>
      </c>
      <c r="O13" s="89">
        <f>ESA!P$15</f>
        <v>97.313122226160971</v>
      </c>
      <c r="P13" s="89">
        <f>ESA!Q$15</f>
        <v>167.55687468621281</v>
      </c>
      <c r="Q13" s="89">
        <f>ESA!R$15</f>
        <v>270.38965553536605</v>
      </c>
      <c r="R13" s="89">
        <f>ESA!S$15</f>
        <v>498.09388432289393</v>
      </c>
      <c r="S13" s="89">
        <f>ESA!T$15</f>
        <v>741.31359625584469</v>
      </c>
      <c r="T13" s="89">
        <f>ESA!U$15</f>
        <v>921.67455358333768</v>
      </c>
      <c r="U13" s="89">
        <f>ESA!V$15</f>
        <v>1059.7357561390293</v>
      </c>
      <c r="V13" s="89">
        <f>ESA!W$15</f>
        <v>1122.4928547169884</v>
      </c>
      <c r="W13" s="89">
        <f>ESA!X$15</f>
        <v>1162.1932985195267</v>
      </c>
      <c r="X13" s="64">
        <f>ESA!Y$15</f>
        <v>1123.2028072640819</v>
      </c>
    </row>
    <row r="14" spans="1:24" ht="15" customHeight="1" x14ac:dyDescent="0.4">
      <c r="A14" s="162" t="s">
        <v>74</v>
      </c>
      <c r="B14" s="89">
        <f>HB!C$15</f>
        <v>788.58516099999997</v>
      </c>
      <c r="C14" s="89">
        <f>HB!D$15</f>
        <v>765.877656</v>
      </c>
      <c r="D14" s="89">
        <f>HB!E$15</f>
        <v>757.22220100000004</v>
      </c>
      <c r="E14" s="89">
        <f>HB!F$15</f>
        <v>757.78247199999998</v>
      </c>
      <c r="F14" s="89">
        <f>HB!G$15</f>
        <v>754.284942</v>
      </c>
      <c r="G14" s="89">
        <f>HB!H$15</f>
        <v>776.976136</v>
      </c>
      <c r="H14" s="89">
        <f>HB!I$15</f>
        <v>851.03519600000004</v>
      </c>
      <c r="I14" s="89">
        <f>HB!J$15</f>
        <v>830.99465299999997</v>
      </c>
      <c r="J14" s="89">
        <f>HB!K$15</f>
        <v>880.75575800000001</v>
      </c>
      <c r="K14" s="89">
        <f>HB!L$15</f>
        <v>940.6925339999998</v>
      </c>
      <c r="L14" s="89">
        <f>HB!M$15</f>
        <v>1013.701966</v>
      </c>
      <c r="M14" s="89">
        <f>HB!N$15</f>
        <v>1078.71201</v>
      </c>
      <c r="N14" s="89">
        <f>HB!O$15</f>
        <v>1195.7198389999999</v>
      </c>
      <c r="O14" s="89">
        <f>HB!P$15</f>
        <v>1423.8055540000003</v>
      </c>
      <c r="P14" s="89">
        <f>HB!Q$15</f>
        <v>1525.7309399999997</v>
      </c>
      <c r="Q14" s="89">
        <f>HB!R$15</f>
        <v>1623.3984490000003</v>
      </c>
      <c r="R14" s="89">
        <f>HB!S$15</f>
        <v>1706.727719</v>
      </c>
      <c r="S14" s="89">
        <f>HB!T$15</f>
        <v>1726.592026</v>
      </c>
      <c r="T14" s="89">
        <f>HB!U$15</f>
        <v>1725.3058859999999</v>
      </c>
      <c r="U14" s="89">
        <f>HB!V$15</f>
        <v>1711.018374</v>
      </c>
      <c r="V14" s="89">
        <f>HB!W$15</f>
        <v>1649.4999399999999</v>
      </c>
      <c r="W14" s="89">
        <f>HB!X$15</f>
        <v>1537.9764180000002</v>
      </c>
      <c r="X14" s="64">
        <f>HB!Y$15</f>
        <v>1381.6050679999998</v>
      </c>
    </row>
    <row r="15" spans="1:24" ht="15" customHeight="1" x14ac:dyDescent="0.4">
      <c r="A15" s="70" t="s">
        <v>185</v>
      </c>
      <c r="B15" s="89"/>
      <c r="C15" s="89"/>
      <c r="D15" s="89"/>
      <c r="E15" s="89"/>
      <c r="F15" s="89"/>
      <c r="G15" s="89"/>
      <c r="H15" s="89"/>
      <c r="I15" s="89"/>
      <c r="J15" s="89"/>
      <c r="K15" s="89"/>
      <c r="L15" s="89"/>
      <c r="M15" s="89"/>
      <c r="N15" s="89">
        <v>772.02017199999966</v>
      </c>
      <c r="O15" s="89">
        <v>978.40959300000009</v>
      </c>
      <c r="P15" s="89">
        <v>1065.4360710000001</v>
      </c>
      <c r="Q15" s="89">
        <v>1139.073963</v>
      </c>
      <c r="R15" s="89">
        <v>1208.3753750000001</v>
      </c>
      <c r="S15" s="89">
        <v>1221.385466</v>
      </c>
      <c r="T15" s="89">
        <v>1218.95885</v>
      </c>
      <c r="U15" s="89">
        <v>1208.7417890000002</v>
      </c>
      <c r="V15" s="89">
        <v>1161.6649689999999</v>
      </c>
      <c r="W15" s="89">
        <v>1071.219032</v>
      </c>
      <c r="X15" s="64">
        <v>938.52171899999996</v>
      </c>
    </row>
    <row r="16" spans="1:24" ht="15" customHeight="1" x14ac:dyDescent="0.4">
      <c r="A16" s="70" t="s">
        <v>184</v>
      </c>
      <c r="B16" s="89"/>
      <c r="C16" s="89"/>
      <c r="D16" s="89"/>
      <c r="E16" s="89"/>
      <c r="F16" s="89"/>
      <c r="G16" s="89"/>
      <c r="H16" s="89"/>
      <c r="I16" s="89"/>
      <c r="J16" s="89"/>
      <c r="K16" s="89"/>
      <c r="L16" s="89"/>
      <c r="M16" s="89"/>
      <c r="N16" s="89">
        <v>423.69966700000015</v>
      </c>
      <c r="O16" s="89">
        <v>445.395961</v>
      </c>
      <c r="P16" s="89">
        <v>460.29486900000001</v>
      </c>
      <c r="Q16" s="89">
        <v>484.32448599999998</v>
      </c>
      <c r="R16" s="89">
        <v>498.35234500000001</v>
      </c>
      <c r="S16" s="89">
        <v>505.20656100000002</v>
      </c>
      <c r="T16" s="89">
        <v>506.347036</v>
      </c>
      <c r="U16" s="89">
        <v>502.27658500000001</v>
      </c>
      <c r="V16" s="89">
        <v>487.834971</v>
      </c>
      <c r="W16" s="89">
        <v>466.757385</v>
      </c>
      <c r="X16" s="64">
        <v>443.083349</v>
      </c>
    </row>
    <row r="17" spans="1:24" ht="15" customHeight="1" x14ac:dyDescent="0.4">
      <c r="A17" s="162" t="s">
        <v>73</v>
      </c>
      <c r="B17" s="89">
        <f>IB!C$15</f>
        <v>431.44984660594531</v>
      </c>
      <c r="C17" s="89">
        <f>IB!D$15</f>
        <v>425.85075629501836</v>
      </c>
      <c r="D17" s="89">
        <f>IB!E$15</f>
        <v>423.87889112685446</v>
      </c>
      <c r="E17" s="89">
        <f>IB!F$15</f>
        <v>407.0641150381565</v>
      </c>
      <c r="F17" s="89">
        <f>IB!G$15</f>
        <v>418.59427849078685</v>
      </c>
      <c r="G17" s="89">
        <f>IB!H$15</f>
        <v>424.6105750106376</v>
      </c>
      <c r="H17" s="89">
        <f>IB!I$15</f>
        <v>437.39041174139618</v>
      </c>
      <c r="I17" s="89">
        <f>IB!J$15</f>
        <v>444.01455936884315</v>
      </c>
      <c r="J17" s="89">
        <f>IB!K$15</f>
        <v>448.31056018550157</v>
      </c>
      <c r="K17" s="89">
        <f>IB!L$15</f>
        <v>456.12699352548594</v>
      </c>
      <c r="L17" s="89">
        <f>IB!M$15</f>
        <v>463.75504952965593</v>
      </c>
      <c r="M17" s="89">
        <f>IB!N$15</f>
        <v>481.65851878580446</v>
      </c>
      <c r="N17" s="89">
        <f>IB!O$15</f>
        <v>477.91943519843767</v>
      </c>
      <c r="O17" s="89">
        <f>IB!P$15</f>
        <v>451.21463943208425</v>
      </c>
      <c r="P17" s="89">
        <f>IB!Q$15</f>
        <v>414.38645732057006</v>
      </c>
      <c r="Q17" s="89">
        <f>IB!R$15</f>
        <v>367.45792817360785</v>
      </c>
      <c r="R17" s="89">
        <f>IB!S$15</f>
        <v>250.63929828972465</v>
      </c>
      <c r="S17" s="89">
        <f>IB!T$15</f>
        <v>115.50788612765074</v>
      </c>
      <c r="T17" s="89">
        <f>IB!U$15</f>
        <v>42.949558175175795</v>
      </c>
      <c r="U17" s="89">
        <f>IB!V$15</f>
        <v>11.838239619622675</v>
      </c>
      <c r="V17" s="89">
        <f>IB!W$15</f>
        <v>1.6877562754902509</v>
      </c>
      <c r="W17" s="89">
        <f>IB!X$15</f>
        <v>0.45815574775639945</v>
      </c>
      <c r="X17" s="64">
        <f>IB!Y$15</f>
        <v>0</v>
      </c>
    </row>
    <row r="18" spans="1:24" ht="30" customHeight="1" x14ac:dyDescent="0.4">
      <c r="A18" s="161" t="s">
        <v>72</v>
      </c>
      <c r="B18" s="89">
        <f>IS!C$15</f>
        <v>1041.2054529040483</v>
      </c>
      <c r="C18" s="89">
        <f>IS!D$15</f>
        <v>868.62189110523673</v>
      </c>
      <c r="D18" s="89">
        <f>IS!E$15</f>
        <v>849.86420301520661</v>
      </c>
      <c r="E18" s="89">
        <f>IS!F$15</f>
        <v>870.3204624504267</v>
      </c>
      <c r="F18" s="89">
        <f>IS!G$15</f>
        <v>920.00349966892747</v>
      </c>
      <c r="G18" s="89">
        <f>IS!H$15</f>
        <v>977.86435795830585</v>
      </c>
      <c r="H18" s="89">
        <f>IS!I$15</f>
        <v>935.77320900290499</v>
      </c>
      <c r="I18" s="89">
        <f>IS!J$15</f>
        <v>823.32668807656523</v>
      </c>
      <c r="J18" s="89">
        <f>IS!K$15</f>
        <v>616.88055515706776</v>
      </c>
      <c r="K18" s="89">
        <f>IS!L$15</f>
        <v>567.31245100832166</v>
      </c>
      <c r="L18" s="89">
        <f>IS!M$15</f>
        <v>558.61895176410508</v>
      </c>
      <c r="M18" s="89">
        <f>IS!N$15</f>
        <v>580.38997672035862</v>
      </c>
      <c r="N18" s="89">
        <f>IS!O$15</f>
        <v>565.01593975959406</v>
      </c>
      <c r="O18" s="89">
        <f>IS!P$15</f>
        <v>557.52203922674528</v>
      </c>
      <c r="P18" s="89">
        <f>IS!Q$15</f>
        <v>530.91493113837805</v>
      </c>
      <c r="Q18" s="89">
        <f>IS!R$15</f>
        <v>474.40821293127169</v>
      </c>
      <c r="R18" s="89">
        <f>IS!S$15</f>
        <v>364.53762407597924</v>
      </c>
      <c r="S18" s="89">
        <f>IS!T$15</f>
        <v>247.93790207556478</v>
      </c>
      <c r="T18" s="89">
        <f>IS!U$15</f>
        <v>201.49182782838307</v>
      </c>
      <c r="U18" s="89">
        <f>IS!V$15</f>
        <v>172.78740235498063</v>
      </c>
      <c r="V18" s="89">
        <f>IS!W$15</f>
        <v>148.40167009653496</v>
      </c>
      <c r="W18" s="89">
        <f>IS!X$15</f>
        <v>137.33340531219025</v>
      </c>
      <c r="X18" s="64">
        <f>IS!Y$15</f>
        <v>111.78669353031547</v>
      </c>
    </row>
    <row r="19" spans="1:24" ht="15" customHeight="1" x14ac:dyDescent="0.4">
      <c r="A19" s="70" t="s">
        <v>71</v>
      </c>
      <c r="B19" s="89">
        <f>'IS MIG'!C$15</f>
        <v>333.98058848300059</v>
      </c>
      <c r="C19" s="89">
        <f>'IS MIG'!D$15</f>
        <v>318.54557132973588</v>
      </c>
      <c r="D19" s="89">
        <f>'IS MIG'!E$15</f>
        <v>300.32940986181023</v>
      </c>
      <c r="E19" s="89">
        <f>'IS MIG'!F$15</f>
        <v>306.61433635595591</v>
      </c>
      <c r="F19" s="89">
        <f>'IS MIG'!G$15</f>
        <v>308.50231800594088</v>
      </c>
      <c r="G19" s="89">
        <f>'IS MIG'!H$15</f>
        <v>335.67535225790294</v>
      </c>
      <c r="H19" s="89">
        <f>'IS MIG'!I$15</f>
        <v>314.63316819094678</v>
      </c>
      <c r="I19" s="89">
        <f>'IS MIG'!J$15</f>
        <v>172.87504809488155</v>
      </c>
      <c r="J19" s="89">
        <f>'IS MIG'!K$15</f>
        <v>0</v>
      </c>
      <c r="K19" s="89">
        <f>'IS MIG'!L$15</f>
        <v>0</v>
      </c>
      <c r="L19" s="89">
        <f>'IS MIG'!M$15</f>
        <v>0</v>
      </c>
      <c r="M19" s="89">
        <f>'IS MIG'!N$15</f>
        <v>0</v>
      </c>
      <c r="N19" s="89">
        <f>'IS MIG'!O$15</f>
        <v>0</v>
      </c>
      <c r="O19" s="89">
        <f>'IS MIG'!P$15</f>
        <v>0</v>
      </c>
      <c r="P19" s="89">
        <f>'IS MIG'!Q$15</f>
        <v>0</v>
      </c>
      <c r="Q19" s="89">
        <f>'IS MIG'!R$15</f>
        <v>0</v>
      </c>
      <c r="R19" s="89">
        <f>'IS MIG'!S$15</f>
        <v>0</v>
      </c>
      <c r="S19" s="89">
        <f>'IS MIG'!T$15</f>
        <v>0</v>
      </c>
      <c r="T19" s="89">
        <f>'IS MIG'!U$15</f>
        <v>0</v>
      </c>
      <c r="U19" s="89">
        <f>'IS MIG'!V$15</f>
        <v>0</v>
      </c>
      <c r="V19" s="89">
        <f>'IS MIG'!W$15</f>
        <v>0</v>
      </c>
      <c r="W19" s="89">
        <f>'IS MIG'!X$15</f>
        <v>0</v>
      </c>
      <c r="X19" s="64">
        <f>'IS MIG'!Y$15</f>
        <v>0</v>
      </c>
    </row>
    <row r="20" spans="1:24" ht="15" customHeight="1" x14ac:dyDescent="0.4">
      <c r="A20" s="70" t="s">
        <v>183</v>
      </c>
      <c r="B20" s="89"/>
      <c r="C20" s="89"/>
      <c r="D20" s="89"/>
      <c r="E20" s="89"/>
      <c r="F20" s="89">
        <f>'IS (incapacity)'!G$15</f>
        <v>297.79501293459418</v>
      </c>
      <c r="G20" s="89">
        <f>'IS (incapacity)'!H$15</f>
        <v>318.70591538525878</v>
      </c>
      <c r="H20" s="89">
        <f>'IS (incapacity)'!I$15</f>
        <v>296.08310017783799</v>
      </c>
      <c r="I20" s="89">
        <f>'IS (incapacity)'!J$15</f>
        <v>312.86090529246934</v>
      </c>
      <c r="J20" s="89">
        <f>'IS (incapacity)'!K$15</f>
        <v>311.8173922088759</v>
      </c>
      <c r="K20" s="89">
        <f>'IS (incapacity)'!L$15</f>
        <v>296.34486176506618</v>
      </c>
      <c r="L20" s="89">
        <f>'IS (incapacity)'!M$15</f>
        <v>307.04659590620321</v>
      </c>
      <c r="M20" s="89">
        <f>'IS (incapacity)'!N$15</f>
        <v>345.51444187336273</v>
      </c>
      <c r="N20" s="89">
        <f>'IS (incapacity)'!O$15</f>
        <v>352.080630978606</v>
      </c>
      <c r="O20" s="89">
        <f>'IS (incapacity)'!P$15</f>
        <v>349.07334263812555</v>
      </c>
      <c r="P20" s="89">
        <f>'IS (incapacity)'!Q$15</f>
        <v>329.34683340458724</v>
      </c>
      <c r="Q20" s="89">
        <f>'IS (incapacity)'!R$15</f>
        <v>287.52623932355795</v>
      </c>
      <c r="R20" s="89">
        <f>'IS (incapacity)'!S$15</f>
        <v>181.05095227081279</v>
      </c>
      <c r="S20" s="89">
        <f>'IS (incapacity)'!T$15</f>
        <v>77.015453143438378</v>
      </c>
      <c r="T20" s="89">
        <f>'IS (incapacity)'!U$15</f>
        <v>41.02969657060558</v>
      </c>
      <c r="U20" s="89">
        <f>'IS (incapacity)'!V$15</f>
        <v>20.237644042824339</v>
      </c>
      <c r="V20" s="89">
        <f>'IS (incapacity)'!W$15</f>
        <v>6.8837249265884992</v>
      </c>
      <c r="W20" s="89">
        <f>'IS (incapacity)'!X$15</f>
        <v>1.0867350524392883</v>
      </c>
      <c r="X20" s="64">
        <f>'IS (incapacity)'!Y$15</f>
        <v>0</v>
      </c>
    </row>
    <row r="21" spans="1:24" ht="15" customHeight="1" x14ac:dyDescent="0.4">
      <c r="A21" s="70" t="s">
        <v>182</v>
      </c>
      <c r="B21" s="89"/>
      <c r="C21" s="89"/>
      <c r="D21" s="89"/>
      <c r="E21" s="89"/>
      <c r="F21" s="89">
        <f>'IS (lone parent)'!G$15</f>
        <v>282.21073780804022</v>
      </c>
      <c r="G21" s="89">
        <f>'IS (lone parent)'!H$15</f>
        <v>288.57796300591633</v>
      </c>
      <c r="H21" s="89">
        <f>'IS (lone parent)'!I$15</f>
        <v>291.55980508809967</v>
      </c>
      <c r="I21" s="89">
        <f>'IS (lone parent)'!J$15</f>
        <v>302.62901206423811</v>
      </c>
      <c r="J21" s="89">
        <f>'IS (lone parent)'!K$15</f>
        <v>271.69435231134764</v>
      </c>
      <c r="K21" s="89">
        <f>'IS (lone parent)'!L$15</f>
        <v>231.61086315087726</v>
      </c>
      <c r="L21" s="89">
        <f>'IS (lone parent)'!M$15</f>
        <v>212.44199560930653</v>
      </c>
      <c r="M21" s="89">
        <f>'IS (lone parent)'!N$15</f>
        <v>200.70867103606923</v>
      </c>
      <c r="N21" s="89">
        <f>'IS (lone parent)'!O$15</f>
        <v>182.43557312582317</v>
      </c>
      <c r="O21" s="89">
        <f>'IS (lone parent)'!P$15</f>
        <v>175.31384550353661</v>
      </c>
      <c r="P21" s="89">
        <f>'IS (lone parent)'!Q$15</f>
        <v>163.04385011134323</v>
      </c>
      <c r="Q21" s="89">
        <f>'IS (lone parent)'!R$15</f>
        <v>146.69908758351758</v>
      </c>
      <c r="R21" s="89">
        <f>'IS (lone parent)'!S$15</f>
        <v>136.77206540869213</v>
      </c>
      <c r="S21" s="89">
        <f>'IS (lone parent)'!T$15</f>
        <v>122.5101936414452</v>
      </c>
      <c r="T21" s="89">
        <f>'IS (lone parent)'!U$15</f>
        <v>113.18929028739512</v>
      </c>
      <c r="U21" s="89">
        <f>'IS (lone parent)'!V$15</f>
        <v>104.94069318487669</v>
      </c>
      <c r="V21" s="89">
        <f>'IS (lone parent)'!W$15</f>
        <v>95.406999246826757</v>
      </c>
      <c r="W21" s="89">
        <f>'IS (lone parent)'!X$15</f>
        <v>89.219295382253833</v>
      </c>
      <c r="X21" s="64">
        <f>'IS (lone parent)'!Y$15</f>
        <v>68.97593163608957</v>
      </c>
    </row>
    <row r="22" spans="1:24" ht="15" customHeight="1" x14ac:dyDescent="0.4">
      <c r="A22" s="70" t="s">
        <v>181</v>
      </c>
      <c r="B22" s="89"/>
      <c r="C22" s="89"/>
      <c r="D22" s="89"/>
      <c r="E22" s="89"/>
      <c r="F22" s="89">
        <f>'IS (carer)'!G$15</f>
        <v>13.194071034201736</v>
      </c>
      <c r="G22" s="89">
        <f>'IS (carer)'!H$15</f>
        <v>16.796558088630672</v>
      </c>
      <c r="H22" s="89">
        <f>'IS (carer)'!I$15</f>
        <v>17.745959539258241</v>
      </c>
      <c r="I22" s="89">
        <f>'IS (carer)'!J$15</f>
        <v>19.090062929462185</v>
      </c>
      <c r="J22" s="89">
        <f>'IS (carer)'!K$15</f>
        <v>18.856874487849673</v>
      </c>
      <c r="K22" s="89">
        <f>'IS (carer)'!L$15</f>
        <v>17.735340970647144</v>
      </c>
      <c r="L22" s="89">
        <f>'IS (carer)'!M$15</f>
        <v>17.151331061181644</v>
      </c>
      <c r="M22" s="89">
        <f>'IS (carer)'!N$15</f>
        <v>16.802931170228966</v>
      </c>
      <c r="N22" s="89">
        <f>'IS (carer)'!O$15</f>
        <v>16.321276349437209</v>
      </c>
      <c r="O22" s="89">
        <f>'IS (carer)'!P$15</f>
        <v>18.184109787962736</v>
      </c>
      <c r="P22" s="89">
        <f>'IS (carer)'!Q$15</f>
        <v>23.119624222852657</v>
      </c>
      <c r="Q22" s="89">
        <f>'IS (carer)'!R$15</f>
        <v>26.012851822976291</v>
      </c>
      <c r="R22" s="89">
        <f>'IS (carer)'!S$15</f>
        <v>31.610030573046711</v>
      </c>
      <c r="S22" s="89">
        <f>'IS (carer)'!T$15</f>
        <v>35.156874282472458</v>
      </c>
      <c r="T22" s="89">
        <f>'IS (carer)'!U$15</f>
        <v>36.235512647812733</v>
      </c>
      <c r="U22" s="89">
        <f>'IS (carer)'!V$15</f>
        <v>37.946292534765149</v>
      </c>
      <c r="V22" s="89">
        <f>'IS (carer)'!W$15</f>
        <v>38.23730074721712</v>
      </c>
      <c r="W22" s="89">
        <f>'IS (carer)'!X$15</f>
        <v>40.828496977955673</v>
      </c>
      <c r="X22" s="64">
        <f>'IS (carer)'!Y$15</f>
        <v>38.262399209051161</v>
      </c>
    </row>
    <row r="23" spans="1:24" ht="15" customHeight="1" x14ac:dyDescent="0.4">
      <c r="A23" s="70" t="s">
        <v>180</v>
      </c>
      <c r="B23" s="89"/>
      <c r="C23" s="89"/>
      <c r="D23" s="89"/>
      <c r="E23" s="89"/>
      <c r="F23" s="89">
        <f>'IS (others)'!G$15</f>
        <v>18.301359886150404</v>
      </c>
      <c r="G23" s="89">
        <f>'IS (others)'!H$15</f>
        <v>18.10856922059704</v>
      </c>
      <c r="H23" s="89">
        <f>'IS (others)'!I$15</f>
        <v>15.751176006762265</v>
      </c>
      <c r="I23" s="89">
        <f>'IS (others)'!J$15</f>
        <v>15.871659695514239</v>
      </c>
      <c r="J23" s="89">
        <f>'IS (others)'!K$15</f>
        <v>14.511936148994403</v>
      </c>
      <c r="K23" s="89">
        <f>'IS (others)'!L$15</f>
        <v>19.937418817340252</v>
      </c>
      <c r="L23" s="89">
        <f>'IS (others)'!M$15</f>
        <v>20.441816343489894</v>
      </c>
      <c r="M23" s="89">
        <f>'IS (others)'!N$15</f>
        <v>17.76372152049569</v>
      </c>
      <c r="N23" s="89">
        <f>'IS (others)'!O$15</f>
        <v>15.748448313244241</v>
      </c>
      <c r="O23" s="89">
        <f>'IS (others)'!P$15</f>
        <v>15.953438357220975</v>
      </c>
      <c r="P23" s="89">
        <f>'IS (others)'!Q$15</f>
        <v>15.617095897405896</v>
      </c>
      <c r="Q23" s="89">
        <f>'IS (others)'!R$15</f>
        <v>14.21217130763403</v>
      </c>
      <c r="R23" s="89">
        <f>'IS (others)'!S$15</f>
        <v>15.064263348033666</v>
      </c>
      <c r="S23" s="89">
        <f>'IS (others)'!T$15</f>
        <v>13.248163101701596</v>
      </c>
      <c r="T23" s="89">
        <f>'IS (others)'!U$15</f>
        <v>11.057227843702316</v>
      </c>
      <c r="U23" s="89">
        <f>'IS (others)'!V$15</f>
        <v>9.5346537834674532</v>
      </c>
      <c r="V23" s="89">
        <f>'IS (others)'!W$15</f>
        <v>7.7529132002465664</v>
      </c>
      <c r="W23" s="89">
        <f>'IS (others)'!X$15</f>
        <v>6.148664110377613</v>
      </c>
      <c r="X23" s="64">
        <f>'IS (others)'!Y$15</f>
        <v>4.1922859771814727</v>
      </c>
    </row>
    <row r="24" spans="1:24" ht="30" customHeight="1" x14ac:dyDescent="0.4">
      <c r="A24" s="162" t="s">
        <v>66</v>
      </c>
      <c r="B24" s="89"/>
      <c r="C24" s="89"/>
      <c r="D24" s="89"/>
      <c r="E24" s="89"/>
      <c r="F24" s="89">
        <f>IIDB!G$15</f>
        <v>44.808311663224181</v>
      </c>
      <c r="G24" s="89">
        <f>IIDB!H$15</f>
        <v>45.976015724977188</v>
      </c>
      <c r="H24" s="89">
        <f>IIDB!I$15</f>
        <v>46.201641531371244</v>
      </c>
      <c r="I24" s="89">
        <f>IIDB!J$15</f>
        <v>46.443424437265584</v>
      </c>
      <c r="J24" s="89">
        <f>IIDB!K$15</f>
        <v>48.806567827967584</v>
      </c>
      <c r="K24" s="89">
        <f>IIDB!L$15</f>
        <v>49.089965481421984</v>
      </c>
      <c r="L24" s="89">
        <f>IIDB!M$15</f>
        <v>49.822216644486851</v>
      </c>
      <c r="M24" s="89">
        <f>IIDB!N$15</f>
        <v>50.699346802992039</v>
      </c>
      <c r="N24" s="89">
        <f>IIDB!O$15</f>
        <v>52.298048118199809</v>
      </c>
      <c r="O24" s="89">
        <f>IIDB!P$15</f>
        <v>54.490575809102964</v>
      </c>
      <c r="P24" s="89">
        <f>IIDB!Q$15</f>
        <v>56.971984969394647</v>
      </c>
      <c r="Q24" s="89">
        <f>IIDB!R$15</f>
        <v>57.054250825035886</v>
      </c>
      <c r="R24" s="89">
        <f>IIDB!S$15</f>
        <v>58.735862604277294</v>
      </c>
      <c r="S24" s="89">
        <f>IIDB!T$15</f>
        <v>59.020606951707066</v>
      </c>
      <c r="T24" s="89">
        <f>IIDB!U$15</f>
        <v>59.674186587483163</v>
      </c>
      <c r="U24" s="89">
        <f>IIDB!V$15</f>
        <v>58.626713939352193</v>
      </c>
      <c r="V24" s="89">
        <f>IIDB!W$15</f>
        <v>56.928367758003986</v>
      </c>
      <c r="W24" s="89">
        <f>IIDB!X$15</f>
        <v>55.716289028242457</v>
      </c>
      <c r="X24" s="64">
        <f>IIDB!Y$15</f>
        <v>55.652900700484103</v>
      </c>
    </row>
    <row r="25" spans="1:24" ht="15" customHeight="1" x14ac:dyDescent="0.4">
      <c r="A25" s="161" t="s">
        <v>65</v>
      </c>
      <c r="B25" s="89">
        <f>JSA!C$15</f>
        <v>157.29292046730154</v>
      </c>
      <c r="C25" s="89">
        <f>JSA!D$15</f>
        <v>256.67276144306504</v>
      </c>
      <c r="D25" s="89">
        <f>JSA!E$15</f>
        <v>225.22177469130546</v>
      </c>
      <c r="E25" s="89">
        <f>JSA!F$15</f>
        <v>198.00457343499619</v>
      </c>
      <c r="F25" s="89">
        <f>JSA!G$15</f>
        <v>163.88282990112239</v>
      </c>
      <c r="G25" s="89">
        <f>JSA!H$15</f>
        <v>144.59814234106156</v>
      </c>
      <c r="H25" s="89">
        <f>JSA!I$15</f>
        <v>141.57933032228334</v>
      </c>
      <c r="I25" s="89">
        <f>JSA!J$15</f>
        <v>135.27677097324641</v>
      </c>
      <c r="J25" s="89">
        <f>JSA!K$15</f>
        <v>112.47594817642906</v>
      </c>
      <c r="K25" s="89">
        <f>JSA!L$15</f>
        <v>119.27063857225812</v>
      </c>
      <c r="L25" s="89">
        <f>JSA!M$15</f>
        <v>126.18465883235726</v>
      </c>
      <c r="M25" s="89">
        <f>JSA!N$15</f>
        <v>110.61686920927858</v>
      </c>
      <c r="N25" s="89">
        <f>JSA!O$15</f>
        <v>163.49250775823697</v>
      </c>
      <c r="O25" s="89">
        <f>JSA!P$15</f>
        <v>283.01610450740674</v>
      </c>
      <c r="P25" s="89">
        <f>JSA!Q$15</f>
        <v>258.19620027799198</v>
      </c>
      <c r="Q25" s="89">
        <f>JSA!R$15</f>
        <v>284.61051106914891</v>
      </c>
      <c r="R25" s="89">
        <f>JSA!S$15</f>
        <v>295.76734341002373</v>
      </c>
      <c r="S25" s="89">
        <f>JSA!T$15</f>
        <v>241.0231573800354</v>
      </c>
      <c r="T25" s="89">
        <f>JSA!U$15</f>
        <v>158.14471228218892</v>
      </c>
      <c r="U25" s="89">
        <f>JSA!V$15</f>
        <v>118.89093237917294</v>
      </c>
      <c r="V25" s="89">
        <f>JSA!W$15</f>
        <v>100.35003734816604</v>
      </c>
      <c r="W25" s="89">
        <f>JSA!X$15</f>
        <v>80.943653766899828</v>
      </c>
      <c r="X25" s="64">
        <f>JSA!Y$15</f>
        <v>52.838333496101932</v>
      </c>
    </row>
    <row r="26" spans="1:24" ht="15" customHeight="1" x14ac:dyDescent="0.4">
      <c r="A26" s="161" t="s">
        <v>64</v>
      </c>
      <c r="B26" s="89">
        <f>MA!C$15</f>
        <v>0</v>
      </c>
      <c r="C26" s="89">
        <f>MA!D$15</f>
        <v>0</v>
      </c>
      <c r="D26" s="89">
        <f>MA!E$15</f>
        <v>0</v>
      </c>
      <c r="E26" s="89">
        <f>MA!F$15</f>
        <v>0</v>
      </c>
      <c r="F26" s="89">
        <f>MA!G$15</f>
        <v>5.726652602726551</v>
      </c>
      <c r="G26" s="89">
        <f>MA!H$15</f>
        <v>6.362429724375164</v>
      </c>
      <c r="H26" s="89">
        <f>MA!I$15</f>
        <v>7.6765028565846887</v>
      </c>
      <c r="I26" s="89">
        <f>MA!J$15</f>
        <v>14.129899328233964</v>
      </c>
      <c r="J26" s="89">
        <f>MA!K$15</f>
        <v>14.711142573716522</v>
      </c>
      <c r="K26" s="89">
        <f>MA!L$15</f>
        <v>17.988995945190347</v>
      </c>
      <c r="L26" s="89">
        <f>MA!M$15</f>
        <v>19.79142870931863</v>
      </c>
      <c r="M26" s="89">
        <f>MA!N$15</f>
        <v>25.920308369138969</v>
      </c>
      <c r="N26" s="89">
        <f>MA!O$15</f>
        <v>33.565181123694153</v>
      </c>
      <c r="O26" s="89">
        <f>MA!P$15</f>
        <v>35.165757981553426</v>
      </c>
      <c r="P26" s="89">
        <f>MA!Q$15</f>
        <v>30.526992927956574</v>
      </c>
      <c r="Q26" s="89">
        <f>MA!R$15</f>
        <v>30.624683974983807</v>
      </c>
      <c r="R26" s="89">
        <f>MA!S$15</f>
        <v>38.601987997758819</v>
      </c>
      <c r="S26" s="89">
        <f>MA!T$15</f>
        <v>39.957797804148214</v>
      </c>
      <c r="T26" s="89">
        <f>MA!U$15</f>
        <v>42.253006460063069</v>
      </c>
      <c r="U26" s="89">
        <f>MA!V$15</f>
        <v>43.03218048806017</v>
      </c>
      <c r="V26" s="89">
        <f>MA!W$15</f>
        <v>39.271113525647912</v>
      </c>
      <c r="W26" s="89">
        <f>MA!X$15</f>
        <v>37.812673200829053</v>
      </c>
      <c r="X26" s="64">
        <f>MA!Y$15</f>
        <v>36.972891263880761</v>
      </c>
    </row>
    <row r="27" spans="1:24" ht="15" customHeight="1" x14ac:dyDescent="0.4">
      <c r="A27" s="161" t="s">
        <v>178</v>
      </c>
      <c r="B27" s="89"/>
      <c r="C27" s="89"/>
      <c r="D27" s="89"/>
      <c r="E27" s="89"/>
      <c r="F27" s="89"/>
      <c r="G27" s="89"/>
      <c r="H27" s="89"/>
      <c r="I27" s="89"/>
      <c r="J27" s="89">
        <f>O75TVL!K$15</f>
        <v>45.535750427477097</v>
      </c>
      <c r="K27" s="89">
        <f>O75TVL!L$15</f>
        <v>48.13787801874372</v>
      </c>
      <c r="L27" s="89">
        <f>O75TVL!M$15</f>
        <v>51.023544970730569</v>
      </c>
      <c r="M27" s="89">
        <f>O75TVL!N$15</f>
        <v>53.254305420085771</v>
      </c>
      <c r="N27" s="89">
        <f>O75TVL!O$15</f>
        <v>55.097941812388811</v>
      </c>
      <c r="O27" s="89">
        <f>O75TVL!P$15</f>
        <v>57.210924309914731</v>
      </c>
      <c r="P27" s="89">
        <f>O75TVL!Q$15</f>
        <v>60.108377304254432</v>
      </c>
      <c r="Q27" s="89">
        <f>O75TVL!R$15</f>
        <v>60.865727128667643</v>
      </c>
      <c r="R27" s="89">
        <f>O75TVL!S$15</f>
        <v>61.618306699451729</v>
      </c>
      <c r="S27" s="89">
        <f>O75TVL!T$15</f>
        <v>61.148614570340328</v>
      </c>
      <c r="T27" s="89">
        <f>O75TVL!U$15</f>
        <v>61.716162209965823</v>
      </c>
      <c r="U27" s="89">
        <f>O75TVL!V$15</f>
        <v>62.688899464148186</v>
      </c>
      <c r="V27" s="89">
        <f>O75TVL!W$15</f>
        <v>63.273816482933896</v>
      </c>
      <c r="W27" s="89">
        <f>O75TVL!X$15</f>
        <v>66.016490788731474</v>
      </c>
      <c r="X27" s="64">
        <f>O75TVL!Y$15</f>
        <v>47.230966471721452</v>
      </c>
    </row>
    <row r="28" spans="1:24" ht="15" customHeight="1" x14ac:dyDescent="0.4">
      <c r="A28" s="161" t="s">
        <v>89</v>
      </c>
      <c r="B28" s="89"/>
      <c r="C28" s="89"/>
      <c r="D28" s="89"/>
      <c r="E28" s="89"/>
      <c r="F28" s="89"/>
      <c r="G28" s="89"/>
      <c r="H28" s="89"/>
      <c r="I28" s="89">
        <f>PC!J$15</f>
        <v>0</v>
      </c>
      <c r="J28" s="89">
        <f>PC!K$15</f>
        <v>457.21196737251631</v>
      </c>
      <c r="K28" s="89">
        <f>PC!L$15</f>
        <v>496.96071153214797</v>
      </c>
      <c r="L28" s="89">
        <f>PC!M$15</f>
        <v>534.41254505632446</v>
      </c>
      <c r="M28" s="89">
        <f>PC!N$15</f>
        <v>572.26797377991852</v>
      </c>
      <c r="N28" s="89">
        <f>PC!O$15</f>
        <v>599.70890272428346</v>
      </c>
      <c r="O28" s="89">
        <f>PC!P$15</f>
        <v>636.80724804236274</v>
      </c>
      <c r="P28" s="89">
        <f>PC!Q$15</f>
        <v>647.75691219326268</v>
      </c>
      <c r="Q28" s="89">
        <f>PC!R$15</f>
        <v>636.23965597997244</v>
      </c>
      <c r="R28" s="89">
        <f>PC!S$15</f>
        <v>591.09723954995127</v>
      </c>
      <c r="S28" s="89">
        <f>PC!T$15</f>
        <v>549.58549927341403</v>
      </c>
      <c r="T28" s="89">
        <f>PC!U$15</f>
        <v>507.85687861399128</v>
      </c>
      <c r="U28" s="89">
        <f>PC!V$15</f>
        <v>462.85154832013768</v>
      </c>
      <c r="V28" s="89">
        <f>PC!W$15</f>
        <v>428.26858825067541</v>
      </c>
      <c r="W28" s="89">
        <f>PC!X$15</f>
        <v>401.47883057471802</v>
      </c>
      <c r="X28" s="64">
        <f>PC!Y$15</f>
        <v>380.39559202438727</v>
      </c>
    </row>
    <row r="29" spans="1:24" ht="30" customHeight="1" x14ac:dyDescent="0.4">
      <c r="A29" s="161" t="s">
        <v>103</v>
      </c>
      <c r="B29" s="89"/>
      <c r="C29" s="89"/>
      <c r="D29" s="89"/>
      <c r="E29" s="89"/>
      <c r="F29" s="89"/>
      <c r="G29" s="89"/>
      <c r="H29" s="89"/>
      <c r="I29" s="89">
        <f>PIP!J$15</f>
        <v>0</v>
      </c>
      <c r="J29" s="89">
        <f>PIP!K$15</f>
        <v>0</v>
      </c>
      <c r="K29" s="89">
        <f>PIP!L$15</f>
        <v>0</v>
      </c>
      <c r="L29" s="89">
        <f>PIP!M$15</f>
        <v>0</v>
      </c>
      <c r="M29" s="89">
        <f>PIP!N$15</f>
        <v>0</v>
      </c>
      <c r="N29" s="89">
        <f>PIP!O$15</f>
        <v>0</v>
      </c>
      <c r="O29" s="89">
        <f>PIP!P$15</f>
        <v>0</v>
      </c>
      <c r="P29" s="89">
        <f>PIP!Q$15</f>
        <v>0</v>
      </c>
      <c r="Q29" s="89">
        <f>PIP!R$15</f>
        <v>0</v>
      </c>
      <c r="R29" s="89">
        <f>PIP!S$15</f>
        <v>0</v>
      </c>
      <c r="S29" s="89">
        <f>PIP!T$15</f>
        <v>11.74659489304856</v>
      </c>
      <c r="T29" s="89">
        <f>PIP!U$15</f>
        <v>95.176658068150871</v>
      </c>
      <c r="U29" s="89">
        <f>PIP!V$15</f>
        <v>180.43683002835502</v>
      </c>
      <c r="V29" s="89">
        <f>PIP!W$15</f>
        <v>356.4156367638937</v>
      </c>
      <c r="W29" s="89">
        <f>PIP!X$15</f>
        <v>633.24244389342198</v>
      </c>
      <c r="X29" s="64">
        <f>PIP!Y$15</f>
        <v>795.50567009119811</v>
      </c>
    </row>
    <row r="30" spans="1:24" ht="15" customHeight="1" x14ac:dyDescent="0.4">
      <c r="A30" s="161" t="s">
        <v>63</v>
      </c>
      <c r="B30" s="89">
        <f>SDA!C$15</f>
        <v>75.461349887552217</v>
      </c>
      <c r="C30" s="89">
        <f>SDA!D$15</f>
        <v>84.667017616412025</v>
      </c>
      <c r="D30" s="89">
        <f>SDA!E$15</f>
        <v>83.932034756098219</v>
      </c>
      <c r="E30" s="89">
        <f>SDA!F$15</f>
        <v>87.098916471503998</v>
      </c>
      <c r="F30" s="89">
        <f>SDA!G$15</f>
        <v>84.128883903339258</v>
      </c>
      <c r="G30" s="89">
        <f>SDA!H$15</f>
        <v>86.937726508039916</v>
      </c>
      <c r="H30" s="89">
        <f>SDA!I$15</f>
        <v>80.198321840672435</v>
      </c>
      <c r="I30" s="89">
        <f>SDA!J$15</f>
        <v>78.580651357371664</v>
      </c>
      <c r="J30" s="89">
        <f>SDA!K$15</f>
        <v>77.528444879249307</v>
      </c>
      <c r="K30" s="89">
        <f>SDA!L$15</f>
        <v>76.067872368786055</v>
      </c>
      <c r="L30" s="89">
        <f>SDA!M$15</f>
        <v>76.655823220852355</v>
      </c>
      <c r="M30" s="89">
        <f>SDA!N$15</f>
        <v>76.37050835407355</v>
      </c>
      <c r="N30" s="89">
        <f>SDA!O$15</f>
        <v>75.801157081463117</v>
      </c>
      <c r="O30" s="89">
        <f>SDA!P$15</f>
        <v>77.48212023568729</v>
      </c>
      <c r="P30" s="89">
        <f>SDA!Q$15</f>
        <v>76.366673490934815</v>
      </c>
      <c r="Q30" s="89">
        <f>SDA!R$15</f>
        <v>75.977885703790733</v>
      </c>
      <c r="R30" s="89">
        <f>SDA!S$15</f>
        <v>76.792549768278064</v>
      </c>
      <c r="S30" s="89">
        <f>SDA!T$15</f>
        <v>75.311608543147258</v>
      </c>
      <c r="T30" s="89">
        <f>SDA!U$15</f>
        <v>63.016409887504693</v>
      </c>
      <c r="U30" s="89">
        <f>SDA!V$15</f>
        <v>38.45537816588218</v>
      </c>
      <c r="V30" s="89">
        <f>SDA!W$15</f>
        <v>18.768259464392298</v>
      </c>
      <c r="W30" s="89">
        <f>SDA!X$15</f>
        <v>10.063152680722414</v>
      </c>
      <c r="X30" s="64">
        <f>SDA!Y$15</f>
        <v>8.3080636721849395</v>
      </c>
    </row>
    <row r="31" spans="1:24" ht="15" customHeight="1" x14ac:dyDescent="0.4">
      <c r="A31" s="70" t="s">
        <v>62</v>
      </c>
      <c r="B31" s="89"/>
      <c r="C31" s="89"/>
      <c r="D31" s="89"/>
      <c r="E31" s="89"/>
      <c r="F31" s="89">
        <f>'SDA (working age)'!G$15</f>
        <v>71.780330022682847</v>
      </c>
      <c r="G31" s="89">
        <f>'SDA (working age)'!H$15</f>
        <v>74.27011164674542</v>
      </c>
      <c r="H31" s="89">
        <f>'SDA (working age)'!I$15</f>
        <v>67.581340710773688</v>
      </c>
      <c r="I31" s="89">
        <f>'SDA (working age)'!J$15</f>
        <v>65.182370467861077</v>
      </c>
      <c r="J31" s="89">
        <f>'SDA (working age)'!K$15</f>
        <v>67.740264542107965</v>
      </c>
      <c r="K31" s="89">
        <f>'SDA (working age)'!L$15</f>
        <v>65.79065563254656</v>
      </c>
      <c r="L31" s="89">
        <f>'SDA (working age)'!M$15</f>
        <v>65.765450968198863</v>
      </c>
      <c r="M31" s="89">
        <f>'SDA (working age)'!N$15</f>
        <v>59.964253691927389</v>
      </c>
      <c r="N31" s="89">
        <f>'SDA (working age)'!O$15</f>
        <v>61.266697577410937</v>
      </c>
      <c r="O31" s="89">
        <f>'SDA (working age)'!P$15</f>
        <v>62.361695918073835</v>
      </c>
      <c r="P31" s="89">
        <f>'SDA (working age)'!Q$15</f>
        <v>62.293882561233715</v>
      </c>
      <c r="Q31" s="89">
        <f>'SDA (working age)'!R$15</f>
        <v>61.891107692362787</v>
      </c>
      <c r="R31" s="89">
        <f>'SDA (working age)'!S$15</f>
        <v>63.445215797005453</v>
      </c>
      <c r="S31" s="89">
        <f>'SDA (working age)'!T$15</f>
        <v>63.181503396909015</v>
      </c>
      <c r="T31" s="89">
        <f>'SDA (working age)'!U$15</f>
        <v>51.382921115193966</v>
      </c>
      <c r="U31" s="89">
        <f>'SDA (working age)'!V$15</f>
        <v>27.708907817438607</v>
      </c>
      <c r="V31" s="89">
        <f>'SDA (working age)'!W$15</f>
        <v>8.906621837904245</v>
      </c>
      <c r="W31" s="89">
        <f>'SDA (working age)'!X$15</f>
        <v>1.141627826446737</v>
      </c>
      <c r="X31" s="64">
        <f>'SDA (working age)'!Y$15</f>
        <v>9.4288855860733725E-2</v>
      </c>
    </row>
    <row r="32" spans="1:24" ht="15" customHeight="1" x14ac:dyDescent="0.4">
      <c r="A32" s="70" t="s">
        <v>61</v>
      </c>
      <c r="B32" s="89"/>
      <c r="C32" s="89"/>
      <c r="D32" s="89"/>
      <c r="E32" s="89"/>
      <c r="F32" s="89">
        <f>'SDA (pensioners)'!G$15</f>
        <v>12.348553880656423</v>
      </c>
      <c r="G32" s="89">
        <f>'SDA (pensioners)'!H$15</f>
        <v>12.667614861294487</v>
      </c>
      <c r="H32" s="89">
        <f>'SDA (pensioners)'!I$15</f>
        <v>12.616981129898747</v>
      </c>
      <c r="I32" s="89">
        <f>'SDA (pensioners)'!J$15</f>
        <v>13.398280889510595</v>
      </c>
      <c r="J32" s="89">
        <f>'SDA (pensioners)'!K$15</f>
        <v>9.7881803371413252</v>
      </c>
      <c r="K32" s="89">
        <f>'SDA (pensioners)'!L$15</f>
        <v>10.277216736239497</v>
      </c>
      <c r="L32" s="89">
        <f>'SDA (pensioners)'!M$15</f>
        <v>10.890372252653494</v>
      </c>
      <c r="M32" s="89">
        <f>'SDA (pensioners)'!N$15</f>
        <v>16.406254662146161</v>
      </c>
      <c r="N32" s="89">
        <f>'SDA (pensioners)'!O$15</f>
        <v>14.534459504052183</v>
      </c>
      <c r="O32" s="89">
        <f>'SDA (pensioners)'!P$15</f>
        <v>15.120424317613463</v>
      </c>
      <c r="P32" s="89">
        <f>'SDA (pensioners)'!Q$15</f>
        <v>14.072790929701108</v>
      </c>
      <c r="Q32" s="89">
        <f>'SDA (pensioners)'!R$15</f>
        <v>14.086778011427946</v>
      </c>
      <c r="R32" s="89">
        <f>'SDA (pensioners)'!S$15</f>
        <v>13.347333971272608</v>
      </c>
      <c r="S32" s="89">
        <f>'SDA (pensioners)'!T$15</f>
        <v>12.130105146238247</v>
      </c>
      <c r="T32" s="89">
        <f>'SDA (pensioners)'!U$15</f>
        <v>11.633488772310734</v>
      </c>
      <c r="U32" s="89">
        <f>'SDA (pensioners)'!V$15</f>
        <v>10.74647034844357</v>
      </c>
      <c r="V32" s="89">
        <f>'SDA (pensioners)'!W$15</f>
        <v>9.8616376264880525</v>
      </c>
      <c r="W32" s="89">
        <f>'SDA (pensioners)'!X$15</f>
        <v>8.921524854275674</v>
      </c>
      <c r="X32" s="64">
        <f>'SDA (pensioners)'!Y$15</f>
        <v>8.2137748163242055</v>
      </c>
    </row>
    <row r="33" spans="1:24" ht="15" x14ac:dyDescent="0.4">
      <c r="A33" s="160" t="s">
        <v>60</v>
      </c>
      <c r="B33" s="89">
        <f>SP!C$15</f>
        <v>0</v>
      </c>
      <c r="C33" s="89">
        <f>SP!D$15</f>
        <v>0</v>
      </c>
      <c r="D33" s="89">
        <f>SP!E$15</f>
        <v>0</v>
      </c>
      <c r="E33" s="89">
        <f>SP!F$15</f>
        <v>3579.6421723121757</v>
      </c>
      <c r="F33" s="89">
        <f>SP!G$15</f>
        <v>3671.8606014967204</v>
      </c>
      <c r="G33" s="89">
        <f>SP!H$15</f>
        <v>3975.8153133982541</v>
      </c>
      <c r="H33" s="89">
        <f>SP!I$15</f>
        <v>4229.1169916993895</v>
      </c>
      <c r="I33" s="89">
        <f>SP!J$15</f>
        <v>4434.7565279753071</v>
      </c>
      <c r="J33" s="89">
        <f>SP!K$15</f>
        <v>4659.7577067058774</v>
      </c>
      <c r="K33" s="89">
        <f>SP!L$15</f>
        <v>4915.9497002847811</v>
      </c>
      <c r="L33" s="89">
        <f>SP!M$15</f>
        <v>5140.3288486492984</v>
      </c>
      <c r="M33" s="89">
        <f>SP!N$15</f>
        <v>5535.2685935744248</v>
      </c>
      <c r="N33" s="89">
        <f>SP!O$15</f>
        <v>5937.2248400972921</v>
      </c>
      <c r="O33" s="89">
        <f>SP!P$15</f>
        <v>6460.3923623176488</v>
      </c>
      <c r="P33" s="89">
        <f>SP!Q$15</f>
        <v>6748.8269766286667</v>
      </c>
      <c r="Q33" s="89">
        <f>SP!R$15</f>
        <v>7188.5839454686984</v>
      </c>
      <c r="R33" s="89">
        <f>SP!S$15</f>
        <v>7760.0861872096575</v>
      </c>
      <c r="S33" s="89">
        <f>SP!T$15</f>
        <v>8109.3169036560648</v>
      </c>
      <c r="T33" s="89">
        <f>SP!U$15</f>
        <v>8460.8207568988673</v>
      </c>
      <c r="U33" s="89">
        <f>SP!V$15</f>
        <v>8769.9275937131588</v>
      </c>
      <c r="V33" s="89">
        <f>SP!W$15</f>
        <v>9015.8940540945841</v>
      </c>
      <c r="W33" s="89">
        <f>SP!X$15</f>
        <v>9272.3057660545383</v>
      </c>
      <c r="X33" s="64">
        <f>SP!Y$15</f>
        <v>9588.9286088646131</v>
      </c>
    </row>
    <row r="34" spans="1:24" ht="30" customHeight="1" x14ac:dyDescent="0.4">
      <c r="A34" s="160" t="s">
        <v>88</v>
      </c>
      <c r="B34" s="89"/>
      <c r="C34" s="89"/>
      <c r="D34" s="89"/>
      <c r="E34" s="89"/>
      <c r="F34" s="89"/>
      <c r="G34" s="89"/>
      <c r="H34" s="89"/>
      <c r="I34" s="89"/>
      <c r="J34" s="89">
        <f>SMP!K$15</f>
        <v>102.71698546968817</v>
      </c>
      <c r="K34" s="89">
        <f>SMP!L$15</f>
        <v>86.984488136559563</v>
      </c>
      <c r="L34" s="89">
        <f>SMP!M$15</f>
        <v>96.545619925609103</v>
      </c>
      <c r="M34" s="89">
        <f>SMP!N$15</f>
        <v>131.47718862099003</v>
      </c>
      <c r="N34" s="89">
        <f>SMP!O$15</f>
        <v>135.01930240744935</v>
      </c>
      <c r="O34" s="89">
        <f>SMP!P$15</f>
        <v>163.19782314714797</v>
      </c>
      <c r="P34" s="89">
        <f>SMP!Q$15</f>
        <v>172.93597757215002</v>
      </c>
      <c r="Q34" s="89">
        <f>SMP!R$15</f>
        <v>169.38684996397842</v>
      </c>
      <c r="R34" s="89">
        <f>SMP!S$15</f>
        <v>173.2202684669432</v>
      </c>
      <c r="S34" s="89">
        <f>SMP!T$15</f>
        <v>171.65975231854284</v>
      </c>
      <c r="T34" s="89">
        <f>SMP!U$15</f>
        <v>175.37783529888515</v>
      </c>
      <c r="U34" s="89">
        <f>SMP!V$15</f>
        <v>193.95036089999999</v>
      </c>
      <c r="V34" s="89">
        <f>SMP!W$15</f>
        <v>211.85593402699999</v>
      </c>
      <c r="W34" s="89">
        <f>SMP!X$15</f>
        <v>202.07462112526525</v>
      </c>
      <c r="X34" s="64">
        <f>SMP!Y$15</f>
        <v>220.1881671626281</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UC!T$15</f>
        <v>1.1009064037589835E-2</v>
      </c>
      <c r="T35" s="89">
        <f>UC!U$15</f>
        <v>1.2704200220169062</v>
      </c>
      <c r="U35" s="89">
        <f>UC!V$15</f>
        <v>24.020586103989086</v>
      </c>
      <c r="V35" s="89">
        <f>UC!W$15</f>
        <v>95.123237533012272</v>
      </c>
      <c r="W35" s="89">
        <f>UC!X$15</f>
        <v>262.15727929611518</v>
      </c>
      <c r="X35" s="64">
        <f>UC!Y$15</f>
        <v>713.96051189744514</v>
      </c>
    </row>
    <row r="36" spans="1:24" ht="15" customHeight="1" x14ac:dyDescent="0.4">
      <c r="A36" s="160" t="s">
        <v>59</v>
      </c>
      <c r="B36" s="89"/>
      <c r="C36" s="89"/>
      <c r="D36" s="89"/>
      <c r="E36" s="89"/>
      <c r="F36" s="89">
        <f>WFP!G$15</f>
        <v>168.65384258670733</v>
      </c>
      <c r="G36" s="89">
        <f>WFP!H$15</f>
        <v>162.94290304266903</v>
      </c>
      <c r="H36" s="89">
        <f>WFP!I$15</f>
        <v>166.17920427657677</v>
      </c>
      <c r="I36" s="89">
        <f>WFP!J$15</f>
        <v>189.24945463067462</v>
      </c>
      <c r="J36" s="89">
        <f>WFP!K$15</f>
        <v>247.12609670658392</v>
      </c>
      <c r="K36" s="89">
        <f>WFP!L$15</f>
        <v>314.31548671268826</v>
      </c>
      <c r="L36" s="89">
        <f>WFP!M$15</f>
        <v>200.69891591385795</v>
      </c>
      <c r="M36" s="89">
        <f>WFP!N$15</f>
        <v>206.55353677926658</v>
      </c>
      <c r="N36" s="89">
        <f>WFP!O$15</f>
        <v>271.11247834644774</v>
      </c>
      <c r="O36" s="89">
        <f>WFP!P$15</f>
        <v>273.79656197966301</v>
      </c>
      <c r="P36" s="89">
        <f>WFP!Q$15</f>
        <v>279.71823212623411</v>
      </c>
      <c r="Q36" s="89">
        <f>WFP!R$15</f>
        <v>215.50056255389256</v>
      </c>
      <c r="R36" s="89">
        <f>WFP!S$15</f>
        <v>214.79229944685312</v>
      </c>
      <c r="S36" s="89">
        <f>WFP!T$15</f>
        <v>214.82642176574137</v>
      </c>
      <c r="T36" s="89">
        <f>WFP!U$15</f>
        <v>212.78147302395587</v>
      </c>
      <c r="U36" s="89">
        <f>WFP!V$15</f>
        <v>210.60286536020124</v>
      </c>
      <c r="V36" s="89">
        <f>WFP!W$15</f>
        <v>208.57894869397441</v>
      </c>
      <c r="W36" s="89">
        <f>WFP!X$15</f>
        <v>206.68084389227019</v>
      </c>
      <c r="X36" s="64">
        <f>WFP!Y$15</f>
        <v>204.51369436319132</v>
      </c>
    </row>
    <row r="37" spans="1:24" ht="30" customHeight="1" x14ac:dyDescent="0.4">
      <c r="A37" s="171" t="s">
        <v>177</v>
      </c>
      <c r="B37" s="88">
        <f>SUM(B3:B36)-SUM(B9:B11,B19:B23)</f>
        <v>3143.3461222571304</v>
      </c>
      <c r="C37" s="88">
        <f>SUM(C3:C36)-SUM(C9:C11,C19:C23)</f>
        <v>3105.850815801216</v>
      </c>
      <c r="D37" s="88">
        <f>SUM(D3:D36)-SUM(D9:D11,D19:D23)</f>
        <v>3094.6817588574654</v>
      </c>
      <c r="E37" s="88">
        <f>SUM(E3:E36)-SUM(E9:E11,E19:E23)</f>
        <v>6772.6750758455273</v>
      </c>
      <c r="F37" s="88">
        <f t="shared" ref="F37:M37" si="0">SUM(F3:F36)-SUM(F9:F11,F19:F23,F31:F32)</f>
        <v>7140.7726762916081</v>
      </c>
      <c r="G37" s="88">
        <f t="shared" si="0"/>
        <v>7645.1533609143971</v>
      </c>
      <c r="H37" s="88">
        <f t="shared" si="0"/>
        <v>8016.3869762039676</v>
      </c>
      <c r="I37" s="88">
        <f t="shared" si="0"/>
        <v>8215.1777215813381</v>
      </c>
      <c r="J37" s="88">
        <f t="shared" si="0"/>
        <v>9020.6737841154099</v>
      </c>
      <c r="K37" s="88">
        <f t="shared" si="0"/>
        <v>9492.0841697011456</v>
      </c>
      <c r="L37" s="88">
        <f t="shared" si="0"/>
        <v>9816.8991918484826</v>
      </c>
      <c r="M37" s="88">
        <f t="shared" si="0"/>
        <v>10487.488260837412</v>
      </c>
      <c r="N37" s="88">
        <f t="shared" ref="N37:X37" si="1">SUM(N3:N36)-SUM(N9:N11,N19:N23,N31:N32,N15:N16)</f>
        <v>11264.262700928268</v>
      </c>
      <c r="O37" s="88">
        <f t="shared" si="1"/>
        <v>12443.688056239418</v>
      </c>
      <c r="P37" s="88">
        <f t="shared" si="1"/>
        <v>12926.91293935449</v>
      </c>
      <c r="Q37" s="88">
        <f t="shared" si="1"/>
        <v>13483.73975490671</v>
      </c>
      <c r="R37" s="88">
        <f t="shared" si="1"/>
        <v>14219.512300943019</v>
      </c>
      <c r="S37" s="88">
        <f t="shared" si="1"/>
        <v>14121.176737881888</v>
      </c>
      <c r="T37" s="88">
        <f t="shared" si="1"/>
        <v>14516.378986027074</v>
      </c>
      <c r="U37" s="88">
        <f t="shared" si="1"/>
        <v>14907.669470217006</v>
      </c>
      <c r="V37" s="88">
        <f t="shared" si="1"/>
        <v>15176.757998594632</v>
      </c>
      <c r="W37" s="88">
        <f t="shared" si="1"/>
        <v>15566.872258378982</v>
      </c>
      <c r="X37" s="59">
        <f t="shared" si="1"/>
        <v>16142.147645077161</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317.71115884680484</v>
      </c>
      <c r="C41" s="89">
        <v>349.28826313456545</v>
      </c>
      <c r="D41" s="89">
        <v>369.8401901402363</v>
      </c>
      <c r="E41" s="89">
        <v>391.32097947613175</v>
      </c>
      <c r="F41" s="89">
        <v>400.27866803775214</v>
      </c>
      <c r="G41" s="89">
        <v>417.73576989404779</v>
      </c>
      <c r="H41" s="89">
        <v>427.97541088274517</v>
      </c>
      <c r="I41" s="89">
        <v>448.33908165274403</v>
      </c>
      <c r="J41" s="89">
        <v>467.68358563973379</v>
      </c>
      <c r="K41" s="89">
        <v>489.82607167358452</v>
      </c>
      <c r="L41" s="89">
        <v>505.8614030226903</v>
      </c>
      <c r="M41" s="89">
        <v>529.38223293598423</v>
      </c>
      <c r="N41" s="89">
        <v>551.92738800090979</v>
      </c>
      <c r="O41" s="89">
        <v>592.74106374578844</v>
      </c>
      <c r="P41" s="89">
        <v>595.71505324618727</v>
      </c>
      <c r="Q41" s="89">
        <v>599.9157880250965</v>
      </c>
      <c r="R41" s="89">
        <v>599.4588350354253</v>
      </c>
      <c r="S41" s="89">
        <v>569.2347269718075</v>
      </c>
      <c r="T41" s="89">
        <v>565.94219135229014</v>
      </c>
      <c r="U41" s="89">
        <v>565.84268811172603</v>
      </c>
      <c r="V41" s="89">
        <v>547.51374571090025</v>
      </c>
      <c r="W41" s="89">
        <v>535.6815551353784</v>
      </c>
      <c r="X41" s="64">
        <v>535.64337421611947</v>
      </c>
    </row>
    <row r="42" spans="1:24" ht="15" x14ac:dyDescent="0.4">
      <c r="A42" s="161" t="s">
        <v>186</v>
      </c>
      <c r="B42" s="89" t="s">
        <v>208</v>
      </c>
      <c r="C42" s="89" t="s">
        <v>208</v>
      </c>
      <c r="D42" s="89" t="s">
        <v>208</v>
      </c>
      <c r="E42" s="89">
        <v>107.43749742423788</v>
      </c>
      <c r="F42" s="89">
        <v>102.98510818586283</v>
      </c>
      <c r="G42" s="89">
        <v>117.62884065974086</v>
      </c>
      <c r="H42" s="89">
        <v>118.5931104802071</v>
      </c>
      <c r="I42" s="89">
        <v>107.91624884429876</v>
      </c>
      <c r="J42" s="89">
        <v>96.237926468041564</v>
      </c>
      <c r="K42" s="89">
        <v>89.0894422615401</v>
      </c>
      <c r="L42" s="89">
        <v>78.839166220362443</v>
      </c>
      <c r="M42" s="89">
        <v>70.935720047163954</v>
      </c>
      <c r="N42" s="89">
        <v>63.07449493876657</v>
      </c>
      <c r="O42" s="89">
        <v>60.069575081981604</v>
      </c>
      <c r="P42" s="89">
        <v>55.936605949403685</v>
      </c>
      <c r="Q42" s="89">
        <v>53.910662505648347</v>
      </c>
      <c r="R42" s="89">
        <v>53.034333124355953</v>
      </c>
      <c r="S42" s="89">
        <v>51.517191019952271</v>
      </c>
      <c r="T42" s="89">
        <v>49.892406108643343</v>
      </c>
      <c r="U42" s="89">
        <v>49.431063312875715</v>
      </c>
      <c r="V42" s="89">
        <v>48.041685556106508</v>
      </c>
      <c r="W42" s="89">
        <v>42.100490118496893</v>
      </c>
      <c r="X42" s="64">
        <v>37.562548674260839</v>
      </c>
    </row>
    <row r="43" spans="1:24" ht="15" x14ac:dyDescent="0.4">
      <c r="A43" s="161" t="s">
        <v>78</v>
      </c>
      <c r="B43" s="89" t="s">
        <v>208</v>
      </c>
      <c r="C43" s="89" t="s">
        <v>208</v>
      </c>
      <c r="D43" s="89" t="s">
        <v>208</v>
      </c>
      <c r="E43" s="89" t="s">
        <v>208</v>
      </c>
      <c r="F43" s="89" t="s">
        <v>208</v>
      </c>
      <c r="G43" s="89">
        <v>96.818273311106807</v>
      </c>
      <c r="H43" s="89">
        <v>100.70457096516171</v>
      </c>
      <c r="I43" s="89">
        <v>104.08999189730163</v>
      </c>
      <c r="J43" s="89">
        <v>105.64576094262772</v>
      </c>
      <c r="K43" s="89">
        <v>108.25938413368085</v>
      </c>
      <c r="L43" s="89">
        <v>108.21992403512382</v>
      </c>
      <c r="M43" s="89">
        <v>114.08040798857211</v>
      </c>
      <c r="N43" s="89">
        <v>117.55606320544466</v>
      </c>
      <c r="O43" s="89">
        <v>126.5506582492466</v>
      </c>
      <c r="P43" s="89">
        <v>130.54214773398593</v>
      </c>
      <c r="Q43" s="89">
        <v>143.01116315681747</v>
      </c>
      <c r="R43" s="89">
        <v>156.48662982988111</v>
      </c>
      <c r="S43" s="89">
        <v>165.98187832302716</v>
      </c>
      <c r="T43" s="89">
        <v>179.64700001092382</v>
      </c>
      <c r="U43" s="89">
        <v>192.84331695455668</v>
      </c>
      <c r="V43" s="89">
        <v>196.39464089820368</v>
      </c>
      <c r="W43" s="89">
        <v>204.18928187856531</v>
      </c>
      <c r="X43" s="64">
        <v>215.72775325716015</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16.355997860903276</v>
      </c>
      <c r="P44" s="89">
        <v>25.508648606810088</v>
      </c>
      <c r="Q44" s="89">
        <v>9.2846463255577074</v>
      </c>
      <c r="R44" s="89">
        <v>5.799203102459134</v>
      </c>
      <c r="S44" s="89" t="s">
        <v>208</v>
      </c>
      <c r="T44" s="89" t="s">
        <v>208</v>
      </c>
      <c r="U44" s="89" t="s">
        <v>208</v>
      </c>
      <c r="V44" s="89">
        <v>0.95457409291730166</v>
      </c>
      <c r="W44" s="89">
        <v>5.7925726183538071</v>
      </c>
      <c r="X44" s="64">
        <v>2.5501378005154129E-2</v>
      </c>
    </row>
    <row r="45" spans="1:24" ht="15" x14ac:dyDescent="0.4">
      <c r="A45" s="161" t="s">
        <v>77</v>
      </c>
      <c r="B45" s="89">
        <v>237.11605940389774</v>
      </c>
      <c r="C45" s="89">
        <v>237.55585345751402</v>
      </c>
      <c r="D45" s="89">
        <v>243.31824251473114</v>
      </c>
      <c r="E45" s="89">
        <v>250.74444491382883</v>
      </c>
      <c r="F45" s="89">
        <v>250.44599219609159</v>
      </c>
      <c r="G45" s="89">
        <v>256.36386546667444</v>
      </c>
      <c r="H45" s="89">
        <v>270.30326396784159</v>
      </c>
      <c r="I45" s="89">
        <v>316.49303318263935</v>
      </c>
      <c r="J45" s="89">
        <v>347.92882744032158</v>
      </c>
      <c r="K45" s="89">
        <v>366.57944051944719</v>
      </c>
      <c r="L45" s="89">
        <v>376.71121174324736</v>
      </c>
      <c r="M45" s="89">
        <v>379.08230720744353</v>
      </c>
      <c r="N45" s="89">
        <v>397.15895653016901</v>
      </c>
      <c r="O45" s="89">
        <v>441.89792818303209</v>
      </c>
      <c r="P45" s="89">
        <v>460.02413406860012</v>
      </c>
      <c r="Q45" s="89">
        <v>454.85152399104669</v>
      </c>
      <c r="R45" s="89">
        <v>447.19605086895291</v>
      </c>
      <c r="S45" s="89" t="s">
        <v>208</v>
      </c>
      <c r="T45" s="89" t="s">
        <v>208</v>
      </c>
      <c r="U45" s="89" t="s">
        <v>208</v>
      </c>
      <c r="V45" s="89" t="s">
        <v>208</v>
      </c>
      <c r="W45" s="89" t="s">
        <v>208</v>
      </c>
      <c r="X45" s="64" t="s">
        <v>208</v>
      </c>
    </row>
    <row r="46" spans="1:24" ht="26.25" customHeight="1" x14ac:dyDescent="0.4">
      <c r="A46" s="161" t="s">
        <v>76</v>
      </c>
      <c r="B46" s="89">
        <v>430.68388829918757</v>
      </c>
      <c r="C46" s="89">
        <v>474.82507848523522</v>
      </c>
      <c r="D46" s="89">
        <v>510.00792968682481</v>
      </c>
      <c r="E46" s="89">
        <v>544.65660588336857</v>
      </c>
      <c r="F46" s="89">
        <v>564.21732326130802</v>
      </c>
      <c r="G46" s="89">
        <v>609.05237404396632</v>
      </c>
      <c r="H46" s="89">
        <v>651.87629511597515</v>
      </c>
      <c r="I46" s="89">
        <v>693.81965448581764</v>
      </c>
      <c r="J46" s="89">
        <v>730.10121676238202</v>
      </c>
      <c r="K46" s="89">
        <v>772.03390212797206</v>
      </c>
      <c r="L46" s="89">
        <v>807.05424955597721</v>
      </c>
      <c r="M46" s="89">
        <v>859.97157231769563</v>
      </c>
      <c r="N46" s="89">
        <v>901.61469831701652</v>
      </c>
      <c r="O46" s="89">
        <v>978.70944972627785</v>
      </c>
      <c r="P46" s="89">
        <v>1006.5661097257575</v>
      </c>
      <c r="Q46" s="89">
        <v>1066.687374704798</v>
      </c>
      <c r="R46" s="89">
        <v>1129.8475454480047</v>
      </c>
      <c r="S46" s="89">
        <v>1145.6207657688117</v>
      </c>
      <c r="T46" s="89">
        <v>1145.0532239709278</v>
      </c>
      <c r="U46" s="89">
        <v>1120.8110934505855</v>
      </c>
      <c r="V46" s="89">
        <v>955.38822116418191</v>
      </c>
      <c r="W46" s="89">
        <v>758.75000475685727</v>
      </c>
      <c r="X46" s="64">
        <v>650.22007705870271</v>
      </c>
    </row>
    <row r="47" spans="1:24" ht="15" x14ac:dyDescent="0.4">
      <c r="A47" s="70" t="s">
        <v>75</v>
      </c>
      <c r="B47" s="89" t="s">
        <v>208</v>
      </c>
      <c r="C47" s="89" t="s">
        <v>208</v>
      </c>
      <c r="D47" s="89" t="s">
        <v>208</v>
      </c>
      <c r="E47" s="89" t="s">
        <v>208</v>
      </c>
      <c r="F47" s="89" t="s">
        <v>208</v>
      </c>
      <c r="G47" s="89" t="s">
        <v>208</v>
      </c>
      <c r="H47" s="89">
        <v>79.273481240399775</v>
      </c>
      <c r="I47" s="89">
        <v>80.056102112302213</v>
      </c>
      <c r="J47" s="89">
        <v>82.909439535467982</v>
      </c>
      <c r="K47" s="89">
        <v>89.128116141903817</v>
      </c>
      <c r="L47" s="89">
        <v>91.771621379632052</v>
      </c>
      <c r="M47" s="89">
        <v>95.980414069319835</v>
      </c>
      <c r="N47" s="89">
        <v>100.6088677899326</v>
      </c>
      <c r="O47" s="89">
        <v>108.6609298182187</v>
      </c>
      <c r="P47" s="89">
        <v>109.9249987456333</v>
      </c>
      <c r="Q47" s="89">
        <v>117.78604223703006</v>
      </c>
      <c r="R47" s="89">
        <v>123.25288265471853</v>
      </c>
      <c r="S47" s="89">
        <v>128.44498910997433</v>
      </c>
      <c r="T47" s="89">
        <v>148.95493795673067</v>
      </c>
      <c r="U47" s="89">
        <v>157.92162553177747</v>
      </c>
      <c r="V47" s="89">
        <v>159.08607174695413</v>
      </c>
      <c r="W47" s="89">
        <v>161.91459227344569</v>
      </c>
      <c r="X47" s="64">
        <v>172.39220826497922</v>
      </c>
    </row>
    <row r="48" spans="1:24" ht="15" x14ac:dyDescent="0.4">
      <c r="A48" s="70" t="s">
        <v>62</v>
      </c>
      <c r="B48" s="89" t="s">
        <v>208</v>
      </c>
      <c r="C48" s="89" t="s">
        <v>208</v>
      </c>
      <c r="D48" s="89" t="s">
        <v>208</v>
      </c>
      <c r="E48" s="89" t="s">
        <v>208</v>
      </c>
      <c r="F48" s="89" t="s">
        <v>208</v>
      </c>
      <c r="G48" s="89" t="s">
        <v>208</v>
      </c>
      <c r="H48" s="89">
        <v>385.54776366966189</v>
      </c>
      <c r="I48" s="89">
        <v>410.255267913203</v>
      </c>
      <c r="J48" s="89">
        <v>429.19722682397196</v>
      </c>
      <c r="K48" s="89">
        <v>449.75035552167463</v>
      </c>
      <c r="L48" s="89">
        <v>467.34742987613731</v>
      </c>
      <c r="M48" s="89">
        <v>494.66052814594229</v>
      </c>
      <c r="N48" s="89">
        <v>514.19954780112243</v>
      </c>
      <c r="O48" s="89">
        <v>554.63938491873762</v>
      </c>
      <c r="P48" s="89">
        <v>566.24258876716669</v>
      </c>
      <c r="Q48" s="89">
        <v>608.21199131433411</v>
      </c>
      <c r="R48" s="89">
        <v>649.10468058413733</v>
      </c>
      <c r="S48" s="89">
        <v>651.55126285903248</v>
      </c>
      <c r="T48" s="89">
        <v>612.51005247055184</v>
      </c>
      <c r="U48" s="89">
        <v>599.23850780312796</v>
      </c>
      <c r="V48" s="89">
        <v>458.26819119907128</v>
      </c>
      <c r="W48" s="89">
        <v>314.65331184847275</v>
      </c>
      <c r="X48" s="64">
        <v>222.53108734033017</v>
      </c>
    </row>
    <row r="49" spans="1:24" ht="15" x14ac:dyDescent="0.4">
      <c r="A49" s="70" t="s">
        <v>61</v>
      </c>
      <c r="B49" s="89" t="s">
        <v>208</v>
      </c>
      <c r="C49" s="89" t="s">
        <v>208</v>
      </c>
      <c r="D49" s="89" t="s">
        <v>208</v>
      </c>
      <c r="E49" s="89" t="s">
        <v>208</v>
      </c>
      <c r="F49" s="89" t="s">
        <v>208</v>
      </c>
      <c r="G49" s="89" t="s">
        <v>208</v>
      </c>
      <c r="H49" s="89">
        <v>186.93207581144395</v>
      </c>
      <c r="I49" s="89">
        <v>203.11315432647237</v>
      </c>
      <c r="J49" s="89">
        <v>217.65553406973402</v>
      </c>
      <c r="K49" s="89">
        <v>233.05946250751157</v>
      </c>
      <c r="L49" s="89">
        <v>247.90073420096945</v>
      </c>
      <c r="M49" s="89">
        <v>269.44016372292725</v>
      </c>
      <c r="N49" s="89">
        <v>286.94842736138833</v>
      </c>
      <c r="O49" s="89">
        <v>315.50425931656895</v>
      </c>
      <c r="P49" s="89">
        <v>329.9521826737469</v>
      </c>
      <c r="Q49" s="89">
        <v>340.88140740413979</v>
      </c>
      <c r="R49" s="89">
        <v>357.614107982343</v>
      </c>
      <c r="S49" s="89">
        <v>365.20780203171796</v>
      </c>
      <c r="T49" s="89">
        <v>381.63396955091298</v>
      </c>
      <c r="U49" s="89">
        <v>363.72141076653293</v>
      </c>
      <c r="V49" s="89">
        <v>336.86836283529817</v>
      </c>
      <c r="W49" s="89">
        <v>282.46843648635229</v>
      </c>
      <c r="X49" s="64">
        <v>255.32409118572645</v>
      </c>
    </row>
    <row r="50" spans="1:24" ht="17.25" customHeight="1" x14ac:dyDescent="0.4">
      <c r="A50" s="161" t="s">
        <v>85</v>
      </c>
      <c r="B50" s="89" t="s">
        <v>208</v>
      </c>
      <c r="C50" s="89" t="s">
        <v>208</v>
      </c>
      <c r="D50" s="89" t="s">
        <v>208</v>
      </c>
      <c r="E50" s="89" t="s">
        <v>208</v>
      </c>
      <c r="F50" s="89" t="s">
        <v>208</v>
      </c>
      <c r="G50" s="89" t="s">
        <v>208</v>
      </c>
      <c r="H50" s="89">
        <v>1.4135448365972816</v>
      </c>
      <c r="I50" s="89">
        <v>1.6280559830554702</v>
      </c>
      <c r="J50" s="89">
        <v>1.7094000881285645</v>
      </c>
      <c r="K50" s="89">
        <v>1.68475700451937</v>
      </c>
      <c r="L50" s="89">
        <v>1.9729528173239554</v>
      </c>
      <c r="M50" s="89">
        <v>1.897690187053227</v>
      </c>
      <c r="N50" s="89">
        <v>2.2233147423302482</v>
      </c>
      <c r="O50" s="89">
        <v>1.9531289462923824</v>
      </c>
      <c r="P50" s="89">
        <v>1.9138967634020967</v>
      </c>
      <c r="Q50" s="89">
        <v>2.0434485885023164</v>
      </c>
      <c r="R50" s="89">
        <v>3.9515735162204164</v>
      </c>
      <c r="S50" s="89">
        <v>8.5042193567297364</v>
      </c>
      <c r="T50" s="89">
        <v>9.1450043690445693</v>
      </c>
      <c r="U50" s="89">
        <v>7.3879061818999627</v>
      </c>
      <c r="V50" s="89">
        <v>8.5173441487951145</v>
      </c>
      <c r="W50" s="89">
        <v>11.102046832611245</v>
      </c>
      <c r="X50" s="64">
        <v>10.289425811845865</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11.887014144211937</v>
      </c>
      <c r="O51" s="89">
        <v>115.29702834122762</v>
      </c>
      <c r="P51" s="89">
        <v>194.89552879111906</v>
      </c>
      <c r="Q51" s="89">
        <v>310.42537122753322</v>
      </c>
      <c r="R51" s="89">
        <v>560.55970167776002</v>
      </c>
      <c r="S51" s="89">
        <v>819.25223772359936</v>
      </c>
      <c r="T51" s="89">
        <v>1005.653253772051</v>
      </c>
      <c r="U51" s="89">
        <v>1147.124725254127</v>
      </c>
      <c r="V51" s="89">
        <v>1187.9933387718891</v>
      </c>
      <c r="W51" s="89">
        <v>1206.4969164813565</v>
      </c>
      <c r="X51" s="64">
        <v>1145.6588413286086</v>
      </c>
    </row>
    <row r="52" spans="1:24" ht="15" x14ac:dyDescent="0.4">
      <c r="A52" s="162" t="s">
        <v>74</v>
      </c>
      <c r="B52" s="89">
        <v>1196.824161660169</v>
      </c>
      <c r="C52" s="89">
        <v>1154.7203302784881</v>
      </c>
      <c r="D52" s="89">
        <v>1127.1250971288405</v>
      </c>
      <c r="E52" s="89">
        <v>1123.6637214865602</v>
      </c>
      <c r="F52" s="89">
        <v>1093.8171443764388</v>
      </c>
      <c r="G52" s="89">
        <v>1115.552212741617</v>
      </c>
      <c r="H52" s="89">
        <v>1192.3111835316645</v>
      </c>
      <c r="I52" s="89">
        <v>1140.5572644107951</v>
      </c>
      <c r="J52" s="89">
        <v>1177.1437116976433</v>
      </c>
      <c r="K52" s="89">
        <v>1225.1331246830182</v>
      </c>
      <c r="L52" s="89">
        <v>1282.1139061899814</v>
      </c>
      <c r="M52" s="89">
        <v>1331.351776611094</v>
      </c>
      <c r="N52" s="89">
        <v>1436.7584971809995</v>
      </c>
      <c r="O52" s="89">
        <v>1686.9312745964239</v>
      </c>
      <c r="P52" s="89">
        <v>1774.6698779213909</v>
      </c>
      <c r="Q52" s="89">
        <v>1863.7697702718235</v>
      </c>
      <c r="R52" s="89">
        <v>1920.7679739099135</v>
      </c>
      <c r="S52" s="89">
        <v>1908.1187611835478</v>
      </c>
      <c r="T52" s="89">
        <v>1882.507736882081</v>
      </c>
      <c r="U52" s="89">
        <v>1852.114049006397</v>
      </c>
      <c r="V52" s="89">
        <v>1745.7527081708674</v>
      </c>
      <c r="W52" s="89">
        <v>1596.6051501946995</v>
      </c>
      <c r="X52" s="64">
        <v>1409.2273017320388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927.64751904073444</v>
      </c>
      <c r="O53" s="89">
        <v>1159.2241209903709</v>
      </c>
      <c r="P53" s="89">
        <v>1239.2730936259422</v>
      </c>
      <c r="Q53" s="89">
        <v>1307.7329349740714</v>
      </c>
      <c r="R53" s="89">
        <v>1359.9173991978637</v>
      </c>
      <c r="S53" s="89">
        <v>1349.7968757047358</v>
      </c>
      <c r="T53" s="89">
        <v>1330.0247131168044</v>
      </c>
      <c r="U53" s="89">
        <v>1308.4182397143716</v>
      </c>
      <c r="V53" s="89">
        <v>1229.4512515223109</v>
      </c>
      <c r="W53" s="89">
        <v>1112.0546475620802</v>
      </c>
      <c r="X53" s="64">
        <v>957.28545031892202</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509.11097814026505</v>
      </c>
      <c r="O54" s="89">
        <v>527.70715360605266</v>
      </c>
      <c r="P54" s="89">
        <v>535.39678429544915</v>
      </c>
      <c r="Q54" s="89">
        <v>556.03683529775185</v>
      </c>
      <c r="R54" s="89">
        <v>560.85057583745981</v>
      </c>
      <c r="S54" s="89">
        <v>558.32188658394773</v>
      </c>
      <c r="T54" s="89">
        <v>552.48302376527658</v>
      </c>
      <c r="U54" s="89">
        <v>543.69580929202561</v>
      </c>
      <c r="V54" s="89">
        <v>516.3014566485565</v>
      </c>
      <c r="W54" s="89">
        <v>484.55050159449848</v>
      </c>
      <c r="X54" s="64">
        <v>451.94185141311692</v>
      </c>
    </row>
    <row r="55" spans="1:24" ht="15" x14ac:dyDescent="0.4">
      <c r="A55" s="162" t="s">
        <v>73</v>
      </c>
      <c r="B55" s="89">
        <v>654.80511997938675</v>
      </c>
      <c r="C55" s="89">
        <v>642.05884857192848</v>
      </c>
      <c r="D55" s="89">
        <v>630.94364600150038</v>
      </c>
      <c r="E55" s="89">
        <v>603.60749329579141</v>
      </c>
      <c r="F55" s="89">
        <v>607.01940719785478</v>
      </c>
      <c r="G55" s="89">
        <v>609.63940146883374</v>
      </c>
      <c r="H55" s="89">
        <v>612.78955552008222</v>
      </c>
      <c r="I55" s="89">
        <v>609.41912124709222</v>
      </c>
      <c r="J55" s="89">
        <v>599.17400711447976</v>
      </c>
      <c r="K55" s="89">
        <v>594.04775591654641</v>
      </c>
      <c r="L55" s="89">
        <v>586.54991112821369</v>
      </c>
      <c r="M55" s="89">
        <v>594.46536124627812</v>
      </c>
      <c r="N55" s="89">
        <v>574.26061447935842</v>
      </c>
      <c r="O55" s="89">
        <v>534.60115018889132</v>
      </c>
      <c r="P55" s="89">
        <v>481.99793577324579</v>
      </c>
      <c r="Q55" s="89">
        <v>421.86622686411431</v>
      </c>
      <c r="R55" s="89">
        <v>282.07190391225896</v>
      </c>
      <c r="S55" s="89">
        <v>127.65190691597878</v>
      </c>
      <c r="T55" s="89">
        <v>46.862922231075878</v>
      </c>
      <c r="U55" s="89">
        <v>12.814456143886682</v>
      </c>
      <c r="V55" s="89">
        <v>1.7862414039672423</v>
      </c>
      <c r="W55" s="89">
        <v>0.47562096394846731</v>
      </c>
      <c r="X55" s="64" t="s">
        <v>208</v>
      </c>
    </row>
    <row r="56" spans="1:24" ht="27" customHeight="1" x14ac:dyDescent="0.4">
      <c r="A56" s="161" t="s">
        <v>72</v>
      </c>
      <c r="B56" s="89">
        <v>1580.2222827876471</v>
      </c>
      <c r="C56" s="89">
        <v>1309.6286973857923</v>
      </c>
      <c r="D56" s="89">
        <v>1265.02269889184</v>
      </c>
      <c r="E56" s="89">
        <v>1290.5385989489484</v>
      </c>
      <c r="F56" s="89">
        <v>1334.1318973648506</v>
      </c>
      <c r="G56" s="89">
        <v>1403.9797334027114</v>
      </c>
      <c r="H56" s="89">
        <v>1311.0302224721117</v>
      </c>
      <c r="I56" s="89">
        <v>1130.0328247346824</v>
      </c>
      <c r="J56" s="89">
        <v>824.47041620327798</v>
      </c>
      <c r="K56" s="89">
        <v>738.85276076338766</v>
      </c>
      <c r="L56" s="89">
        <v>706.53224551211895</v>
      </c>
      <c r="M56" s="89">
        <v>716.32022214522385</v>
      </c>
      <c r="N56" s="89">
        <v>678.91442963028783</v>
      </c>
      <c r="O56" s="89">
        <v>660.55463936501167</v>
      </c>
      <c r="P56" s="89">
        <v>617.53924714274274</v>
      </c>
      <c r="Q56" s="89">
        <v>544.65229197097904</v>
      </c>
      <c r="R56" s="89">
        <v>410.25418748141419</v>
      </c>
      <c r="S56" s="89">
        <v>274.00506630098062</v>
      </c>
      <c r="T56" s="89">
        <v>219.8508263858339</v>
      </c>
      <c r="U56" s="89">
        <v>187.03596656582755</v>
      </c>
      <c r="V56" s="89">
        <v>157.06130760338527</v>
      </c>
      <c r="W56" s="89">
        <v>142.56865037004684</v>
      </c>
      <c r="X56" s="64">
        <v>114.02162900380505</v>
      </c>
    </row>
    <row r="57" spans="1:24" ht="15" x14ac:dyDescent="0.4">
      <c r="A57" s="70" t="s">
        <v>71</v>
      </c>
      <c r="B57" s="89">
        <v>506.8774529247541</v>
      </c>
      <c r="C57" s="89">
        <v>480.27389812586767</v>
      </c>
      <c r="D57" s="89">
        <v>447.04026745927405</v>
      </c>
      <c r="E57" s="89">
        <v>454.65739705162434</v>
      </c>
      <c r="F57" s="89">
        <v>447.37088827469967</v>
      </c>
      <c r="G57" s="89">
        <v>481.94965665473848</v>
      </c>
      <c r="H57" s="89">
        <v>440.80508879924747</v>
      </c>
      <c r="I57" s="89">
        <v>237.2745615488127</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431.84381991502426</v>
      </c>
      <c r="G58" s="89">
        <v>457.58559709724216</v>
      </c>
      <c r="H58" s="89">
        <v>414.8162064930184</v>
      </c>
      <c r="I58" s="89">
        <v>429.40803168015537</v>
      </c>
      <c r="J58" s="89">
        <v>416.74877410978672</v>
      </c>
      <c r="K58" s="89">
        <v>385.95172530410736</v>
      </c>
      <c r="L58" s="89">
        <v>388.34758505305984</v>
      </c>
      <c r="M58" s="89">
        <v>426.43565823735668</v>
      </c>
      <c r="N58" s="89">
        <v>423.05465022175656</v>
      </c>
      <c r="O58" s="89">
        <v>413.58367873325994</v>
      </c>
      <c r="P58" s="89">
        <v>383.08320904334261</v>
      </c>
      <c r="Q58" s="89">
        <v>330.09931316694815</v>
      </c>
      <c r="R58" s="89">
        <v>203.75650251431202</v>
      </c>
      <c r="S58" s="89">
        <v>85.112538938626614</v>
      </c>
      <c r="T58" s="89">
        <v>44.768131763093741</v>
      </c>
      <c r="U58" s="89">
        <v>21.906500491213063</v>
      </c>
      <c r="V58" s="89">
        <v>7.2854088329916387</v>
      </c>
      <c r="W58" s="89">
        <v>1.1281621495068166</v>
      </c>
      <c r="X58" s="64" t="s">
        <v>208</v>
      </c>
    </row>
    <row r="59" spans="1:24" ht="15" x14ac:dyDescent="0.4">
      <c r="A59" s="70" t="s">
        <v>182</v>
      </c>
      <c r="B59" s="89" t="s">
        <v>208</v>
      </c>
      <c r="C59" s="89" t="s">
        <v>208</v>
      </c>
      <c r="D59" s="89" t="s">
        <v>208</v>
      </c>
      <c r="E59" s="89" t="s">
        <v>208</v>
      </c>
      <c r="F59" s="89">
        <v>409.24447268305465</v>
      </c>
      <c r="G59" s="89">
        <v>414.32905113023764</v>
      </c>
      <c r="H59" s="89">
        <v>408.47901227677721</v>
      </c>
      <c r="I59" s="89">
        <v>415.36454763605917</v>
      </c>
      <c r="J59" s="89">
        <v>363.12370986176052</v>
      </c>
      <c r="K59" s="89">
        <v>301.64387430182927</v>
      </c>
      <c r="L59" s="89">
        <v>268.69321157994369</v>
      </c>
      <c r="M59" s="89">
        <v>247.71564911483873</v>
      </c>
      <c r="N59" s="89">
        <v>219.21176794710024</v>
      </c>
      <c r="O59" s="89">
        <v>207.71263886338338</v>
      </c>
      <c r="P59" s="89">
        <v>189.64615712186523</v>
      </c>
      <c r="Q59" s="89">
        <v>168.42034371354671</v>
      </c>
      <c r="R59" s="89">
        <v>153.92461260103772</v>
      </c>
      <c r="S59" s="89">
        <v>135.39040804273409</v>
      </c>
      <c r="T59" s="89">
        <v>123.50257216836106</v>
      </c>
      <c r="U59" s="89">
        <v>113.59441553266451</v>
      </c>
      <c r="V59" s="89">
        <v>100.97425484817157</v>
      </c>
      <c r="W59" s="89">
        <v>92.620397059981855</v>
      </c>
      <c r="X59" s="64">
        <v>70.354957632494788</v>
      </c>
    </row>
    <row r="60" spans="1:24" ht="15" x14ac:dyDescent="0.4">
      <c r="A60" s="70" t="s">
        <v>181</v>
      </c>
      <c r="B60" s="89" t="s">
        <v>208</v>
      </c>
      <c r="C60" s="89" t="s">
        <v>208</v>
      </c>
      <c r="D60" s="89" t="s">
        <v>208</v>
      </c>
      <c r="E60" s="89" t="s">
        <v>208</v>
      </c>
      <c r="F60" s="89">
        <v>19.133221807482975</v>
      </c>
      <c r="G60" s="89">
        <v>24.115846901911866</v>
      </c>
      <c r="H60" s="89">
        <v>24.862316060025822</v>
      </c>
      <c r="I60" s="89">
        <v>26.20150427400803</v>
      </c>
      <c r="J60" s="89">
        <v>25.20250480797193</v>
      </c>
      <c r="K60" s="89">
        <v>23.09803991777795</v>
      </c>
      <c r="L60" s="89">
        <v>21.692727054658942</v>
      </c>
      <c r="M60" s="89">
        <v>20.7382619813033</v>
      </c>
      <c r="N60" s="89">
        <v>19.611393668524052</v>
      </c>
      <c r="O60" s="89">
        <v>21.544615706709962</v>
      </c>
      <c r="P60" s="89">
        <v>26.891832381113257</v>
      </c>
      <c r="Q60" s="89">
        <v>29.864490073948261</v>
      </c>
      <c r="R60" s="89">
        <v>35.57423583334991</v>
      </c>
      <c r="S60" s="89">
        <v>38.853122447443226</v>
      </c>
      <c r="T60" s="89">
        <v>39.537124090815261</v>
      </c>
      <c r="U60" s="89">
        <v>41.075456920455665</v>
      </c>
      <c r="V60" s="89">
        <v>40.468550324771897</v>
      </c>
      <c r="W60" s="89">
        <v>42.384907718209725</v>
      </c>
      <c r="X60" s="64">
        <v>39.027373917511767</v>
      </c>
    </row>
    <row r="61" spans="1:24" ht="15" x14ac:dyDescent="0.4">
      <c r="A61" s="70" t="s">
        <v>180</v>
      </c>
      <c r="B61" s="89" t="s">
        <v>208</v>
      </c>
      <c r="C61" s="89" t="s">
        <v>208</v>
      </c>
      <c r="D61" s="89" t="s">
        <v>208</v>
      </c>
      <c r="E61" s="89" t="s">
        <v>208</v>
      </c>
      <c r="F61" s="89">
        <v>26.53949468458903</v>
      </c>
      <c r="G61" s="89">
        <v>25.9995816185811</v>
      </c>
      <c r="H61" s="89">
        <v>22.067598843042763</v>
      </c>
      <c r="I61" s="89">
        <v>21.784179595647526</v>
      </c>
      <c r="J61" s="89">
        <v>19.39542742375858</v>
      </c>
      <c r="K61" s="89">
        <v>25.965967976739648</v>
      </c>
      <c r="L61" s="89">
        <v>25.854479798621632</v>
      </c>
      <c r="M61" s="89">
        <v>21.924074253643159</v>
      </c>
      <c r="N61" s="89">
        <v>18.923092344434579</v>
      </c>
      <c r="O61" s="89">
        <v>18.901706083766445</v>
      </c>
      <c r="P61" s="89">
        <v>18.165188201358742</v>
      </c>
      <c r="Q61" s="89">
        <v>16.316521227064985</v>
      </c>
      <c r="R61" s="89">
        <v>16.953468480843249</v>
      </c>
      <c r="S61" s="89">
        <v>14.641020104871281</v>
      </c>
      <c r="T61" s="89">
        <v>12.064711036543452</v>
      </c>
      <c r="U61" s="89">
        <v>10.320909753580512</v>
      </c>
      <c r="V61" s="89">
        <v>8.2053165855490171</v>
      </c>
      <c r="W61" s="89">
        <v>6.3830554685697436</v>
      </c>
      <c r="X61" s="64">
        <v>4.2761017547979279</v>
      </c>
    </row>
    <row r="62" spans="1:24" ht="26.25" customHeight="1" x14ac:dyDescent="0.4">
      <c r="A62" s="162" t="s">
        <v>179</v>
      </c>
      <c r="B62" s="89" t="s">
        <v>208</v>
      </c>
      <c r="C62" s="89" t="s">
        <v>208</v>
      </c>
      <c r="D62" s="89" t="s">
        <v>208</v>
      </c>
      <c r="E62" s="89" t="s">
        <v>208</v>
      </c>
      <c r="F62" s="89">
        <v>64.978228755092076</v>
      </c>
      <c r="G62" s="89">
        <v>66.010580890018076</v>
      </c>
      <c r="H62" s="89">
        <v>64.729090117883857</v>
      </c>
      <c r="I62" s="89">
        <v>63.744555918384606</v>
      </c>
      <c r="J62" s="89">
        <v>65.230733817395659</v>
      </c>
      <c r="K62" s="89">
        <v>63.933475207996104</v>
      </c>
      <c r="L62" s="89">
        <v>63.014336500859223</v>
      </c>
      <c r="M62" s="89">
        <v>62.57338827550965</v>
      </c>
      <c r="N62" s="89">
        <v>62.840527161149133</v>
      </c>
      <c r="O62" s="89">
        <v>64.560681228486843</v>
      </c>
      <c r="P62" s="89">
        <v>66.267559344752442</v>
      </c>
      <c r="Q62" s="89">
        <v>65.502087930852838</v>
      </c>
      <c r="R62" s="89">
        <v>66.10191101622857</v>
      </c>
      <c r="S62" s="89">
        <v>65.225789141338467</v>
      </c>
      <c r="T62" s="89">
        <v>65.111421026637572</v>
      </c>
      <c r="U62" s="89">
        <v>63.461247514431058</v>
      </c>
      <c r="V62" s="89">
        <v>60.250291482449249</v>
      </c>
      <c r="W62" s="89">
        <v>57.840232770219451</v>
      </c>
      <c r="X62" s="64">
        <v>56.765561233236816</v>
      </c>
    </row>
    <row r="63" spans="1:24" ht="15" x14ac:dyDescent="0.4">
      <c r="A63" s="161" t="s">
        <v>65</v>
      </c>
      <c r="B63" s="89">
        <v>238.72116416017346</v>
      </c>
      <c r="C63" s="89">
        <v>386.9877304098132</v>
      </c>
      <c r="D63" s="89">
        <v>335.24256729296224</v>
      </c>
      <c r="E63" s="89">
        <v>293.60741911872401</v>
      </c>
      <c r="F63" s="89">
        <v>237.65269466929828</v>
      </c>
      <c r="G63" s="89">
        <v>207.60840671031696</v>
      </c>
      <c r="H63" s="89">
        <v>198.35445078370427</v>
      </c>
      <c r="I63" s="89">
        <v>185.6701523680822</v>
      </c>
      <c r="J63" s="89">
        <v>150.32584676342643</v>
      </c>
      <c r="K63" s="89">
        <v>155.33493127199577</v>
      </c>
      <c r="L63" s="89">
        <v>159.59632245283001</v>
      </c>
      <c r="M63" s="89">
        <v>136.52389514503511</v>
      </c>
      <c r="N63" s="89">
        <v>196.45007307357847</v>
      </c>
      <c r="O63" s="89">
        <v>335.31876355357599</v>
      </c>
      <c r="P63" s="89">
        <v>300.32360700970719</v>
      </c>
      <c r="Q63" s="89">
        <v>326.75186252583018</v>
      </c>
      <c r="R63" s="89">
        <v>332.85944478785893</v>
      </c>
      <c r="S63" s="89">
        <v>266.36333398457407</v>
      </c>
      <c r="T63" s="89">
        <v>172.55412320445262</v>
      </c>
      <c r="U63" s="89">
        <v>128.69503303120914</v>
      </c>
      <c r="V63" s="89">
        <v>106.20573254801607</v>
      </c>
      <c r="W63" s="89">
        <v>84.029282222589217</v>
      </c>
      <c r="X63" s="64">
        <v>53.894722786822705</v>
      </c>
    </row>
    <row r="64" spans="1:24" ht="15" x14ac:dyDescent="0.4">
      <c r="A64" s="161" t="s">
        <v>64</v>
      </c>
      <c r="B64" s="89" t="s">
        <v>208</v>
      </c>
      <c r="C64" s="89" t="s">
        <v>208</v>
      </c>
      <c r="D64" s="89" t="s">
        <v>208</v>
      </c>
      <c r="E64" s="89" t="s">
        <v>208</v>
      </c>
      <c r="F64" s="89">
        <v>8.3044356952710547</v>
      </c>
      <c r="G64" s="89">
        <v>9.1349299271654214</v>
      </c>
      <c r="H64" s="89">
        <v>10.754878587088063</v>
      </c>
      <c r="I64" s="89">
        <v>19.393577643405681</v>
      </c>
      <c r="J64" s="89">
        <v>19.661669895705511</v>
      </c>
      <c r="K64" s="89">
        <v>23.42839346085551</v>
      </c>
      <c r="L64" s="89">
        <v>25.031880002869656</v>
      </c>
      <c r="M64" s="89">
        <v>31.990974678738006</v>
      </c>
      <c r="N64" s="89">
        <v>40.331403407355253</v>
      </c>
      <c r="O64" s="89">
        <v>41.664549465559446</v>
      </c>
      <c r="P64" s="89">
        <v>35.507790654598551</v>
      </c>
      <c r="Q64" s="89">
        <v>35.159181192923981</v>
      </c>
      <c r="R64" s="89">
        <v>43.44305272008652</v>
      </c>
      <c r="S64" s="89">
        <v>44.158795185860527</v>
      </c>
      <c r="T64" s="89">
        <v>46.102903962154151</v>
      </c>
      <c r="U64" s="89">
        <v>46.580742353451313</v>
      </c>
      <c r="V64" s="89">
        <v>41.56268886574523</v>
      </c>
      <c r="W64" s="89">
        <v>39.254118638295502</v>
      </c>
      <c r="X64" s="64">
        <v>37.712085023294634</v>
      </c>
    </row>
    <row r="65" spans="1:24" ht="15" x14ac:dyDescent="0.4">
      <c r="A65" s="161" t="s">
        <v>178</v>
      </c>
      <c r="B65" s="89" t="s">
        <v>208</v>
      </c>
      <c r="C65" s="89" t="s">
        <v>208</v>
      </c>
      <c r="D65" s="89" t="s">
        <v>208</v>
      </c>
      <c r="E65" s="89" t="s">
        <v>208</v>
      </c>
      <c r="F65" s="89" t="s">
        <v>208</v>
      </c>
      <c r="G65" s="89" t="s">
        <v>208</v>
      </c>
      <c r="H65" s="89" t="s">
        <v>208</v>
      </c>
      <c r="I65" s="89" t="s">
        <v>208</v>
      </c>
      <c r="J65" s="89">
        <v>60.859235703274209</v>
      </c>
      <c r="K65" s="89">
        <v>62.693501628996117</v>
      </c>
      <c r="L65" s="89">
        <v>64.533757203035307</v>
      </c>
      <c r="M65" s="89">
        <v>65.726731023622335</v>
      </c>
      <c r="N65" s="89">
        <v>66.204836195022708</v>
      </c>
      <c r="O65" s="89">
        <v>67.783762463792144</v>
      </c>
      <c r="P65" s="89">
        <v>69.915686846197232</v>
      </c>
      <c r="Q65" s="89">
        <v>69.877917117576587</v>
      </c>
      <c r="R65" s="89">
        <v>69.345841634429775</v>
      </c>
      <c r="S65" s="89">
        <v>67.57752666816036</v>
      </c>
      <c r="T65" s="89">
        <v>67.339451974100655</v>
      </c>
      <c r="U65" s="89">
        <v>67.858412965411233</v>
      </c>
      <c r="V65" s="89">
        <v>66.966014246346873</v>
      </c>
      <c r="W65" s="89">
        <v>68.53308539550676</v>
      </c>
      <c r="X65" s="64">
        <v>48.175248470600152</v>
      </c>
    </row>
    <row r="66" spans="1:24" ht="15" x14ac:dyDescent="0.4">
      <c r="A66" s="161" t="s">
        <v>89</v>
      </c>
      <c r="B66" s="89" t="s">
        <v>208</v>
      </c>
      <c r="C66" s="89" t="s">
        <v>208</v>
      </c>
      <c r="D66" s="89" t="s">
        <v>208</v>
      </c>
      <c r="E66" s="89" t="s">
        <v>208</v>
      </c>
      <c r="F66" s="89" t="s">
        <v>208</v>
      </c>
      <c r="G66" s="89" t="s">
        <v>208</v>
      </c>
      <c r="H66" s="89" t="s">
        <v>208</v>
      </c>
      <c r="I66" s="89" t="s">
        <v>208</v>
      </c>
      <c r="J66" s="89">
        <v>611.07087568477266</v>
      </c>
      <c r="K66" s="89">
        <v>647.22851235478879</v>
      </c>
      <c r="L66" s="89">
        <v>675.91637250419785</v>
      </c>
      <c r="M66" s="89">
        <v>706.29600535320412</v>
      </c>
      <c r="N66" s="89">
        <v>720.60095828535293</v>
      </c>
      <c r="O66" s="89">
        <v>754.49211417554545</v>
      </c>
      <c r="P66" s="89">
        <v>753.44521772938208</v>
      </c>
      <c r="Q66" s="89">
        <v>730.44558974049949</v>
      </c>
      <c r="R66" s="89">
        <v>665.22658216351545</v>
      </c>
      <c r="S66" s="89">
        <v>607.3666426385015</v>
      </c>
      <c r="T66" s="89">
        <v>554.13043621855616</v>
      </c>
      <c r="U66" s="89">
        <v>501.0196665767017</v>
      </c>
      <c r="V66" s="89">
        <v>453.25921488856238</v>
      </c>
      <c r="W66" s="89">
        <v>416.78348321055978</v>
      </c>
      <c r="X66" s="64">
        <v>388.00078702323407</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12.9815832332871</v>
      </c>
      <c r="T67" s="89">
        <v>103.84871264727973</v>
      </c>
      <c r="U67" s="89">
        <v>195.31618884514427</v>
      </c>
      <c r="V67" s="89">
        <v>377.21344998352146</v>
      </c>
      <c r="W67" s="89">
        <v>657.38208688328234</v>
      </c>
      <c r="X67" s="64">
        <v>811.41010187374081</v>
      </c>
    </row>
    <row r="68" spans="1:24" ht="15" x14ac:dyDescent="0.4">
      <c r="A68" s="161" t="s">
        <v>63</v>
      </c>
      <c r="B68" s="89">
        <v>114.52658670673918</v>
      </c>
      <c r="C68" s="89">
        <v>127.65319079333197</v>
      </c>
      <c r="D68" s="89">
        <v>124.93281721237913</v>
      </c>
      <c r="E68" s="89">
        <v>129.1530171732677</v>
      </c>
      <c r="F68" s="89">
        <v>121.99847885963433</v>
      </c>
      <c r="G68" s="89">
        <v>124.82181714879525</v>
      </c>
      <c r="H68" s="89">
        <v>112.35887361714413</v>
      </c>
      <c r="I68" s="89">
        <v>107.85356130057104</v>
      </c>
      <c r="J68" s="89">
        <v>103.61796734039142</v>
      </c>
      <c r="K68" s="89">
        <v>99.068788998340125</v>
      </c>
      <c r="L68" s="89">
        <v>96.953049553319801</v>
      </c>
      <c r="M68" s="89">
        <v>94.256864700976323</v>
      </c>
      <c r="N68" s="89">
        <v>91.081500014272024</v>
      </c>
      <c r="O68" s="89">
        <v>91.801167287496966</v>
      </c>
      <c r="P68" s="89">
        <v>88.826693860858612</v>
      </c>
      <c r="Q68" s="89">
        <v>87.227683795756107</v>
      </c>
      <c r="R68" s="89">
        <v>86.423082362671622</v>
      </c>
      <c r="S68" s="89">
        <v>83.229559173285821</v>
      </c>
      <c r="T68" s="89">
        <v>68.758172174786196</v>
      </c>
      <c r="U68" s="89">
        <v>41.626523270102673</v>
      </c>
      <c r="V68" s="89">
        <v>19.86343799904374</v>
      </c>
      <c r="W68" s="89">
        <v>10.446767069504574</v>
      </c>
      <c r="X68" s="64">
        <v>8.4741656082077697</v>
      </c>
    </row>
    <row r="69" spans="1:24" ht="15" x14ac:dyDescent="0.4">
      <c r="A69" s="70" t="s">
        <v>62</v>
      </c>
      <c r="B69" s="89" t="s">
        <v>208</v>
      </c>
      <c r="C69" s="89" t="s">
        <v>208</v>
      </c>
      <c r="D69" s="89" t="s">
        <v>208</v>
      </c>
      <c r="E69" s="89" t="s">
        <v>208</v>
      </c>
      <c r="F69" s="89">
        <v>104.09137347966482</v>
      </c>
      <c r="G69" s="89">
        <v>106.6341468537636</v>
      </c>
      <c r="H69" s="89">
        <v>94.682321843148813</v>
      </c>
      <c r="I69" s="89">
        <v>89.464145022163734</v>
      </c>
      <c r="J69" s="89">
        <v>90.535912720626499</v>
      </c>
      <c r="K69" s="89">
        <v>85.684013210257064</v>
      </c>
      <c r="L69" s="89">
        <v>83.179082275927186</v>
      </c>
      <c r="M69" s="89">
        <v>74.00818285679965</v>
      </c>
      <c r="N69" s="89">
        <v>73.617117879536778</v>
      </c>
      <c r="O69" s="89">
        <v>73.886420013972554</v>
      </c>
      <c r="P69" s="89">
        <v>72.457780111737208</v>
      </c>
      <c r="Q69" s="89">
        <v>71.055122441886525</v>
      </c>
      <c r="R69" s="89">
        <v>71.401862900599795</v>
      </c>
      <c r="S69" s="89">
        <v>69.82414500704067</v>
      </c>
      <c r="T69" s="89">
        <v>56.064693993024662</v>
      </c>
      <c r="U69" s="89">
        <v>29.993866945639958</v>
      </c>
      <c r="V69" s="89">
        <v>9.4263472323467461</v>
      </c>
      <c r="W69" s="89">
        <v>1.1851474742901036</v>
      </c>
      <c r="X69" s="64">
        <v>9.6173959552979096E-2</v>
      </c>
    </row>
    <row r="70" spans="1:24" ht="15" x14ac:dyDescent="0.4">
      <c r="A70" s="70" t="s">
        <v>61</v>
      </c>
      <c r="B70" s="89" t="s">
        <v>208</v>
      </c>
      <c r="C70" s="89" t="s">
        <v>208</v>
      </c>
      <c r="D70" s="89" t="s">
        <v>208</v>
      </c>
      <c r="E70" s="89" t="s">
        <v>208</v>
      </c>
      <c r="F70" s="89">
        <v>17.907105379969526</v>
      </c>
      <c r="G70" s="89">
        <v>18.187670295031634</v>
      </c>
      <c r="H70" s="89">
        <v>17.676551773995318</v>
      </c>
      <c r="I70" s="89">
        <v>18.389416278407317</v>
      </c>
      <c r="J70" s="89">
        <v>13.082054619764893</v>
      </c>
      <c r="K70" s="89">
        <v>13.384775788083067</v>
      </c>
      <c r="L70" s="89">
        <v>13.773967277392613</v>
      </c>
      <c r="M70" s="89">
        <v>20.248681844176684</v>
      </c>
      <c r="N70" s="89">
        <v>17.464382134735253</v>
      </c>
      <c r="O70" s="89">
        <v>17.914747273524426</v>
      </c>
      <c r="P70" s="89">
        <v>16.368913749121408</v>
      </c>
      <c r="Q70" s="89">
        <v>16.17256135386959</v>
      </c>
      <c r="R70" s="89">
        <v>15.021219462071821</v>
      </c>
      <c r="S70" s="89">
        <v>13.405414166245142</v>
      </c>
      <c r="T70" s="89">
        <v>12.693478181761551</v>
      </c>
      <c r="U70" s="89">
        <v>11.632656324462712</v>
      </c>
      <c r="V70" s="89">
        <v>10.437090766696992</v>
      </c>
      <c r="W70" s="89">
        <v>9.2616195952144658</v>
      </c>
      <c r="X70" s="64">
        <v>8.3779916486547901</v>
      </c>
    </row>
    <row r="71" spans="1:24" ht="15" x14ac:dyDescent="0.4">
      <c r="A71" s="160" t="s">
        <v>60</v>
      </c>
      <c r="B71" s="89" t="s">
        <v>208</v>
      </c>
      <c r="C71" s="89" t="s">
        <v>208</v>
      </c>
      <c r="D71" s="89" t="s">
        <v>208</v>
      </c>
      <c r="E71" s="89">
        <v>5308.0061806055264</v>
      </c>
      <c r="F71" s="89">
        <v>5324.7040396008542</v>
      </c>
      <c r="G71" s="89">
        <v>5708.3214848099633</v>
      </c>
      <c r="H71" s="89">
        <v>5925.0469420855434</v>
      </c>
      <c r="I71" s="89">
        <v>6086.7946088642675</v>
      </c>
      <c r="J71" s="89">
        <v>6227.8383452628586</v>
      </c>
      <c r="K71" s="89">
        <v>6402.4031226067345</v>
      </c>
      <c r="L71" s="89">
        <v>6501.4050680481787</v>
      </c>
      <c r="M71" s="89">
        <v>6831.6562787457078</v>
      </c>
      <c r="N71" s="89">
        <v>7134.0776998548126</v>
      </c>
      <c r="O71" s="89">
        <v>7654.3021563164311</v>
      </c>
      <c r="P71" s="89">
        <v>7849.9685840585944</v>
      </c>
      <c r="Q71" s="89">
        <v>8252.9741585492375</v>
      </c>
      <c r="R71" s="89">
        <v>8733.2764665627365</v>
      </c>
      <c r="S71" s="89">
        <v>8961.8968993483668</v>
      </c>
      <c r="T71" s="89">
        <v>9231.7314074442456</v>
      </c>
      <c r="U71" s="89">
        <v>9493.1219628650269</v>
      </c>
      <c r="V71" s="89">
        <v>9541.9957769245157</v>
      </c>
      <c r="W71" s="89">
        <v>9625.772519655553</v>
      </c>
      <c r="X71" s="64">
        <v>9780.6386954940099</v>
      </c>
    </row>
    <row r="72" spans="1:24" ht="27" customHeight="1" x14ac:dyDescent="0.4">
      <c r="A72" s="160" t="s">
        <v>88</v>
      </c>
      <c r="B72" s="89" t="s">
        <v>208</v>
      </c>
      <c r="C72" s="89" t="s">
        <v>208</v>
      </c>
      <c r="D72" s="89" t="s">
        <v>208</v>
      </c>
      <c r="E72" s="89" t="s">
        <v>208</v>
      </c>
      <c r="F72" s="89" t="s">
        <v>208</v>
      </c>
      <c r="G72" s="89" t="s">
        <v>208</v>
      </c>
      <c r="H72" s="89" t="s">
        <v>208</v>
      </c>
      <c r="I72" s="89" t="s">
        <v>208</v>
      </c>
      <c r="J72" s="89">
        <v>137.2828419592139</v>
      </c>
      <c r="K72" s="89">
        <v>113.28630120678322</v>
      </c>
      <c r="L72" s="89">
        <v>122.10934381117301</v>
      </c>
      <c r="M72" s="89">
        <v>162.26980605730625</v>
      </c>
      <c r="N72" s="89">
        <v>162.23710913719637</v>
      </c>
      <c r="O72" s="89">
        <v>193.35752065269725</v>
      </c>
      <c r="P72" s="89">
        <v>201.1522884933984</v>
      </c>
      <c r="Q72" s="89">
        <v>194.46740918035204</v>
      </c>
      <c r="R72" s="89">
        <v>194.94377480335618</v>
      </c>
      <c r="S72" s="89">
        <v>189.70734777338339</v>
      </c>
      <c r="T72" s="89">
        <v>191.35744826861537</v>
      </c>
      <c r="U72" s="89">
        <v>209.94408575109259</v>
      </c>
      <c r="V72" s="89">
        <v>224.21829889227146</v>
      </c>
      <c r="W72" s="89">
        <v>209.77784641964587</v>
      </c>
      <c r="X72" s="64">
        <v>224.59035788938894</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1.2166511438062359E-2</v>
      </c>
      <c r="T73" s="89">
        <v>1.386174787869894</v>
      </c>
      <c r="U73" s="89">
        <v>26.001395230233818</v>
      </c>
      <c r="V73" s="89">
        <v>100.6739348733998</v>
      </c>
      <c r="W73" s="89">
        <v>272.15089736519462</v>
      </c>
      <c r="X73" s="64">
        <v>728.23462292370652</v>
      </c>
    </row>
    <row r="74" spans="1:24" ht="15" x14ac:dyDescent="0.4">
      <c r="A74" s="160" t="s">
        <v>59</v>
      </c>
      <c r="B74" s="89" t="s">
        <v>208</v>
      </c>
      <c r="C74" s="89" t="s">
        <v>208</v>
      </c>
      <c r="D74" s="89" t="s">
        <v>208</v>
      </c>
      <c r="E74" s="89" t="s">
        <v>208</v>
      </c>
      <c r="F74" s="89">
        <v>244.57132074937491</v>
      </c>
      <c r="G74" s="89">
        <v>233.94710290020055</v>
      </c>
      <c r="H74" s="89">
        <v>232.81918851374448</v>
      </c>
      <c r="I74" s="89">
        <v>259.74877153005838</v>
      </c>
      <c r="J74" s="89">
        <v>330.28785573325649</v>
      </c>
      <c r="K74" s="89">
        <v>409.35619286267189</v>
      </c>
      <c r="L74" s="89">
        <v>253.84075367415343</v>
      </c>
      <c r="M74" s="89">
        <v>254.92941174946364</v>
      </c>
      <c r="N74" s="89">
        <v>325.76456812979131</v>
      </c>
      <c r="O74" s="89">
        <v>324.39540777382837</v>
      </c>
      <c r="P74" s="89">
        <v>325.35718313469562</v>
      </c>
      <c r="Q74" s="89">
        <v>247.4090290106696</v>
      </c>
      <c r="R74" s="89">
        <v>241.72934278099899</v>
      </c>
      <c r="S74" s="89">
        <v>237.41238207776871</v>
      </c>
      <c r="T74" s="89">
        <v>232.16913156277423</v>
      </c>
      <c r="U74" s="89">
        <v>227.96980536378004</v>
      </c>
      <c r="V74" s="89">
        <v>220.75009263106625</v>
      </c>
      <c r="W74" s="89">
        <v>214.55966160658338</v>
      </c>
      <c r="X74" s="64">
        <v>208.60250758336898</v>
      </c>
    </row>
    <row r="75" spans="1:24" s="156" customFormat="1" ht="40.5" customHeight="1" x14ac:dyDescent="0.4">
      <c r="A75" s="159" t="s">
        <v>177</v>
      </c>
      <c r="B75" s="158">
        <v>4770.6104218440059</v>
      </c>
      <c r="C75" s="158">
        <v>4682.7179925166693</v>
      </c>
      <c r="D75" s="158">
        <v>4606.433188869315</v>
      </c>
      <c r="E75" s="158">
        <v>10042.735958326386</v>
      </c>
      <c r="F75" s="158">
        <v>10355.104738949685</v>
      </c>
      <c r="G75" s="158">
        <v>10976.614793375154</v>
      </c>
      <c r="H75" s="158">
        <v>11231.060581477494</v>
      </c>
      <c r="I75" s="158">
        <v>11275.500504063195</v>
      </c>
      <c r="J75" s="158">
        <v>12056.270224516931</v>
      </c>
      <c r="K75" s="158">
        <v>12362.239858682857</v>
      </c>
      <c r="L75" s="158">
        <v>12416.255853975656</v>
      </c>
      <c r="M75" s="158">
        <v>12943.710646416073</v>
      </c>
      <c r="N75" s="158">
        <v>13534.964146428023</v>
      </c>
      <c r="O75" s="158">
        <v>14743.33801720249</v>
      </c>
      <c r="P75" s="158">
        <v>15036.073796854827</v>
      </c>
      <c r="Q75" s="158">
        <v>15480.233186675621</v>
      </c>
      <c r="R75" s="158">
        <v>16002.777436738528</v>
      </c>
      <c r="S75" s="158">
        <v>15605.818779300398</v>
      </c>
      <c r="T75" s="158">
        <v>15839.043948354341</v>
      </c>
      <c r="U75" s="158">
        <v>16137.000328748469</v>
      </c>
      <c r="V75" s="158">
        <v>16062.36274085615</v>
      </c>
      <c r="W75" s="158">
        <v>16160.292270587255</v>
      </c>
      <c r="X75" s="157">
        <v>16464.875308370159</v>
      </c>
    </row>
    <row r="81" spans="2:22" x14ac:dyDescent="0.35">
      <c r="B81" s="154"/>
      <c r="C81" s="154"/>
      <c r="D81" s="154"/>
      <c r="E81" s="154"/>
      <c r="F81" s="154"/>
      <c r="G81" s="154"/>
      <c r="H81" s="154"/>
      <c r="I81" s="154"/>
      <c r="J81" s="154"/>
      <c r="K81" s="154"/>
      <c r="L81" s="154"/>
      <c r="M81" s="154"/>
      <c r="N81" s="154"/>
      <c r="O81" s="154"/>
      <c r="P81" s="154"/>
      <c r="Q81" s="154"/>
      <c r="R81" s="154"/>
      <c r="S81" s="154"/>
      <c r="T81" s="154"/>
      <c r="U81" s="154"/>
      <c r="V81" s="154"/>
    </row>
  </sheetData>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pane xSplit="1" ySplit="2" topLeftCell="B3" activePane="bottomRight" state="frozen"/>
      <selection sqref="A1:B1"/>
      <selection pane="topRight" sqref="A1:B1"/>
      <selection pane="bottomLeft" sqref="A1:B1"/>
      <selection pane="bottomRight" sqref="A1:B1"/>
    </sheetView>
  </sheetViews>
  <sheetFormatPr defaultColWidth="8.88671875" defaultRowHeight="12.75" x14ac:dyDescent="0.35"/>
  <cols>
    <col min="1" max="1" width="51.5546875" style="154" customWidth="1"/>
    <col min="2" max="21" width="9.109375" style="155" customWidth="1"/>
    <col min="22" max="24" width="8.88671875" style="155"/>
    <col min="25" max="16384" width="8.88671875" style="154"/>
  </cols>
  <sheetData>
    <row r="1" spans="1:24" ht="60" customHeight="1" x14ac:dyDescent="0.4">
      <c r="A1" s="166" t="s">
        <v>200</v>
      </c>
      <c r="B1" s="167"/>
      <c r="C1" s="167"/>
      <c r="D1" s="167"/>
      <c r="E1" s="167"/>
      <c r="F1" s="167"/>
      <c r="G1" s="167"/>
      <c r="H1" s="167"/>
      <c r="I1" s="167"/>
      <c r="J1" s="167"/>
      <c r="K1" s="167"/>
      <c r="L1" s="167"/>
      <c r="M1" s="167"/>
      <c r="N1" s="167"/>
      <c r="O1" s="167"/>
      <c r="P1" s="167"/>
      <c r="Q1" s="167"/>
      <c r="R1" s="167"/>
      <c r="S1" s="167"/>
      <c r="T1" s="167"/>
      <c r="U1" s="167"/>
      <c r="V1" s="172"/>
      <c r="W1" s="172"/>
      <c r="X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AA!C$17</f>
        <v>235.52173555240063</v>
      </c>
      <c r="C3" s="89">
        <f>AA!D$17</f>
        <v>255.78880773856079</v>
      </c>
      <c r="D3" s="89">
        <f>AA!E$17</f>
        <v>274.14807539872993</v>
      </c>
      <c r="E3" s="89">
        <f>AA!F$17</f>
        <v>289.73066140997878</v>
      </c>
      <c r="F3" s="89">
        <f>AA!G$17</f>
        <v>305.89976497679004</v>
      </c>
      <c r="G3" s="89">
        <f>AA!H$17</f>
        <v>318.92918253715317</v>
      </c>
      <c r="H3" s="89">
        <f>AA!I$17</f>
        <v>319.39269424933536</v>
      </c>
      <c r="I3" s="89">
        <f>AA!J$17</f>
        <v>338.9537532775725</v>
      </c>
      <c r="J3" s="89">
        <f>AA!K$17</f>
        <v>359.56950497924834</v>
      </c>
      <c r="K3" s="89">
        <f>AA!L$17</f>
        <v>380.83581983981196</v>
      </c>
      <c r="L3" s="89">
        <f>AA!M$17</f>
        <v>397.56874210229205</v>
      </c>
      <c r="M3" s="89">
        <f>AA!N$17</f>
        <v>420.8638475494493</v>
      </c>
      <c r="N3" s="89">
        <f>AA!O$17</f>
        <v>443.76888460049446</v>
      </c>
      <c r="O3" s="89">
        <f>AA!P$17</f>
        <v>475.05056217456848</v>
      </c>
      <c r="P3" s="89">
        <f>AA!Q$17</f>
        <v>480.75853433642618</v>
      </c>
      <c r="Q3" s="89">
        <f>AA!R$17</f>
        <v>481.52742321945755</v>
      </c>
      <c r="R3" s="89">
        <f>AA!S$17</f>
        <v>489.57913257783514</v>
      </c>
      <c r="S3" s="89">
        <f>AA!T$17</f>
        <v>480.71213398377887</v>
      </c>
      <c r="T3" s="89">
        <f>AA!U$17</f>
        <v>484.65565129278275</v>
      </c>
      <c r="U3" s="89">
        <f>AA!V$17</f>
        <v>487.19136436650342</v>
      </c>
      <c r="V3" s="89">
        <f>AA!W$17</f>
        <v>486.54269343157512</v>
      </c>
      <c r="W3" s="89">
        <f>AA!X$17</f>
        <v>491.72336515348945</v>
      </c>
      <c r="X3" s="64">
        <f>AA!Y$17</f>
        <v>505.17436827300509</v>
      </c>
    </row>
    <row r="4" spans="1:24" ht="15" customHeight="1" x14ac:dyDescent="0.4">
      <c r="A4" s="161" t="s">
        <v>186</v>
      </c>
      <c r="B4" s="89">
        <f>BBWB!C$17</f>
        <v>110.32653354116538</v>
      </c>
      <c r="C4" s="89">
        <f>BBWB!D$17</f>
        <v>110.36040268947319</v>
      </c>
      <c r="D4" s="89">
        <f>BBWB!E$17</f>
        <v>108.70147692476428</v>
      </c>
      <c r="E4" s="89">
        <f>BBWB!F$17</f>
        <v>110.65932155313423</v>
      </c>
      <c r="F4" s="89">
        <f>BBWB!G$17</f>
        <v>106.24210662123465</v>
      </c>
      <c r="G4" s="89">
        <f>BBWB!H$17</f>
        <v>120.52379102236871</v>
      </c>
      <c r="H4" s="89">
        <f>BBWB!I$17</f>
        <v>113.04989283208553</v>
      </c>
      <c r="I4" s="89">
        <f>BBWB!J$17</f>
        <v>104.06399959295175</v>
      </c>
      <c r="J4" s="89">
        <f>BBWB!K$17</f>
        <v>95.304850830212843</v>
      </c>
      <c r="K4" s="89">
        <f>BBWB!L$17</f>
        <v>90.215291813546202</v>
      </c>
      <c r="L4" s="89">
        <f>BBWB!M$17</f>
        <v>81.841771193848274</v>
      </c>
      <c r="M4" s="89">
        <f>BBWB!N$17</f>
        <v>74.246944126917398</v>
      </c>
      <c r="N4" s="89">
        <f>BBWB!O$17</f>
        <v>67.358405747376239</v>
      </c>
      <c r="O4" s="89">
        <f>BBWB!P$17</f>
        <v>64.50981755203712</v>
      </c>
      <c r="P4" s="89">
        <f>BBWB!Q$17</f>
        <v>61.008404424376096</v>
      </c>
      <c r="Q4" s="89">
        <f>BBWB!R$17</f>
        <v>58.847291610674958</v>
      </c>
      <c r="R4" s="89">
        <f>BBWB!S$17</f>
        <v>58.471235093005973</v>
      </c>
      <c r="S4" s="89">
        <f>BBWB!T$17</f>
        <v>57.13011318034404</v>
      </c>
      <c r="T4" s="89">
        <f>BBWB!U$17</f>
        <v>55.609698912529794</v>
      </c>
      <c r="U4" s="89">
        <f>BBWB!V$17</f>
        <v>54.734278768480628</v>
      </c>
      <c r="V4" s="89">
        <f>BBWB!W$17</f>
        <v>53.215537714560064</v>
      </c>
      <c r="W4" s="89">
        <f>BBWB!X$17</f>
        <v>47.256720300342437</v>
      </c>
      <c r="X4" s="64">
        <f>BBWB!Y$17</f>
        <v>43.053140822988524</v>
      </c>
    </row>
    <row r="5" spans="1:24" ht="15" customHeight="1" x14ac:dyDescent="0.4">
      <c r="A5" s="161" t="s">
        <v>78</v>
      </c>
      <c r="B5" s="89"/>
      <c r="C5" s="89"/>
      <c r="D5" s="89"/>
      <c r="E5" s="89"/>
      <c r="F5" s="89"/>
      <c r="G5" s="89">
        <f>CA!H$17</f>
        <v>90.575987571027014</v>
      </c>
      <c r="H5" s="89">
        <f>CA!I$17</f>
        <v>96.27512355453743</v>
      </c>
      <c r="I5" s="89">
        <f>CA!J$17</f>
        <v>102.89679062395339</v>
      </c>
      <c r="J5" s="89">
        <f>CA!K$17</f>
        <v>106.44191596559762</v>
      </c>
      <c r="K5" s="89">
        <f>CA!L$17</f>
        <v>110.53174704055579</v>
      </c>
      <c r="L5" s="89">
        <f>CA!M$17</f>
        <v>112.19432951615933</v>
      </c>
      <c r="M5" s="89">
        <f>CA!N$17</f>
        <v>119.7266986830539</v>
      </c>
      <c r="N5" s="89">
        <f>CA!O$17</f>
        <v>125.31564813197276</v>
      </c>
      <c r="O5" s="89">
        <f>CA!P$17</f>
        <v>135.46716395669057</v>
      </c>
      <c r="P5" s="89">
        <f>CA!Q$17</f>
        <v>140.59413863539078</v>
      </c>
      <c r="Q5" s="89">
        <f>CA!R$17</f>
        <v>153.20936805849277</v>
      </c>
      <c r="R5" s="89">
        <f>CA!S$17</f>
        <v>169.27049815409515</v>
      </c>
      <c r="S5" s="89">
        <f>CA!T$17</f>
        <v>182.49497274855977</v>
      </c>
      <c r="T5" s="89">
        <f>CA!U$17</f>
        <v>202.81125735181311</v>
      </c>
      <c r="U5" s="89">
        <f>CA!V$17</f>
        <v>222.35454479631977</v>
      </c>
      <c r="V5" s="89">
        <f>CA!W$17</f>
        <v>234.47653208565691</v>
      </c>
      <c r="W5" s="89">
        <f>CA!X$17</f>
        <v>249.21210812607322</v>
      </c>
      <c r="X5" s="64">
        <f>CA!Y$17</f>
        <v>109.94718443785658</v>
      </c>
    </row>
    <row r="6" spans="1:24" ht="15" customHeight="1" x14ac:dyDescent="0.4">
      <c r="A6" s="161" t="s">
        <v>97</v>
      </c>
      <c r="B6" s="89"/>
      <c r="C6" s="89"/>
      <c r="D6" s="89"/>
      <c r="E6" s="89"/>
      <c r="F6" s="89"/>
      <c r="G6" s="89">
        <f>CWP!H$17</f>
        <v>0</v>
      </c>
      <c r="H6" s="89">
        <f>CWP!I$17</f>
        <v>0</v>
      </c>
      <c r="I6" s="89">
        <f>CWP!J$17</f>
        <v>0</v>
      </c>
      <c r="J6" s="89">
        <f>CWP!K$17</f>
        <v>0</v>
      </c>
      <c r="K6" s="89">
        <f>CWP!L$17</f>
        <v>0</v>
      </c>
      <c r="L6" s="89">
        <f>CWP!M$17</f>
        <v>0</v>
      </c>
      <c r="M6" s="89">
        <f>CWP!N$17</f>
        <v>0</v>
      </c>
      <c r="N6" s="89">
        <f>CWP!O$17</f>
        <v>0</v>
      </c>
      <c r="O6" s="89">
        <f>CWP!P$17</f>
        <v>52.924311070525668</v>
      </c>
      <c r="P6" s="89">
        <f>CWP!Q$17</f>
        <v>51.126861882376105</v>
      </c>
      <c r="Q6" s="89">
        <f>CWP!R$17</f>
        <v>2.2223607966091854</v>
      </c>
      <c r="R6" s="89">
        <f>CWP!S$17</f>
        <v>8.4338971086398633</v>
      </c>
      <c r="S6" s="89">
        <f>CWP!T$17</f>
        <v>0.8663560371517024</v>
      </c>
      <c r="T6" s="89">
        <f>CWP!U$17</f>
        <v>7.2837600000000009</v>
      </c>
      <c r="U6" s="89">
        <f>CWP!V$17</f>
        <v>3.4792212000000018</v>
      </c>
      <c r="V6" s="89">
        <f>CWP!W$17</f>
        <v>0.7444641895718469</v>
      </c>
      <c r="W6" s="89">
        <f>CWP!X$17</f>
        <v>21.519445198766409</v>
      </c>
      <c r="X6" s="64">
        <f>CWP!Y$17</f>
        <v>10.228700720805433</v>
      </c>
    </row>
    <row r="7" spans="1:24" ht="15" customHeight="1" x14ac:dyDescent="0.4">
      <c r="A7" s="161" t="s">
        <v>77</v>
      </c>
      <c r="B7" s="89">
        <f>CTB!C$17</f>
        <v>245.97230400000001</v>
      </c>
      <c r="C7" s="89">
        <f>CTB!D$17</f>
        <v>286.97336100000001</v>
      </c>
      <c r="D7" s="89">
        <f>CTB!E$17</f>
        <v>302.71302400000002</v>
      </c>
      <c r="E7" s="89">
        <f>CTB!F$17</f>
        <v>306.59022800000002</v>
      </c>
      <c r="F7" s="89">
        <f>CTB!G$17</f>
        <v>310.0038780000001</v>
      </c>
      <c r="G7" s="89">
        <f>CTB!H$17</f>
        <v>315.82490200000001</v>
      </c>
      <c r="H7" s="89">
        <f>CTB!I$17</f>
        <v>321.58770800000008</v>
      </c>
      <c r="I7" s="89">
        <f>CTB!J$17</f>
        <v>337.22303699999998</v>
      </c>
      <c r="J7" s="89">
        <f>CTB!K$17</f>
        <v>357.53287299999994</v>
      </c>
      <c r="K7" s="89">
        <f>CTB!L$17</f>
        <v>367.77686899999998</v>
      </c>
      <c r="L7" s="89">
        <f>CTB!M$17</f>
        <v>372.60758899999996</v>
      </c>
      <c r="M7" s="89">
        <f>CTB!N$17</f>
        <v>366.47791000000001</v>
      </c>
      <c r="N7" s="89">
        <f>CTB!O$17</f>
        <v>363.15031399999998</v>
      </c>
      <c r="O7" s="89">
        <f>CTB!P$17</f>
        <v>379.68044099999997</v>
      </c>
      <c r="P7" s="89">
        <f>CTB!Q$17</f>
        <v>387.43845200000004</v>
      </c>
      <c r="Q7" s="89">
        <f>CTB!R$17</f>
        <v>383.50048700000002</v>
      </c>
      <c r="R7" s="89">
        <f>CTB!S$17</f>
        <v>379.46312099999989</v>
      </c>
      <c r="S7" s="89"/>
      <c r="T7" s="89"/>
      <c r="U7" s="89"/>
      <c r="V7" s="89"/>
      <c r="W7" s="89"/>
      <c r="X7" s="64"/>
    </row>
    <row r="8" spans="1:24" ht="30" customHeight="1" x14ac:dyDescent="0.4">
      <c r="A8" s="161" t="s">
        <v>76</v>
      </c>
      <c r="B8" s="89">
        <f>DLA!C$17</f>
        <v>520.9974468034352</v>
      </c>
      <c r="C8" s="89">
        <f>DLA!D$17</f>
        <v>569.95654471482487</v>
      </c>
      <c r="D8" s="89">
        <f>DLA!E$17</f>
        <v>610.47482417489528</v>
      </c>
      <c r="E8" s="89">
        <f>DLA!F$17</f>
        <v>644.41310563771822</v>
      </c>
      <c r="F8" s="89">
        <f>DLA!G$17</f>
        <v>688.85186719223543</v>
      </c>
      <c r="G8" s="89">
        <f>DLA!H$17</f>
        <v>748.00269915087495</v>
      </c>
      <c r="H8" s="89">
        <f>DLA!I$17</f>
        <v>795.50670391805477</v>
      </c>
      <c r="I8" s="89">
        <f>DLA!J$17</f>
        <v>856.05377933393368</v>
      </c>
      <c r="J8" s="89">
        <f>DLA!K$17</f>
        <v>912.39734270726149</v>
      </c>
      <c r="K8" s="89">
        <f>DLA!L$17</f>
        <v>974.0627745184695</v>
      </c>
      <c r="L8" s="89">
        <f>DLA!M$17</f>
        <v>1033.4122760824168</v>
      </c>
      <c r="M8" s="89">
        <f>DLA!N$17</f>
        <v>1109.5020931147133</v>
      </c>
      <c r="N8" s="89">
        <f>DLA!O$17</f>
        <v>1178.5268469721732</v>
      </c>
      <c r="O8" s="89">
        <f>DLA!P$17</f>
        <v>1275.7561809712158</v>
      </c>
      <c r="P8" s="89">
        <f>DLA!Q$17</f>
        <v>1311.2769436766002</v>
      </c>
      <c r="Q8" s="89">
        <f>DLA!R$17</f>
        <v>1371.3880641369767</v>
      </c>
      <c r="R8" s="89">
        <f>DLA!S$17</f>
        <v>1448.8842477924795</v>
      </c>
      <c r="S8" s="89">
        <f>DLA!T$17</f>
        <v>1471.206483935408</v>
      </c>
      <c r="T8" s="89">
        <f>DLA!U$17</f>
        <v>1466.6097511418827</v>
      </c>
      <c r="U8" s="89">
        <f>DLA!V$17</f>
        <v>1399.6265774206977</v>
      </c>
      <c r="V8" s="89">
        <f>DLA!W$17</f>
        <v>1218.7676627197543</v>
      </c>
      <c r="W8" s="89">
        <f>DLA!X$17</f>
        <v>998.91125700939949</v>
      </c>
      <c r="X8" s="64">
        <f>DLA!Y$17</f>
        <v>894.94570941335689</v>
      </c>
    </row>
    <row r="9" spans="1:24" ht="15" customHeight="1" x14ac:dyDescent="0.4">
      <c r="A9" s="70" t="s">
        <v>75</v>
      </c>
      <c r="B9" s="89"/>
      <c r="C9" s="89"/>
      <c r="D9" s="89"/>
      <c r="E9" s="89"/>
      <c r="F9" s="89"/>
      <c r="G9" s="89"/>
      <c r="H9" s="89">
        <f>'DLA (children)'!I$17</f>
        <v>71.787288671053574</v>
      </c>
      <c r="I9" s="89">
        <f>'DLA (children)'!J$17</f>
        <v>74.045572532362314</v>
      </c>
      <c r="J9" s="89">
        <f>'DLA (children)'!K$17</f>
        <v>78.088982870851439</v>
      </c>
      <c r="K9" s="89">
        <f>'DLA (children)'!L$17</f>
        <v>84.818945467231202</v>
      </c>
      <c r="L9" s="89">
        <f>'DLA (children)'!M$17</f>
        <v>88.594113608094816</v>
      </c>
      <c r="M9" s="89">
        <f>'DLA (children)'!N$17</f>
        <v>93.122981930425453</v>
      </c>
      <c r="N9" s="89">
        <f>'DLA (children)'!O$17</f>
        <v>97.11765739464586</v>
      </c>
      <c r="O9" s="89">
        <f>'DLA (children)'!P$17</f>
        <v>102.70921078392762</v>
      </c>
      <c r="P9" s="89">
        <f>'DLA (children)'!Q$17</f>
        <v>103.28255730096836</v>
      </c>
      <c r="Q9" s="89">
        <f>'DLA (children)'!R$17</f>
        <v>109.40931845108697</v>
      </c>
      <c r="R9" s="89">
        <f>'DLA (children)'!S$17</f>
        <v>114.21388792941426</v>
      </c>
      <c r="S9" s="89">
        <f>'DLA (children)'!T$17</f>
        <v>118.37804840905017</v>
      </c>
      <c r="T9" s="89">
        <f>'DLA (children)'!U$17</f>
        <v>137.85508980093923</v>
      </c>
      <c r="U9" s="89">
        <f>'DLA (children)'!V$17</f>
        <v>146.94931560049116</v>
      </c>
      <c r="V9" s="89">
        <f>'DLA (children)'!W$17</f>
        <v>151.58034769134554</v>
      </c>
      <c r="W9" s="89">
        <f>'DLA (children)'!X$17</f>
        <v>156.9712282577573</v>
      </c>
      <c r="X9" s="64">
        <f>'DLA (children)'!Y$17</f>
        <v>169.21936870228515</v>
      </c>
    </row>
    <row r="10" spans="1:24" ht="15" customHeight="1" x14ac:dyDescent="0.4">
      <c r="A10" s="70" t="s">
        <v>62</v>
      </c>
      <c r="B10" s="89"/>
      <c r="C10" s="89"/>
      <c r="D10" s="89"/>
      <c r="E10" s="89"/>
      <c r="F10" s="89"/>
      <c r="G10" s="89"/>
      <c r="H10" s="89">
        <f>'DLA (working age)'!I$17</f>
        <v>463.70597868384721</v>
      </c>
      <c r="I10" s="89">
        <f>'DLA (working age)'!J$17</f>
        <v>498.51362737330913</v>
      </c>
      <c r="J10" s="89">
        <f>'DLA (working age)'!K$17</f>
        <v>528.11585137056773</v>
      </c>
      <c r="K10" s="89">
        <f>'DLA (working age)'!L$17</f>
        <v>559.13556627708545</v>
      </c>
      <c r="L10" s="89">
        <f>'DLA (working age)'!M$17</f>
        <v>589.58367833395539</v>
      </c>
      <c r="M10" s="89">
        <f>'DLA (working age)'!N$17</f>
        <v>628.76168580698641</v>
      </c>
      <c r="N10" s="89">
        <f>'DLA (working age)'!O$17</f>
        <v>666.68791780170011</v>
      </c>
      <c r="O10" s="89">
        <f>'DLA (working age)'!P$17</f>
        <v>719.85794622464607</v>
      </c>
      <c r="P10" s="89">
        <f>'DLA (working age)'!Q$17</f>
        <v>734.54428654595267</v>
      </c>
      <c r="Q10" s="89">
        <f>'DLA (working age)'!R$17</f>
        <v>774.59908221535852</v>
      </c>
      <c r="R10" s="89">
        <f>'DLA (working age)'!S$17</f>
        <v>822.41559449458703</v>
      </c>
      <c r="S10" s="89">
        <f>'DLA (working age)'!T$17</f>
        <v>827.91485565256551</v>
      </c>
      <c r="T10" s="89">
        <f>'DLA (working age)'!U$17</f>
        <v>776.43000440214018</v>
      </c>
      <c r="U10" s="89">
        <f>'DLA (working age)'!V$17</f>
        <v>728.52233699898682</v>
      </c>
      <c r="V10" s="89">
        <f>'DLA (working age)'!W$17</f>
        <v>573.39298655042614</v>
      </c>
      <c r="W10" s="89">
        <f>'DLA (working age)'!X$17</f>
        <v>418.64869380705647</v>
      </c>
      <c r="X10" s="64">
        <f>'DLA (working age)'!Y$17</f>
        <v>331.60785730417842</v>
      </c>
    </row>
    <row r="11" spans="1:24" ht="15" customHeight="1" x14ac:dyDescent="0.4">
      <c r="A11" s="70" t="s">
        <v>61</v>
      </c>
      <c r="B11" s="89"/>
      <c r="C11" s="89"/>
      <c r="D11" s="89"/>
      <c r="E11" s="89"/>
      <c r="F11" s="89"/>
      <c r="G11" s="89"/>
      <c r="H11" s="89">
        <f>'DLA (pensioners)'!I$17</f>
        <v>260.14816334656496</v>
      </c>
      <c r="I11" s="89">
        <f>'DLA (pensioners)'!J$17</f>
        <v>284.29399383668681</v>
      </c>
      <c r="J11" s="89">
        <f>'DLA (pensioners)'!K$17</f>
        <v>306.95206550998785</v>
      </c>
      <c r="K11" s="89">
        <f>'DLA (pensioners)'!L$17</f>
        <v>330.15328018549599</v>
      </c>
      <c r="L11" s="89">
        <f>'DLA (pensioners)'!M$17</f>
        <v>355.23605611349257</v>
      </c>
      <c r="M11" s="89">
        <f>'DLA (pensioners)'!N$17</f>
        <v>387.53660065852358</v>
      </c>
      <c r="N11" s="89">
        <f>'DLA (pensioners)'!O$17</f>
        <v>414.84500177742569</v>
      </c>
      <c r="O11" s="89">
        <f>'DLA (pensioners)'!P$17</f>
        <v>453.29533417868856</v>
      </c>
      <c r="P11" s="89">
        <f>'DLA (pensioners)'!Q$17</f>
        <v>474.46962753662137</v>
      </c>
      <c r="Q11" s="89">
        <f>'DLA (pensioners)'!R$17</f>
        <v>488.01902898876091</v>
      </c>
      <c r="R11" s="89">
        <f>'DLA (pensioners)'!S$17</f>
        <v>514.19849478163974</v>
      </c>
      <c r="S11" s="89">
        <f>'DLA (pensioners)'!T$17</f>
        <v>527.45924385536023</v>
      </c>
      <c r="T11" s="89">
        <f>'DLA (pensioners)'!U$17</f>
        <v>551.62341203790731</v>
      </c>
      <c r="U11" s="89">
        <f>'DLA (pensioners)'!V$17</f>
        <v>523.78059052684068</v>
      </c>
      <c r="V11" s="89">
        <f>'DLA (pensioners)'!W$17</f>
        <v>493.14220981515393</v>
      </c>
      <c r="W11" s="89">
        <f>'DLA (pensioners)'!X$17</f>
        <v>423.34946567679287</v>
      </c>
      <c r="X11" s="64">
        <f>'DLA (pensioners)'!Y$17</f>
        <v>393.48532945912399</v>
      </c>
    </row>
    <row r="12" spans="1:24" ht="15" customHeight="1" x14ac:dyDescent="0.4">
      <c r="A12" s="161" t="s">
        <v>85</v>
      </c>
      <c r="B12" s="89"/>
      <c r="C12" s="89"/>
      <c r="D12" s="89"/>
      <c r="E12" s="89"/>
      <c r="F12" s="89"/>
      <c r="G12" s="89"/>
      <c r="H12" s="89">
        <f>DHP!I$17</f>
        <v>1.6292337600000002</v>
      </c>
      <c r="I12" s="89">
        <f>DHP!J$17</f>
        <v>1.7023909999999993</v>
      </c>
      <c r="J12" s="89">
        <f>DHP!K$17</f>
        <v>2.2400010000000004</v>
      </c>
      <c r="K12" s="89">
        <f>DHP!L$17</f>
        <v>2.0154389999999998</v>
      </c>
      <c r="L12" s="89">
        <f>DHP!M$17</f>
        <v>2.3118630000000002</v>
      </c>
      <c r="M12" s="89">
        <f>DHP!N$17</f>
        <v>2.3136450000000002</v>
      </c>
      <c r="N12" s="89">
        <f>DHP!O$17</f>
        <v>2.4516200000000001</v>
      </c>
      <c r="O12" s="89">
        <f>DHP!P$17</f>
        <v>2.5981249999999996</v>
      </c>
      <c r="P12" s="89">
        <f>DHP!Q$17</f>
        <v>2.6909939999999999</v>
      </c>
      <c r="Q12" s="89">
        <f>DHP!R$17</f>
        <v>2.563689000000001</v>
      </c>
      <c r="R12" s="89">
        <f>DHP!S$17</f>
        <v>4.0779430000000003</v>
      </c>
      <c r="S12" s="89">
        <f>DHP!T$17</f>
        <v>28.700215000000007</v>
      </c>
      <c r="T12" s="89">
        <f>DHP!U$17</f>
        <v>50.352308999999998</v>
      </c>
      <c r="U12" s="89">
        <f>DHP!V$17</f>
        <v>49.022978999999992</v>
      </c>
      <c r="V12" s="89">
        <f>DHP!W$17</f>
        <v>51.734445999999991</v>
      </c>
      <c r="W12" s="89">
        <f>DHP!X$17</f>
        <v>0</v>
      </c>
      <c r="X12" s="64">
        <f>DHP!Y$17</f>
        <v>0</v>
      </c>
    </row>
    <row r="13" spans="1:24" ht="30" customHeight="1" x14ac:dyDescent="0.4">
      <c r="A13" s="161" t="s">
        <v>95</v>
      </c>
      <c r="B13" s="89"/>
      <c r="C13" s="89"/>
      <c r="D13" s="89"/>
      <c r="E13" s="89"/>
      <c r="F13" s="89">
        <f>ESA!G$17</f>
        <v>0</v>
      </c>
      <c r="G13" s="89">
        <f>ESA!H$17</f>
        <v>0</v>
      </c>
      <c r="H13" s="89">
        <f>ESA!I$17</f>
        <v>0</v>
      </c>
      <c r="I13" s="89">
        <f>ESA!J$17</f>
        <v>0</v>
      </c>
      <c r="J13" s="89">
        <f>ESA!K$17</f>
        <v>0</v>
      </c>
      <c r="K13" s="89">
        <f>ESA!L$17</f>
        <v>0</v>
      </c>
      <c r="L13" s="89">
        <f>ESA!M$17</f>
        <v>0</v>
      </c>
      <c r="M13" s="89">
        <f>ESA!N$17</f>
        <v>0</v>
      </c>
      <c r="N13" s="89">
        <f>ESA!O$17</f>
        <v>13.693339017760046</v>
      </c>
      <c r="O13" s="89">
        <f>ESA!P$17</f>
        <v>129.69692455645347</v>
      </c>
      <c r="P13" s="89">
        <f>ESA!Q$17</f>
        <v>224.10338173497468</v>
      </c>
      <c r="Q13" s="89">
        <f>ESA!R$17</f>
        <v>380.65448083307484</v>
      </c>
      <c r="R13" s="89">
        <f>ESA!S$17</f>
        <v>752.51314872699754</v>
      </c>
      <c r="S13" s="89">
        <f>ESA!T$17</f>
        <v>1210.186945793175</v>
      </c>
      <c r="T13" s="89">
        <f>ESA!U$17</f>
        <v>1432.888323816012</v>
      </c>
      <c r="U13" s="89">
        <f>ESA!V$17</f>
        <v>1583.3093977172214</v>
      </c>
      <c r="V13" s="89">
        <f>ESA!W$17</f>
        <v>1663.9163015284951</v>
      </c>
      <c r="W13" s="89">
        <f>ESA!X$17</f>
        <v>1731.9439983560683</v>
      </c>
      <c r="X13" s="64">
        <f>ESA!Y$17</f>
        <v>1726.4600559868163</v>
      </c>
    </row>
    <row r="14" spans="1:24" ht="15" customHeight="1" x14ac:dyDescent="0.4">
      <c r="A14" s="162" t="s">
        <v>74</v>
      </c>
      <c r="B14" s="89">
        <f>HB!C$17</f>
        <v>966.81474000000003</v>
      </c>
      <c r="C14" s="89">
        <f>HB!D$17</f>
        <v>1013.804118</v>
      </c>
      <c r="D14" s="89">
        <f>HB!E$17</f>
        <v>1038.7991669999999</v>
      </c>
      <c r="E14" s="89">
        <f>HB!F$17</f>
        <v>1053.593895</v>
      </c>
      <c r="F14" s="89">
        <f>HB!G$17</f>
        <v>1073.490403</v>
      </c>
      <c r="G14" s="89">
        <f>HB!H$17</f>
        <v>1118.0910160000001</v>
      </c>
      <c r="H14" s="89">
        <f>HB!I$17</f>
        <v>1243.2672259999997</v>
      </c>
      <c r="I14" s="89">
        <f>HB!J$17</f>
        <v>1149.8612230000001</v>
      </c>
      <c r="J14" s="89">
        <f>HB!K$17</f>
        <v>1188.4019659999999</v>
      </c>
      <c r="K14" s="89">
        <f>HB!L$17</f>
        <v>1213.6196590000002</v>
      </c>
      <c r="L14" s="89">
        <f>HB!M$17</f>
        <v>1259.126917</v>
      </c>
      <c r="M14" s="89">
        <f>HB!N$17</f>
        <v>1295.596509</v>
      </c>
      <c r="N14" s="89">
        <f>HB!O$17</f>
        <v>1391.7048940000004</v>
      </c>
      <c r="O14" s="89">
        <f>HB!P$17</f>
        <v>1555.873828</v>
      </c>
      <c r="P14" s="89">
        <f>HB!Q$17</f>
        <v>1660.5917810000001</v>
      </c>
      <c r="Q14" s="89">
        <f>HB!R$17</f>
        <v>1727.74181</v>
      </c>
      <c r="R14" s="89">
        <f>HB!S$17</f>
        <v>1788.8031080000001</v>
      </c>
      <c r="S14" s="89">
        <f>HB!T$17</f>
        <v>1770.1567690000002</v>
      </c>
      <c r="T14" s="89">
        <f>HB!U$17</f>
        <v>1776.1796779999997</v>
      </c>
      <c r="U14" s="89">
        <f>HB!V$17</f>
        <v>1772.0657939999999</v>
      </c>
      <c r="V14" s="89">
        <f>HB!W$17</f>
        <v>1733.1241800000003</v>
      </c>
      <c r="W14" s="89">
        <f>HB!X$17</f>
        <v>1671.4567889999998</v>
      </c>
      <c r="X14" s="64">
        <f>HB!Y$17</f>
        <v>1587.6979580000002</v>
      </c>
    </row>
    <row r="15" spans="1:24" ht="15" customHeight="1" x14ac:dyDescent="0.4">
      <c r="A15" s="70" t="s">
        <v>185</v>
      </c>
      <c r="B15" s="89"/>
      <c r="C15" s="89"/>
      <c r="D15" s="89"/>
      <c r="E15" s="89"/>
      <c r="F15" s="89"/>
      <c r="G15" s="89"/>
      <c r="H15" s="89"/>
      <c r="I15" s="89"/>
      <c r="J15" s="89"/>
      <c r="K15" s="89"/>
      <c r="L15" s="89"/>
      <c r="M15" s="89"/>
      <c r="N15" s="89">
        <v>883.91413000000011</v>
      </c>
      <c r="O15" s="89">
        <v>1040.390404</v>
      </c>
      <c r="P15" s="89">
        <v>1133.413403</v>
      </c>
      <c r="Q15" s="89">
        <v>1190.1253919999999</v>
      </c>
      <c r="R15" s="89">
        <v>1249.6695220000001</v>
      </c>
      <c r="S15" s="89">
        <v>1231.38941</v>
      </c>
      <c r="T15" s="89">
        <v>1239.4390480000002</v>
      </c>
      <c r="U15" s="89">
        <v>1241.23936</v>
      </c>
      <c r="V15" s="89">
        <v>1213.4478080000001</v>
      </c>
      <c r="W15" s="89">
        <v>1168.8059330000001</v>
      </c>
      <c r="X15" s="64">
        <v>1046.487259</v>
      </c>
    </row>
    <row r="16" spans="1:24" ht="15" customHeight="1" x14ac:dyDescent="0.4">
      <c r="A16" s="70" t="s">
        <v>184</v>
      </c>
      <c r="B16" s="89"/>
      <c r="C16" s="89"/>
      <c r="D16" s="89"/>
      <c r="E16" s="89"/>
      <c r="F16" s="89"/>
      <c r="G16" s="89"/>
      <c r="H16" s="89"/>
      <c r="I16" s="89"/>
      <c r="J16" s="89"/>
      <c r="K16" s="89"/>
      <c r="L16" s="89"/>
      <c r="M16" s="89"/>
      <c r="N16" s="89">
        <v>507.79076700000002</v>
      </c>
      <c r="O16" s="89">
        <v>515.48342400000001</v>
      </c>
      <c r="P16" s="89">
        <v>527.17837899999995</v>
      </c>
      <c r="Q16" s="89">
        <v>537.61641799999995</v>
      </c>
      <c r="R16" s="89">
        <v>539.13358700000003</v>
      </c>
      <c r="S16" s="89">
        <v>538.76735900000006</v>
      </c>
      <c r="T16" s="89">
        <v>536.74063000000001</v>
      </c>
      <c r="U16" s="89">
        <v>530.82643399999995</v>
      </c>
      <c r="V16" s="89">
        <v>519.67637200000001</v>
      </c>
      <c r="W16" s="89">
        <v>502.65085499999998</v>
      </c>
      <c r="X16" s="64">
        <v>541.21069999999997</v>
      </c>
    </row>
    <row r="17" spans="1:24" ht="15" customHeight="1" x14ac:dyDescent="0.4">
      <c r="A17" s="162" t="s">
        <v>73</v>
      </c>
      <c r="B17" s="89">
        <f>IB!C$17</f>
        <v>961.50063011366353</v>
      </c>
      <c r="C17" s="89">
        <f>IB!D$17</f>
        <v>927.58950811159718</v>
      </c>
      <c r="D17" s="89">
        <f>IB!E$17</f>
        <v>898.49812628222855</v>
      </c>
      <c r="E17" s="89">
        <f>IB!F$17</f>
        <v>846.46172617274397</v>
      </c>
      <c r="F17" s="89">
        <f>IB!G$17</f>
        <v>853.61145762154092</v>
      </c>
      <c r="G17" s="89">
        <f>IB!H$17</f>
        <v>843.46537124903125</v>
      </c>
      <c r="H17" s="89">
        <f>IB!I$17</f>
        <v>835.4864525630735</v>
      </c>
      <c r="I17" s="89">
        <f>IB!J$17</f>
        <v>822.90610864890766</v>
      </c>
      <c r="J17" s="89">
        <f>IB!K$17</f>
        <v>809.11624661142741</v>
      </c>
      <c r="K17" s="89">
        <f>IB!L$17</f>
        <v>798.94793012489515</v>
      </c>
      <c r="L17" s="89">
        <f>IB!M$17</f>
        <v>779.76772086976234</v>
      </c>
      <c r="M17" s="89">
        <f>IB!N$17</f>
        <v>783.76441525070834</v>
      </c>
      <c r="N17" s="89">
        <f>IB!O$17</f>
        <v>758.52661317414788</v>
      </c>
      <c r="O17" s="89">
        <f>IB!P$17</f>
        <v>705.68227503894707</v>
      </c>
      <c r="P17" s="89">
        <f>IB!Q$17</f>
        <v>635.17297066111519</v>
      </c>
      <c r="Q17" s="89">
        <f>IB!R$17</f>
        <v>565.29418237353366</v>
      </c>
      <c r="R17" s="89">
        <f>IB!S$17</f>
        <v>370.83709101362371</v>
      </c>
      <c r="S17" s="89">
        <f>IB!T$17</f>
        <v>99.174183283887686</v>
      </c>
      <c r="T17" s="89">
        <f>IB!U$17</f>
        <v>9.5469746061879466</v>
      </c>
      <c r="U17" s="89">
        <f>IB!V$17</f>
        <v>2.884148059432599</v>
      </c>
      <c r="V17" s="89">
        <f>IB!W$17</f>
        <v>1.4173143096535115</v>
      </c>
      <c r="W17" s="89">
        <f>IB!X$17</f>
        <v>1.2178778512453843</v>
      </c>
      <c r="X17" s="64">
        <f>IB!Y$17</f>
        <v>0</v>
      </c>
    </row>
    <row r="18" spans="1:24" ht="30" customHeight="1" x14ac:dyDescent="0.4">
      <c r="A18" s="161" t="s">
        <v>72</v>
      </c>
      <c r="B18" s="89">
        <f>IS!C$17</f>
        <v>1355.9845081785279</v>
      </c>
      <c r="C18" s="89">
        <f>IS!D$17</f>
        <v>1142.6990169570074</v>
      </c>
      <c r="D18" s="89">
        <f>IS!E$17</f>
        <v>1137.6417816166213</v>
      </c>
      <c r="E18" s="89">
        <f>IS!F$17</f>
        <v>1182.8922635816684</v>
      </c>
      <c r="F18" s="89">
        <f>IS!G$17</f>
        <v>1274.6695007044068</v>
      </c>
      <c r="G18" s="89">
        <f>IS!H$17</f>
        <v>1373.6755291420416</v>
      </c>
      <c r="H18" s="89">
        <f>IS!I$17</f>
        <v>1403.5892739751671</v>
      </c>
      <c r="I18" s="89">
        <f>IS!J$17</f>
        <v>1266.0448067206455</v>
      </c>
      <c r="J18" s="89">
        <f>IS!K$17</f>
        <v>990.99489136437478</v>
      </c>
      <c r="K18" s="89">
        <f>IS!L$17</f>
        <v>906.79250929568389</v>
      </c>
      <c r="L18" s="89">
        <f>IS!M$17</f>
        <v>875.62368118983591</v>
      </c>
      <c r="M18" s="89">
        <f>IS!N$17</f>
        <v>892.41667965231909</v>
      </c>
      <c r="N18" s="89">
        <f>IS!O$17</f>
        <v>851.9793429863596</v>
      </c>
      <c r="O18" s="89">
        <f>IS!P$17</f>
        <v>815.10185037254837</v>
      </c>
      <c r="P18" s="89">
        <f>IS!Q$17</f>
        <v>760.75138741847331</v>
      </c>
      <c r="Q18" s="89">
        <f>IS!R$17</f>
        <v>674.71607897963975</v>
      </c>
      <c r="R18" s="89">
        <f>IS!S$17</f>
        <v>496.90784454384811</v>
      </c>
      <c r="S18" s="89">
        <f>IS!T$17</f>
        <v>313.4339698479971</v>
      </c>
      <c r="T18" s="89">
        <f>IS!U$17</f>
        <v>250.94770542376179</v>
      </c>
      <c r="U18" s="89">
        <f>IS!V$17</f>
        <v>221.80835360294938</v>
      </c>
      <c r="V18" s="89">
        <f>IS!W$17</f>
        <v>192.84911693136206</v>
      </c>
      <c r="W18" s="89">
        <f>IS!X$17</f>
        <v>189.18129861408499</v>
      </c>
      <c r="X18" s="64">
        <f>IS!Y$17</f>
        <v>161.52393575919592</v>
      </c>
    </row>
    <row r="19" spans="1:24" ht="15" customHeight="1" x14ac:dyDescent="0.4">
      <c r="A19" s="70" t="s">
        <v>71</v>
      </c>
      <c r="B19" s="89">
        <f>'IS MIG'!C$17</f>
        <v>343.66691445725144</v>
      </c>
      <c r="C19" s="89">
        <f>'IS MIG'!D$17</f>
        <v>345.14838307448491</v>
      </c>
      <c r="D19" s="89">
        <f>'IS MIG'!E$17</f>
        <v>335.40321407339587</v>
      </c>
      <c r="E19" s="89">
        <f>'IS MIG'!F$17</f>
        <v>352.69658725538926</v>
      </c>
      <c r="F19" s="89">
        <f>'IS MIG'!G$17</f>
        <v>371.56109560791134</v>
      </c>
      <c r="G19" s="89">
        <f>'IS MIG'!H$17</f>
        <v>412.22323972392519</v>
      </c>
      <c r="H19" s="89">
        <f>'IS MIG'!I$17</f>
        <v>420.830357205182</v>
      </c>
      <c r="I19" s="89">
        <f>'IS MIG'!J$17</f>
        <v>234.48138561495739</v>
      </c>
      <c r="J19" s="89">
        <f>'IS MIG'!K$17</f>
        <v>0</v>
      </c>
      <c r="K19" s="89">
        <f>'IS MIG'!L$17</f>
        <v>0</v>
      </c>
      <c r="L19" s="89">
        <f>'IS MIG'!M$17</f>
        <v>0</v>
      </c>
      <c r="M19" s="89">
        <f>'IS MIG'!N$17</f>
        <v>0</v>
      </c>
      <c r="N19" s="89">
        <f>'IS MIG'!O$17</f>
        <v>0</v>
      </c>
      <c r="O19" s="89">
        <f>'IS MIG'!P$17</f>
        <v>0</v>
      </c>
      <c r="P19" s="89">
        <f>'IS MIG'!Q$17</f>
        <v>0</v>
      </c>
      <c r="Q19" s="89">
        <f>'IS MIG'!R$17</f>
        <v>0</v>
      </c>
      <c r="R19" s="89">
        <f>'IS MIG'!S$17</f>
        <v>0</v>
      </c>
      <c r="S19" s="89">
        <f>'IS MIG'!T$17</f>
        <v>0</v>
      </c>
      <c r="T19" s="89">
        <f>'IS MIG'!U$17</f>
        <v>0</v>
      </c>
      <c r="U19" s="89">
        <f>'IS MIG'!V$17</f>
        <v>0</v>
      </c>
      <c r="V19" s="89">
        <f>'IS MIG'!W$17</f>
        <v>0</v>
      </c>
      <c r="W19" s="89">
        <f>'IS MIG'!X$17</f>
        <v>0</v>
      </c>
      <c r="X19" s="64">
        <f>'IS MIG'!Y$17</f>
        <v>0</v>
      </c>
    </row>
    <row r="20" spans="1:24" ht="15" customHeight="1" x14ac:dyDescent="0.4">
      <c r="A20" s="70" t="s">
        <v>183</v>
      </c>
      <c r="B20" s="89"/>
      <c r="C20" s="89"/>
      <c r="D20" s="89"/>
      <c r="E20" s="89"/>
      <c r="F20" s="89">
        <f>'IS (incapacity)'!G$17</f>
        <v>463.19457050602659</v>
      </c>
      <c r="G20" s="89">
        <f>'IS (incapacity)'!H$17</f>
        <v>500.21828847215909</v>
      </c>
      <c r="H20" s="89">
        <f>'IS (incapacity)'!I$17</f>
        <v>509.39714809738996</v>
      </c>
      <c r="I20" s="89">
        <f>'IS (incapacity)'!J$17</f>
        <v>542.81021772001657</v>
      </c>
      <c r="J20" s="89">
        <f>'IS (incapacity)'!K$17</f>
        <v>545.10163338157486</v>
      </c>
      <c r="K20" s="89">
        <f>'IS (incapacity)'!L$17</f>
        <v>510.6589429105976</v>
      </c>
      <c r="L20" s="89">
        <f>'IS (incapacity)'!M$17</f>
        <v>513.91750011843567</v>
      </c>
      <c r="M20" s="89">
        <f>'IS (incapacity)'!N$17</f>
        <v>563.2004334148528</v>
      </c>
      <c r="N20" s="89">
        <f>'IS (incapacity)'!O$17</f>
        <v>560.39270552427456</v>
      </c>
      <c r="O20" s="89">
        <f>'IS (incapacity)'!P$17</f>
        <v>539.75354297634294</v>
      </c>
      <c r="P20" s="89">
        <f>'IS (incapacity)'!Q$17</f>
        <v>493.32394243276656</v>
      </c>
      <c r="Q20" s="89">
        <f>'IS (incapacity)'!R$17</f>
        <v>430.35654690977435</v>
      </c>
      <c r="R20" s="89">
        <f>'IS (incapacity)'!S$17</f>
        <v>264.73565116315467</v>
      </c>
      <c r="S20" s="89">
        <f>'IS (incapacity)'!T$17</f>
        <v>98.056230434508294</v>
      </c>
      <c r="T20" s="89">
        <f>'IS (incapacity)'!U$17</f>
        <v>46.88913661560769</v>
      </c>
      <c r="U20" s="89">
        <f>'IS (incapacity)'!V$17</f>
        <v>28.333179569926642</v>
      </c>
      <c r="V20" s="89">
        <f>'IS (incapacity)'!W$17</f>
        <v>10.445350248169145</v>
      </c>
      <c r="W20" s="89">
        <f>'IS (incapacity)'!X$17</f>
        <v>3.2345257913840473</v>
      </c>
      <c r="X20" s="64">
        <f>'IS (incapacity)'!Y$17</f>
        <v>0</v>
      </c>
    </row>
    <row r="21" spans="1:24" ht="15" customHeight="1" x14ac:dyDescent="0.4">
      <c r="A21" s="70" t="s">
        <v>182</v>
      </c>
      <c r="B21" s="89"/>
      <c r="C21" s="89"/>
      <c r="D21" s="89"/>
      <c r="E21" s="89"/>
      <c r="F21" s="89">
        <f>'IS (lone parent)'!G$17</f>
        <v>389.13988845678671</v>
      </c>
      <c r="G21" s="89">
        <f>'IS (lone parent)'!H$17</f>
        <v>402.44030692791245</v>
      </c>
      <c r="H21" s="89">
        <f>'IS (lone parent)'!I$17</f>
        <v>412.71808139062722</v>
      </c>
      <c r="I21" s="89">
        <f>'IS (lone parent)'!J$17</f>
        <v>425.96105833939151</v>
      </c>
      <c r="J21" s="89">
        <f>'IS (lone parent)'!K$17</f>
        <v>385.14393113552796</v>
      </c>
      <c r="K21" s="89">
        <f>'IS (lone parent)'!L$17</f>
        <v>327.51264004701409</v>
      </c>
      <c r="L21" s="89">
        <f>'IS (lone parent)'!M$17</f>
        <v>296.34681557132365</v>
      </c>
      <c r="M21" s="89">
        <f>'IS (lone parent)'!N$17</f>
        <v>273.19805354427342</v>
      </c>
      <c r="N21" s="89">
        <f>'IS (lone parent)'!O$17</f>
        <v>244.11034951270261</v>
      </c>
      <c r="O21" s="89">
        <f>'IS (lone parent)'!P$17</f>
        <v>225.57473393420807</v>
      </c>
      <c r="P21" s="89">
        <f>'IS (lone parent)'!Q$17</f>
        <v>205.90246233925416</v>
      </c>
      <c r="Q21" s="89">
        <f>'IS (lone parent)'!R$17</f>
        <v>183.11387856869283</v>
      </c>
      <c r="R21" s="89">
        <f>'IS (lone parent)'!S$17</f>
        <v>166.79602980974994</v>
      </c>
      <c r="S21" s="89">
        <f>'IS (lone parent)'!T$17</f>
        <v>147.2384157151196</v>
      </c>
      <c r="T21" s="89">
        <f>'IS (lone parent)'!U$17</f>
        <v>135.02775280691478</v>
      </c>
      <c r="U21" s="89">
        <f>'IS (lone parent)'!V$17</f>
        <v>122.51437839256414</v>
      </c>
      <c r="V21" s="89">
        <f>'IS (lone parent)'!W$17</f>
        <v>111.25462508110338</v>
      </c>
      <c r="W21" s="89">
        <f>'IS (lone parent)'!X$17</f>
        <v>110.00179086279462</v>
      </c>
      <c r="X21" s="64">
        <f>'IS (lone parent)'!Y$17</f>
        <v>89.808887023750486</v>
      </c>
    </row>
    <row r="22" spans="1:24" ht="15" customHeight="1" x14ac:dyDescent="0.4">
      <c r="A22" s="70" t="s">
        <v>181</v>
      </c>
      <c r="B22" s="89"/>
      <c r="C22" s="89"/>
      <c r="D22" s="89"/>
      <c r="E22" s="89"/>
      <c r="F22" s="89">
        <f>'IS (carer)'!G$17</f>
        <v>20.339425473119267</v>
      </c>
      <c r="G22" s="89">
        <f>'IS (carer)'!H$17</f>
        <v>27.033833995701908</v>
      </c>
      <c r="H22" s="89">
        <f>'IS (carer)'!I$17</f>
        <v>29.465966575232304</v>
      </c>
      <c r="I22" s="89">
        <f>'IS (carer)'!J$17</f>
        <v>32.198873888868029</v>
      </c>
      <c r="J22" s="89">
        <f>'IS (carer)'!K$17</f>
        <v>32.210672317646399</v>
      </c>
      <c r="K22" s="89">
        <f>'IS (carer)'!L$17</f>
        <v>30.702629114157961</v>
      </c>
      <c r="L22" s="89">
        <f>'IS (carer)'!M$17</f>
        <v>29.784401875794522</v>
      </c>
      <c r="M22" s="89">
        <f>'IS (carer)'!N$17</f>
        <v>28.641994221438491</v>
      </c>
      <c r="N22" s="89">
        <f>'IS (carer)'!O$17</f>
        <v>27.381863475277974</v>
      </c>
      <c r="O22" s="89">
        <f>'IS (carer)'!P$17</f>
        <v>29.634124370642063</v>
      </c>
      <c r="P22" s="89">
        <f>'IS (carer)'!Q$17</f>
        <v>37.92507067715772</v>
      </c>
      <c r="Q22" s="89">
        <f>'IS (carer)'!R$17</f>
        <v>41.738783021245112</v>
      </c>
      <c r="R22" s="89">
        <f>'IS (carer)'!S$17</f>
        <v>49.052913260490534</v>
      </c>
      <c r="S22" s="89">
        <f>'IS (carer)'!T$17</f>
        <v>54.453126633088232</v>
      </c>
      <c r="T22" s="89">
        <f>'IS (carer)'!U$17</f>
        <v>57.611891104125156</v>
      </c>
      <c r="U22" s="89">
        <f>'IS (carer)'!V$17</f>
        <v>61.169172656140312</v>
      </c>
      <c r="V22" s="89">
        <f>'IS (carer)'!W$17</f>
        <v>62.01169529699137</v>
      </c>
      <c r="W22" s="89">
        <f>'IS (carer)'!X$17</f>
        <v>67.86758417870567</v>
      </c>
      <c r="X22" s="64">
        <f>'IS (carer)'!Y$17</f>
        <v>65.806207777070796</v>
      </c>
    </row>
    <row r="23" spans="1:24" ht="15" customHeight="1" x14ac:dyDescent="0.4">
      <c r="A23" s="70" t="s">
        <v>180</v>
      </c>
      <c r="B23" s="89"/>
      <c r="C23" s="89"/>
      <c r="D23" s="89"/>
      <c r="E23" s="89"/>
      <c r="F23" s="89">
        <f>'IS (others)'!G$17</f>
        <v>30.434520660562733</v>
      </c>
      <c r="G23" s="89">
        <f>'IS (others)'!H$17</f>
        <v>31.759860022343432</v>
      </c>
      <c r="H23" s="89">
        <f>'IS (others)'!I$17</f>
        <v>31.177720706735965</v>
      </c>
      <c r="I23" s="89">
        <f>'IS (others)'!J$17</f>
        <v>30.593271157411788</v>
      </c>
      <c r="J23" s="89">
        <f>'IS (others)'!K$17</f>
        <v>28.538654529625127</v>
      </c>
      <c r="K23" s="89">
        <f>'IS (others)'!L$17</f>
        <v>34.924809665601124</v>
      </c>
      <c r="L23" s="89">
        <f>'IS (others)'!M$17</f>
        <v>31.812729534132217</v>
      </c>
      <c r="M23" s="89">
        <f>'IS (others)'!N$17</f>
        <v>28.836545429822948</v>
      </c>
      <c r="N23" s="89">
        <f>'IS (others)'!O$17</f>
        <v>23.92129020005968</v>
      </c>
      <c r="O23" s="89">
        <f>'IS (others)'!P$17</f>
        <v>22.369206729904064</v>
      </c>
      <c r="P23" s="89">
        <f>'IS (others)'!Q$17</f>
        <v>24.242158890943568</v>
      </c>
      <c r="Q23" s="89">
        <f>'IS (others)'!R$17</f>
        <v>18.899021128397003</v>
      </c>
      <c r="R23" s="89">
        <f>'IS (others)'!S$17</f>
        <v>15.933234628134485</v>
      </c>
      <c r="S23" s="89">
        <f>'IS (others)'!T$17</f>
        <v>13.589304776707225</v>
      </c>
      <c r="T23" s="89">
        <f>'IS (others)'!U$17</f>
        <v>11.366675090613402</v>
      </c>
      <c r="U23" s="89">
        <f>'IS (others)'!V$17</f>
        <v>9.7001495901075678</v>
      </c>
      <c r="V23" s="89">
        <f>'IS (others)'!W$17</f>
        <v>8.6837798534990824</v>
      </c>
      <c r="W23" s="89">
        <f>'IS (others)'!X$17</f>
        <v>7.6533453690371607</v>
      </c>
      <c r="X23" s="64">
        <f>'IS (others)'!Y$17</f>
        <v>5.722190931486927</v>
      </c>
    </row>
    <row r="24" spans="1:24" ht="30" customHeight="1" x14ac:dyDescent="0.4">
      <c r="A24" s="162" t="s">
        <v>66</v>
      </c>
      <c r="B24" s="89"/>
      <c r="C24" s="89"/>
      <c r="D24" s="89"/>
      <c r="E24" s="89"/>
      <c r="F24" s="89">
        <f>IIDB!G$17</f>
        <v>68.998675818541116</v>
      </c>
      <c r="G24" s="89">
        <f>IIDB!H$17</f>
        <v>70.796780478552577</v>
      </c>
      <c r="H24" s="89">
        <f>IIDB!I$17</f>
        <v>71.144213383159368</v>
      </c>
      <c r="I24" s="89">
        <f>IIDB!J$17</f>
        <v>71.516526012736989</v>
      </c>
      <c r="J24" s="89">
        <f>IIDB!K$17</f>
        <v>75.026987825501394</v>
      </c>
      <c r="K24" s="89">
        <f>IIDB!L$17</f>
        <v>75.231171566979938</v>
      </c>
      <c r="L24" s="89">
        <f>IIDB!M$17</f>
        <v>75.709506348085569</v>
      </c>
      <c r="M24" s="89">
        <f>IIDB!N$17</f>
        <v>76.372823109484401</v>
      </c>
      <c r="N24" s="89">
        <f>IIDB!O$17</f>
        <v>79.308999919114129</v>
      </c>
      <c r="O24" s="89">
        <f>IIDB!P$17</f>
        <v>82.630249002169208</v>
      </c>
      <c r="P24" s="89">
        <f>IIDB!Q$17</f>
        <v>88.012717609554443</v>
      </c>
      <c r="Q24" s="89">
        <f>IIDB!R$17</f>
        <v>87.564039408844465</v>
      </c>
      <c r="R24" s="89">
        <f>IIDB!S$17</f>
        <v>88.814849346805772</v>
      </c>
      <c r="S24" s="89">
        <f>IIDB!T$17</f>
        <v>88.295335392137758</v>
      </c>
      <c r="T24" s="89">
        <f>IIDB!U$17</f>
        <v>88.778995428025212</v>
      </c>
      <c r="U24" s="89">
        <f>IIDB!V$17</f>
        <v>87.233891785054041</v>
      </c>
      <c r="V24" s="89">
        <f>IIDB!W$17</f>
        <v>83.953090462048294</v>
      </c>
      <c r="W24" s="89">
        <f>IIDB!X$17</f>
        <v>82.074271759268072</v>
      </c>
      <c r="X24" s="64">
        <f>IIDB!Y$17</f>
        <v>81.67156683875973</v>
      </c>
    </row>
    <row r="25" spans="1:24" ht="15" customHeight="1" x14ac:dyDescent="0.4">
      <c r="A25" s="161" t="s">
        <v>65</v>
      </c>
      <c r="B25" s="89">
        <f>JSA!C$17</f>
        <v>202.18998298408343</v>
      </c>
      <c r="C25" s="89">
        <f>JSA!D$17</f>
        <v>382.44069280319292</v>
      </c>
      <c r="D25" s="89">
        <f>JSA!E$17</f>
        <v>361.22812383191547</v>
      </c>
      <c r="E25" s="89">
        <f>JSA!F$17</f>
        <v>336.25359285452873</v>
      </c>
      <c r="F25" s="89">
        <f>JSA!G$17</f>
        <v>306.57317028479923</v>
      </c>
      <c r="G25" s="89">
        <f>JSA!H$17</f>
        <v>283.2311209421481</v>
      </c>
      <c r="H25" s="89">
        <f>JSA!I$17</f>
        <v>282.51719167786848</v>
      </c>
      <c r="I25" s="89">
        <f>JSA!J$17</f>
        <v>275.70718283082351</v>
      </c>
      <c r="J25" s="89">
        <f>JSA!K$17</f>
        <v>241.96719216815242</v>
      </c>
      <c r="K25" s="89">
        <f>JSA!L$17</f>
        <v>229.03625153878303</v>
      </c>
      <c r="L25" s="89">
        <f>JSA!M$17</f>
        <v>228.00360977689624</v>
      </c>
      <c r="M25" s="89">
        <f>JSA!N$17</f>
        <v>203.88192431757452</v>
      </c>
      <c r="N25" s="89">
        <f>JSA!O$17</f>
        <v>251.22492044387664</v>
      </c>
      <c r="O25" s="89">
        <f>JSA!P$17</f>
        <v>407.12786662739722</v>
      </c>
      <c r="P25" s="89">
        <f>JSA!Q$17</f>
        <v>427.7314278060403</v>
      </c>
      <c r="Q25" s="89">
        <f>JSA!R$17</f>
        <v>461.43444522756005</v>
      </c>
      <c r="R25" s="89">
        <f>JSA!S$17</f>
        <v>477.86324134124743</v>
      </c>
      <c r="S25" s="89">
        <f>JSA!T$17</f>
        <v>408.71693474109554</v>
      </c>
      <c r="T25" s="89">
        <f>JSA!U$17</f>
        <v>310.58901090989474</v>
      </c>
      <c r="U25" s="89">
        <f>JSA!V$17</f>
        <v>240.11173335466211</v>
      </c>
      <c r="V25" s="89">
        <f>JSA!W$17</f>
        <v>195.64411584200559</v>
      </c>
      <c r="W25" s="89">
        <f>JSA!X$17</f>
        <v>172.35800258982624</v>
      </c>
      <c r="X25" s="64">
        <f>JSA!Y$17</f>
        <v>133.36964045452285</v>
      </c>
    </row>
    <row r="26" spans="1:24" ht="15" customHeight="1" x14ac:dyDescent="0.4">
      <c r="A26" s="161" t="s">
        <v>64</v>
      </c>
      <c r="B26" s="89">
        <f>MA!C$17</f>
        <v>2.6056231306099424</v>
      </c>
      <c r="C26" s="89">
        <f>MA!D$17</f>
        <v>2.9122790433581911</v>
      </c>
      <c r="D26" s="89">
        <f>MA!E$17</f>
        <v>3.2810239246648711</v>
      </c>
      <c r="E26" s="89">
        <f>MA!F$17</f>
        <v>3.4199883387298904</v>
      </c>
      <c r="F26" s="89">
        <f>MA!G$17</f>
        <v>3.8763701577264311</v>
      </c>
      <c r="G26" s="89">
        <f>MA!H$17</f>
        <v>3.8582135530232153</v>
      </c>
      <c r="H26" s="89">
        <f>MA!I$17</f>
        <v>5.374870335440078</v>
      </c>
      <c r="I26" s="89">
        <f>MA!J$17</f>
        <v>9.6274413520920525</v>
      </c>
      <c r="J26" s="89">
        <f>MA!K$17</f>
        <v>11.572007590896671</v>
      </c>
      <c r="K26" s="89">
        <f>MA!L$17</f>
        <v>12.864673037878816</v>
      </c>
      <c r="L26" s="89">
        <f>MA!M$17</f>
        <v>14.189909005871653</v>
      </c>
      <c r="M26" s="89">
        <f>MA!N$17</f>
        <v>20.93018330643628</v>
      </c>
      <c r="N26" s="89">
        <f>MA!O$17</f>
        <v>23.511906890159111</v>
      </c>
      <c r="O26" s="89">
        <f>MA!P$17</f>
        <v>27.532796137393937</v>
      </c>
      <c r="P26" s="89">
        <f>MA!Q$17</f>
        <v>25.532487246335123</v>
      </c>
      <c r="Q26" s="89">
        <f>MA!R$17</f>
        <v>23.96062278927003</v>
      </c>
      <c r="R26" s="89">
        <f>MA!S$17</f>
        <v>26.717651259109463</v>
      </c>
      <c r="S26" s="89">
        <f>MA!T$17</f>
        <v>27.057095784543634</v>
      </c>
      <c r="T26" s="89">
        <f>MA!U$17</f>
        <v>30.066093442421188</v>
      </c>
      <c r="U26" s="89">
        <f>MA!V$17</f>
        <v>29.016743667251006</v>
      </c>
      <c r="V26" s="89">
        <f>MA!W$17</f>
        <v>27.087840354670838</v>
      </c>
      <c r="W26" s="89">
        <f>MA!X$17</f>
        <v>27.803251026810564</v>
      </c>
      <c r="X26" s="64">
        <f>MA!Y$17</f>
        <v>29.787177956198409</v>
      </c>
    </row>
    <row r="27" spans="1:24" ht="15" customHeight="1" x14ac:dyDescent="0.4">
      <c r="A27" s="161" t="s">
        <v>178</v>
      </c>
      <c r="B27" s="89"/>
      <c r="C27" s="89"/>
      <c r="D27" s="89"/>
      <c r="E27" s="89"/>
      <c r="F27" s="89"/>
      <c r="G27" s="89"/>
      <c r="H27" s="89"/>
      <c r="I27" s="89"/>
      <c r="J27" s="89">
        <f>O75TVL!K$17</f>
        <v>35.596006133002504</v>
      </c>
      <c r="K27" s="89">
        <f>O75TVL!L$17</f>
        <v>37.726829316514866</v>
      </c>
      <c r="L27" s="89">
        <f>O75TVL!M$17</f>
        <v>40.077880571241906</v>
      </c>
      <c r="M27" s="89">
        <f>O75TVL!N$17</f>
        <v>41.95455662025882</v>
      </c>
      <c r="N27" s="89">
        <f>O75TVL!O$17</f>
        <v>43.587689418749193</v>
      </c>
      <c r="O27" s="89">
        <f>O75TVL!P$17</f>
        <v>45.508749290528669</v>
      </c>
      <c r="P27" s="89">
        <f>O75TVL!Q$17</f>
        <v>48.032792714426463</v>
      </c>
      <c r="Q27" s="89">
        <f>O75TVL!R$17</f>
        <v>48.768667621030637</v>
      </c>
      <c r="R27" s="89">
        <f>O75TVL!S$17</f>
        <v>49.422416684716374</v>
      </c>
      <c r="S27" s="89">
        <f>O75TVL!T$17</f>
        <v>48.718726903235861</v>
      </c>
      <c r="T27" s="89">
        <f>O75TVL!U$17</f>
        <v>48.938684880723535</v>
      </c>
      <c r="U27" s="89">
        <f>O75TVL!V$17</f>
        <v>49.779377784060713</v>
      </c>
      <c r="V27" s="89">
        <f>O75TVL!W$17</f>
        <v>50.24384287276613</v>
      </c>
      <c r="W27" s="89">
        <f>O75TVL!X$17</f>
        <v>52.4217184069349</v>
      </c>
      <c r="X27" s="64">
        <f>O75TVL!Y$17</f>
        <v>37.504696097699707</v>
      </c>
    </row>
    <row r="28" spans="1:24" ht="15" customHeight="1" x14ac:dyDescent="0.4">
      <c r="A28" s="161" t="s">
        <v>89</v>
      </c>
      <c r="B28" s="89"/>
      <c r="C28" s="89"/>
      <c r="D28" s="89"/>
      <c r="E28" s="89"/>
      <c r="F28" s="89"/>
      <c r="G28" s="89"/>
      <c r="H28" s="89"/>
      <c r="I28" s="89">
        <f>PC!J$17</f>
        <v>0</v>
      </c>
      <c r="J28" s="89">
        <f>PC!K$17</f>
        <v>601.87958706563325</v>
      </c>
      <c r="K28" s="89">
        <f>PC!L$17</f>
        <v>644.32263497448969</v>
      </c>
      <c r="L28" s="89">
        <f>PC!M$17</f>
        <v>685.55196583556574</v>
      </c>
      <c r="M28" s="89">
        <f>PC!N$17</f>
        <v>734.65774001944692</v>
      </c>
      <c r="N28" s="89">
        <f>PC!O$17</f>
        <v>758.8170996799513</v>
      </c>
      <c r="O28" s="89">
        <f>PC!P$17</f>
        <v>787.00419404650609</v>
      </c>
      <c r="P28" s="89">
        <f>PC!Q$17</f>
        <v>784.97197793876671</v>
      </c>
      <c r="Q28" s="89">
        <f>PC!R$17</f>
        <v>751.1840180626607</v>
      </c>
      <c r="R28" s="89">
        <f>PC!S$17</f>
        <v>687.84738915366529</v>
      </c>
      <c r="S28" s="89">
        <f>PC!T$17</f>
        <v>636.96221376158235</v>
      </c>
      <c r="T28" s="89">
        <f>PC!U$17</f>
        <v>587.33262379467828</v>
      </c>
      <c r="U28" s="89">
        <f>PC!V$17</f>
        <v>533.07114575373942</v>
      </c>
      <c r="V28" s="89">
        <f>PC!W$17</f>
        <v>488.49360195543039</v>
      </c>
      <c r="W28" s="89">
        <f>PC!X$17</f>
        <v>458.38848570672411</v>
      </c>
      <c r="X28" s="64">
        <f>PC!Y$17</f>
        <v>435.09560130279078</v>
      </c>
    </row>
    <row r="29" spans="1:24" ht="30" customHeight="1" x14ac:dyDescent="0.4">
      <c r="A29" s="161" t="s">
        <v>103</v>
      </c>
      <c r="B29" s="89"/>
      <c r="C29" s="89"/>
      <c r="D29" s="89"/>
      <c r="E29" s="89"/>
      <c r="F29" s="89"/>
      <c r="G29" s="89"/>
      <c r="H29" s="89"/>
      <c r="I29" s="89">
        <f>PIP!J$17</f>
        <v>0</v>
      </c>
      <c r="J29" s="89">
        <f>PIP!K$17</f>
        <v>0</v>
      </c>
      <c r="K29" s="89">
        <f>PIP!L$17</f>
        <v>0</v>
      </c>
      <c r="L29" s="89">
        <f>PIP!M$17</f>
        <v>0</v>
      </c>
      <c r="M29" s="89">
        <f>PIP!N$17</f>
        <v>0</v>
      </c>
      <c r="N29" s="89">
        <f>PIP!O$17</f>
        <v>0</v>
      </c>
      <c r="O29" s="89">
        <f>PIP!P$17</f>
        <v>0</v>
      </c>
      <c r="P29" s="89">
        <f>PIP!Q$17</f>
        <v>0</v>
      </c>
      <c r="Q29" s="89">
        <f>PIP!R$17</f>
        <v>0</v>
      </c>
      <c r="R29" s="89">
        <f>PIP!S$17</f>
        <v>0</v>
      </c>
      <c r="S29" s="89">
        <f>PIP!T$17</f>
        <v>20.938776043336539</v>
      </c>
      <c r="T29" s="89">
        <f>PIP!U$17</f>
        <v>162.78826464356158</v>
      </c>
      <c r="U29" s="89">
        <f>PIP!V$17</f>
        <v>318.36338476372453</v>
      </c>
      <c r="V29" s="89">
        <f>PIP!W$17</f>
        <v>552.05469746368908</v>
      </c>
      <c r="W29" s="89">
        <f>PIP!X$17</f>
        <v>930.95078571262252</v>
      </c>
      <c r="X29" s="64">
        <f>PIP!Y$17</f>
        <v>1117.3054363620465</v>
      </c>
    </row>
    <row r="30" spans="1:24" ht="15" customHeight="1" x14ac:dyDescent="0.4">
      <c r="A30" s="161" t="s">
        <v>63</v>
      </c>
      <c r="B30" s="89">
        <f>SDA!C$17</f>
        <v>104.68634335714191</v>
      </c>
      <c r="C30" s="89">
        <f>SDA!D$17</f>
        <v>115.33212866562283</v>
      </c>
      <c r="D30" s="89">
        <f>SDA!E$17</f>
        <v>114.10357322499544</v>
      </c>
      <c r="E30" s="89">
        <f>SDA!F$17</f>
        <v>115.96301998965093</v>
      </c>
      <c r="F30" s="89">
        <f>SDA!G$17</f>
        <v>112.39304163388759</v>
      </c>
      <c r="G30" s="89">
        <f>SDA!H$17</f>
        <v>114.86633249938279</v>
      </c>
      <c r="H30" s="89">
        <f>SDA!I$17</f>
        <v>105.91340624404414</v>
      </c>
      <c r="I30" s="89">
        <f>SDA!J$17</f>
        <v>103.36100182838777</v>
      </c>
      <c r="J30" s="89">
        <f>SDA!K$17</f>
        <v>101.69580507792783</v>
      </c>
      <c r="K30" s="89">
        <f>SDA!L$17</f>
        <v>99.909188573873919</v>
      </c>
      <c r="L30" s="89">
        <f>SDA!M$17</f>
        <v>99.979694949383671</v>
      </c>
      <c r="M30" s="89">
        <f>SDA!N$17</f>
        <v>99.197680451535206</v>
      </c>
      <c r="N30" s="89">
        <f>SDA!O$17</f>
        <v>98.014267529290208</v>
      </c>
      <c r="O30" s="89">
        <f>SDA!P$17</f>
        <v>100.05022410837149</v>
      </c>
      <c r="P30" s="89">
        <f>SDA!Q$17</f>
        <v>97.785044485309342</v>
      </c>
      <c r="Q30" s="89">
        <f>SDA!R$17</f>
        <v>96.715381593465295</v>
      </c>
      <c r="R30" s="89">
        <f>SDA!S$17</f>
        <v>96.763792211091612</v>
      </c>
      <c r="S30" s="89">
        <f>SDA!T$17</f>
        <v>90.980158170608561</v>
      </c>
      <c r="T30" s="89">
        <f>SDA!U$17</f>
        <v>77.146171271908187</v>
      </c>
      <c r="U30" s="89">
        <f>SDA!V$17</f>
        <v>51.033915482722904</v>
      </c>
      <c r="V30" s="89">
        <f>SDA!W$17</f>
        <v>21.56061579740593</v>
      </c>
      <c r="W30" s="89">
        <f>SDA!X$17</f>
        <v>12.095759154705348</v>
      </c>
      <c r="X30" s="64">
        <f>SDA!Y$17</f>
        <v>9.4602187413043577</v>
      </c>
    </row>
    <row r="31" spans="1:24" ht="15" customHeight="1" x14ac:dyDescent="0.4">
      <c r="A31" s="70" t="s">
        <v>62</v>
      </c>
      <c r="B31" s="89"/>
      <c r="C31" s="89"/>
      <c r="D31" s="89"/>
      <c r="E31" s="89"/>
      <c r="F31" s="89">
        <f>'SDA (working age)'!G$17</f>
        <v>93.994039491909234</v>
      </c>
      <c r="G31" s="89">
        <f>'SDA (working age)'!H$17</f>
        <v>96.092279147227472</v>
      </c>
      <c r="H31" s="89">
        <f>'SDA (working age)'!I$17</f>
        <v>87.486542485172095</v>
      </c>
      <c r="I31" s="89">
        <f>'SDA (working age)'!J$17</f>
        <v>84.426278662402723</v>
      </c>
      <c r="J31" s="89">
        <f>'SDA (working age)'!K$17</f>
        <v>87.787874351687705</v>
      </c>
      <c r="K31" s="89">
        <f>'SDA (working age)'!L$17</f>
        <v>85.508772690562751</v>
      </c>
      <c r="L31" s="89">
        <f>'SDA (working age)'!M$17</f>
        <v>85.091801391002122</v>
      </c>
      <c r="M31" s="89">
        <f>'SDA (working age)'!N$17</f>
        <v>77.400202832612223</v>
      </c>
      <c r="N31" s="89">
        <f>'SDA (working age)'!O$17</f>
        <v>79.084674958167369</v>
      </c>
      <c r="O31" s="89">
        <f>'SDA (working age)'!P$17</f>
        <v>80.325731549448662</v>
      </c>
      <c r="P31" s="89">
        <f>'SDA (working age)'!Q$17</f>
        <v>79.716510527884552</v>
      </c>
      <c r="Q31" s="89">
        <f>'SDA (working age)'!R$17</f>
        <v>78.95351941765108</v>
      </c>
      <c r="R31" s="89">
        <f>'SDA (working age)'!S$17</f>
        <v>80.119129779082883</v>
      </c>
      <c r="S31" s="89">
        <f>'SDA (working age)'!T$17</f>
        <v>75.888892761104884</v>
      </c>
      <c r="T31" s="89">
        <f>'SDA (working age)'!U$17</f>
        <v>62.846140093235903</v>
      </c>
      <c r="U31" s="89">
        <f>'SDA (working age)'!V$17</f>
        <v>37.846730561487931</v>
      </c>
      <c r="V31" s="89">
        <f>'SDA (working age)'!W$17</f>
        <v>9.7968817955992513</v>
      </c>
      <c r="W31" s="89">
        <f>'SDA (working age)'!X$17</f>
        <v>1.7893088072542025</v>
      </c>
      <c r="X31" s="64">
        <f>'SDA (working age)'!Y$17</f>
        <v>0.15202689678331904</v>
      </c>
    </row>
    <row r="32" spans="1:24" ht="15" customHeight="1" x14ac:dyDescent="0.4">
      <c r="A32" s="70" t="s">
        <v>61</v>
      </c>
      <c r="B32" s="89"/>
      <c r="C32" s="89"/>
      <c r="D32" s="89"/>
      <c r="E32" s="89"/>
      <c r="F32" s="89">
        <f>'SDA (pensioners)'!G$17</f>
        <v>18.399002141978329</v>
      </c>
      <c r="G32" s="89">
        <f>'SDA (pensioners)'!H$17</f>
        <v>18.774053352155278</v>
      </c>
      <c r="H32" s="89">
        <f>'SDA (pensioners)'!I$17</f>
        <v>18.426863758872081</v>
      </c>
      <c r="I32" s="89">
        <f>'SDA (pensioners)'!J$17</f>
        <v>18.934723165985044</v>
      </c>
      <c r="J32" s="89">
        <f>'SDA (pensioners)'!K$17</f>
        <v>13.90793072624013</v>
      </c>
      <c r="K32" s="89">
        <f>'SDA (pensioners)'!L$17</f>
        <v>14.40041588331119</v>
      </c>
      <c r="L32" s="89">
        <f>'SDA (pensioners)'!M$17</f>
        <v>14.887893558381521</v>
      </c>
      <c r="M32" s="89">
        <f>'SDA (pensioners)'!N$17</f>
        <v>21.797477618923004</v>
      </c>
      <c r="N32" s="89">
        <f>'SDA (pensioners)'!O$17</f>
        <v>18.929592571122857</v>
      </c>
      <c r="O32" s="89">
        <f>'SDA (pensioners)'!P$17</f>
        <v>19.724492558922837</v>
      </c>
      <c r="P32" s="89">
        <f>'SDA (pensioners)'!Q$17</f>
        <v>18.068533957424808</v>
      </c>
      <c r="Q32" s="89">
        <f>'SDA (pensioners)'!R$17</f>
        <v>17.761862175814219</v>
      </c>
      <c r="R32" s="89">
        <f>'SDA (pensioners)'!S$17</f>
        <v>16.644662432008719</v>
      </c>
      <c r="S32" s="89">
        <f>'SDA (pensioners)'!T$17</f>
        <v>15.091265409503698</v>
      </c>
      <c r="T32" s="89">
        <f>'SDA (pensioners)'!U$17</f>
        <v>14.300031178672301</v>
      </c>
      <c r="U32" s="89">
        <f>'SDA (pensioners)'!V$17</f>
        <v>13.187184921234961</v>
      </c>
      <c r="V32" s="89">
        <f>'SDA (pensioners)'!W$17</f>
        <v>11.76373400180668</v>
      </c>
      <c r="W32" s="89">
        <f>'SDA (pensioners)'!X$17</f>
        <v>10.30645034745114</v>
      </c>
      <c r="X32" s="64">
        <f>'SDA (pensioners)'!Y$17</f>
        <v>9.3081918445210388</v>
      </c>
    </row>
    <row r="33" spans="1:24" ht="15" x14ac:dyDescent="0.4">
      <c r="A33" s="160" t="s">
        <v>60</v>
      </c>
      <c r="B33" s="89">
        <f>SP!C$17</f>
        <v>2699.0445185381941</v>
      </c>
      <c r="C33" s="89">
        <f>SP!D$17</f>
        <v>2839.7739926707027</v>
      </c>
      <c r="D33" s="89">
        <f>SP!E$17</f>
        <v>3012.5088984230101</v>
      </c>
      <c r="E33" s="89">
        <f>SP!F$17</f>
        <v>3257.5508721313058</v>
      </c>
      <c r="F33" s="89">
        <f>SP!G$17</f>
        <v>3319.7972620636078</v>
      </c>
      <c r="G33" s="89">
        <f>SP!H$17</f>
        <v>3601.2569982865266</v>
      </c>
      <c r="H33" s="89">
        <f>SP!I$17</f>
        <v>3846.8365049275671</v>
      </c>
      <c r="I33" s="89">
        <f>SP!J$17</f>
        <v>4029.7146395678124</v>
      </c>
      <c r="J33" s="89">
        <f>SP!K$17</f>
        <v>4221.3309704171734</v>
      </c>
      <c r="K33" s="89">
        <f>SP!L$17</f>
        <v>4440.5665607461233</v>
      </c>
      <c r="L33" s="89">
        <f>SP!M$17</f>
        <v>4631.2083015422295</v>
      </c>
      <c r="M33" s="89">
        <f>SP!N$17</f>
        <v>4965.0884328040183</v>
      </c>
      <c r="N33" s="89">
        <f>SP!O$17</f>
        <v>5302.356699536891</v>
      </c>
      <c r="O33" s="89">
        <f>SP!P$17</f>
        <v>5745.0738385189634</v>
      </c>
      <c r="P33" s="89">
        <f>SP!Q$17</f>
        <v>5965.5498627515271</v>
      </c>
      <c r="Q33" s="89">
        <f>SP!R$17</f>
        <v>6318.2364833575693</v>
      </c>
      <c r="R33" s="89">
        <f>SP!S$17</f>
        <v>6782.7318700248043</v>
      </c>
      <c r="S33" s="89">
        <f>SP!T$17</f>
        <v>7051.232439142861</v>
      </c>
      <c r="T33" s="89">
        <f>SP!U$17</f>
        <v>7323.800788336438</v>
      </c>
      <c r="U33" s="89">
        <f>SP!V$17</f>
        <v>7559.7337476081857</v>
      </c>
      <c r="V33" s="89">
        <f>SP!W$17</f>
        <v>7744.2674417300914</v>
      </c>
      <c r="W33" s="89">
        <f>SP!X$17</f>
        <v>7921.4886407591657</v>
      </c>
      <c r="X33" s="64">
        <f>SP!Y$17</f>
        <v>8156.7343443663485</v>
      </c>
    </row>
    <row r="34" spans="1:24" ht="30" customHeight="1" x14ac:dyDescent="0.4">
      <c r="A34" s="160" t="s">
        <v>88</v>
      </c>
      <c r="B34" s="89"/>
      <c r="C34" s="89"/>
      <c r="D34" s="89"/>
      <c r="E34" s="89"/>
      <c r="F34" s="89"/>
      <c r="G34" s="89"/>
      <c r="H34" s="89"/>
      <c r="I34" s="89"/>
      <c r="J34" s="89">
        <f>SMP!K$17</f>
        <v>118.54654226650877</v>
      </c>
      <c r="K34" s="89">
        <f>SMP!L$17</f>
        <v>114.43943268427213</v>
      </c>
      <c r="L34" s="89">
        <f>SMP!M$17</f>
        <v>122.50775577716634</v>
      </c>
      <c r="M34" s="89">
        <f>SMP!N$17</f>
        <v>146.76833728750623</v>
      </c>
      <c r="N34" s="89">
        <f>SMP!O$17</f>
        <v>189.03647265590655</v>
      </c>
      <c r="O34" s="89">
        <f>SMP!P$17</f>
        <v>181.82536933083452</v>
      </c>
      <c r="P34" s="89">
        <f>SMP!Q$17</f>
        <v>187.65808559422692</v>
      </c>
      <c r="Q34" s="89">
        <f>SMP!R$17</f>
        <v>205.01794980315054</v>
      </c>
      <c r="R34" s="89">
        <f>SMP!S$17</f>
        <v>209.65774092260543</v>
      </c>
      <c r="S34" s="89">
        <f>SMP!T$17</f>
        <v>207.76896489632128</v>
      </c>
      <c r="T34" s="89">
        <f>SMP!U$17</f>
        <v>212.26915927380614</v>
      </c>
      <c r="U34" s="89">
        <f>SMP!V$17</f>
        <v>201.27468189999999</v>
      </c>
      <c r="V34" s="89">
        <f>SMP!W$17</f>
        <v>203.110435053</v>
      </c>
      <c r="W34" s="89">
        <f>SMP!X$17</f>
        <v>193.73289871923996</v>
      </c>
      <c r="X34" s="64">
        <f>SMP!Y$17</f>
        <v>211.09871022175108</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UC!T$17</f>
        <v>0.15995522454615818</v>
      </c>
      <c r="T35" s="89">
        <f>UC!U$17</f>
        <v>1.4485023594139974</v>
      </c>
      <c r="U35" s="89">
        <f>UC!V$17</f>
        <v>45.909479245197595</v>
      </c>
      <c r="V35" s="89">
        <f>UC!W$17</f>
        <v>163.31693425770447</v>
      </c>
      <c r="W35" s="89">
        <f>UC!X$17</f>
        <v>322.83983014274435</v>
      </c>
      <c r="X35" s="64">
        <f>UC!Y$17</f>
        <v>786.77420449326041</v>
      </c>
    </row>
    <row r="36" spans="1:24" ht="15" customHeight="1" x14ac:dyDescent="0.4">
      <c r="A36" s="160" t="s">
        <v>59</v>
      </c>
      <c r="B36" s="89"/>
      <c r="C36" s="89"/>
      <c r="D36" s="89"/>
      <c r="E36" s="89"/>
      <c r="F36" s="89">
        <f>WFP!G$17</f>
        <v>157.98436864176125</v>
      </c>
      <c r="G36" s="89">
        <f>WFP!H$17</f>
        <v>151.90190961248729</v>
      </c>
      <c r="H36" s="89">
        <f>WFP!I$17</f>
        <v>153.94990373064516</v>
      </c>
      <c r="I36" s="89">
        <f>WFP!J$17</f>
        <v>170.47133691821432</v>
      </c>
      <c r="J36" s="89">
        <f>WFP!K$17</f>
        <v>218.53273751308055</v>
      </c>
      <c r="K36" s="89">
        <f>WFP!L$17</f>
        <v>272.88221213529124</v>
      </c>
      <c r="L36" s="89">
        <f>WFP!M$17</f>
        <v>177.71955433963836</v>
      </c>
      <c r="M36" s="89">
        <f>WFP!N$17</f>
        <v>182.29203726365685</v>
      </c>
      <c r="N36" s="89">
        <f>WFP!O$17</f>
        <v>236.29089589716423</v>
      </c>
      <c r="O36" s="89">
        <f>WFP!P$17</f>
        <v>240.05403320203655</v>
      </c>
      <c r="P36" s="89">
        <f>WFP!Q$17</f>
        <v>239.76104153938402</v>
      </c>
      <c r="Q36" s="89">
        <f>WFP!R$17</f>
        <v>188.17150322881679</v>
      </c>
      <c r="R36" s="89">
        <f>WFP!S$17</f>
        <v>186.64323600853939</v>
      </c>
      <c r="S36" s="89">
        <f>WFP!T$17</f>
        <v>185.98337723515823</v>
      </c>
      <c r="T36" s="89">
        <f>WFP!U$17</f>
        <v>183.55945944208062</v>
      </c>
      <c r="U36" s="89">
        <f>WFP!V$17</f>
        <v>180.94211404865723</v>
      </c>
      <c r="V36" s="89">
        <f>WFP!W$17</f>
        <v>178.43523816451315</v>
      </c>
      <c r="W36" s="89">
        <f>WFP!X$17</f>
        <v>175.76334797826485</v>
      </c>
      <c r="X36" s="64">
        <f>WFP!Y$17</f>
        <v>173.03924325495461</v>
      </c>
    </row>
    <row r="37" spans="1:24" ht="30" customHeight="1" x14ac:dyDescent="0.4">
      <c r="A37" s="171" t="s">
        <v>177</v>
      </c>
      <c r="B37" s="88">
        <f>SUM(B3:B36)-SUM(B9:B11,B19:B23)</f>
        <v>7405.6443661992216</v>
      </c>
      <c r="C37" s="88">
        <f>SUM(C3:C36)-SUM(C9:C11,C19:C23)</f>
        <v>7647.6308523943408</v>
      </c>
      <c r="D37" s="88">
        <f>SUM(D3:D36)-SUM(D9:D11,D19:D23)</f>
        <v>7862.0980948018259</v>
      </c>
      <c r="E37" s="88">
        <f>SUM(E3:E36)-SUM(E9:E11,E19:E23)</f>
        <v>8147.5286746694592</v>
      </c>
      <c r="F37" s="88">
        <f t="shared" ref="F37:M37" si="0">SUM(F3:F36)-SUM(F9:F11,F19:F23,F31:F32)</f>
        <v>8582.3918667165326</v>
      </c>
      <c r="G37" s="88">
        <f t="shared" si="0"/>
        <v>9154.9998340446164</v>
      </c>
      <c r="H37" s="88">
        <f t="shared" si="0"/>
        <v>9595.5203991509788</v>
      </c>
      <c r="I37" s="88">
        <f t="shared" si="0"/>
        <v>9640.1040177080286</v>
      </c>
      <c r="J37" s="88">
        <f t="shared" si="0"/>
        <v>10448.147428515998</v>
      </c>
      <c r="K37" s="88">
        <f t="shared" si="0"/>
        <v>10771.776994207172</v>
      </c>
      <c r="L37" s="88">
        <f t="shared" si="0"/>
        <v>10989.403068100393</v>
      </c>
      <c r="M37" s="88">
        <f t="shared" si="0"/>
        <v>11536.052457557078</v>
      </c>
      <c r="N37" s="88">
        <f t="shared" ref="N37:X37" si="1">SUM(N3:N36)-SUM(N9:N11,N19:N23,N31:N32,N15:N16)</f>
        <v>12178.624860601389</v>
      </c>
      <c r="O37" s="88">
        <f t="shared" si="1"/>
        <v>13209.148799957191</v>
      </c>
      <c r="P37" s="88">
        <f t="shared" si="1"/>
        <v>13580.549287455302</v>
      </c>
      <c r="Q37" s="88">
        <f t="shared" si="1"/>
        <v>13982.718347100823</v>
      </c>
      <c r="R37" s="88">
        <f t="shared" si="1"/>
        <v>14573.703453963106</v>
      </c>
      <c r="S37" s="88">
        <f t="shared" si="1"/>
        <v>14380.876120105733</v>
      </c>
      <c r="T37" s="88">
        <f t="shared" si="1"/>
        <v>14763.60286332792</v>
      </c>
      <c r="U37" s="88">
        <f t="shared" si="1"/>
        <v>15092.94687432486</v>
      </c>
      <c r="V37" s="88">
        <f t="shared" si="1"/>
        <v>15344.956102863955</v>
      </c>
      <c r="W37" s="88">
        <f t="shared" si="1"/>
        <v>15752.339851565772</v>
      </c>
      <c r="X37" s="59">
        <f t="shared" si="1"/>
        <v>16210.871893503661</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357.44789230855173</v>
      </c>
      <c r="C41" s="89">
        <v>385.65498580547649</v>
      </c>
      <c r="D41" s="89">
        <v>408.06935626479094</v>
      </c>
      <c r="E41" s="89">
        <v>429.62175196459191</v>
      </c>
      <c r="F41" s="89">
        <v>443.5968276194705</v>
      </c>
      <c r="G41" s="89">
        <v>457.90615541787542</v>
      </c>
      <c r="H41" s="89">
        <v>447.47324562096264</v>
      </c>
      <c r="I41" s="89">
        <v>465.22100257128812</v>
      </c>
      <c r="J41" s="89">
        <v>480.57021241132395</v>
      </c>
      <c r="K41" s="89">
        <v>495.99051878046254</v>
      </c>
      <c r="L41" s="89">
        <v>502.83853638674606</v>
      </c>
      <c r="M41" s="89">
        <v>519.43227288842365</v>
      </c>
      <c r="N41" s="89">
        <v>533.22584014957954</v>
      </c>
      <c r="O41" s="89">
        <v>562.84205950420971</v>
      </c>
      <c r="P41" s="89">
        <v>559.1993103584125</v>
      </c>
      <c r="Q41" s="89">
        <v>552.82562054074708</v>
      </c>
      <c r="R41" s="89">
        <v>550.97711725282022</v>
      </c>
      <c r="S41" s="89">
        <v>531.25221695135281</v>
      </c>
      <c r="T41" s="89">
        <v>528.81522093311139</v>
      </c>
      <c r="U41" s="89">
        <v>527.36661640186196</v>
      </c>
      <c r="V41" s="89">
        <v>514.93377120033142</v>
      </c>
      <c r="W41" s="89">
        <v>510.46820229926959</v>
      </c>
      <c r="X41" s="64">
        <v>515.27424760832901</v>
      </c>
    </row>
    <row r="42" spans="1:24" ht="15" x14ac:dyDescent="0.4">
      <c r="A42" s="161" t="s">
        <v>186</v>
      </c>
      <c r="B42" s="89">
        <v>167.44096585185144</v>
      </c>
      <c r="C42" s="89">
        <v>166.39132849079414</v>
      </c>
      <c r="D42" s="89">
        <v>161.80212700455851</v>
      </c>
      <c r="E42" s="89">
        <v>164.08912803880841</v>
      </c>
      <c r="F42" s="89">
        <v>154.06570011704682</v>
      </c>
      <c r="G42" s="89">
        <v>173.04338644837307</v>
      </c>
      <c r="H42" s="89">
        <v>158.38434433063298</v>
      </c>
      <c r="I42" s="89">
        <v>142.82998124102627</v>
      </c>
      <c r="J42" s="89">
        <v>127.37640921453615</v>
      </c>
      <c r="K42" s="89">
        <v>117.49401463169282</v>
      </c>
      <c r="L42" s="89">
        <v>103.5121529544824</v>
      </c>
      <c r="M42" s="89">
        <v>91.635951074018465</v>
      </c>
      <c r="N42" s="89">
        <v>80.936820363409808</v>
      </c>
      <c r="O42" s="89">
        <v>76.431524263488512</v>
      </c>
      <c r="P42" s="89">
        <v>70.962562791042558</v>
      </c>
      <c r="Q42" s="89">
        <v>67.560618426060017</v>
      </c>
      <c r="R42" s="89">
        <v>65.804096641383083</v>
      </c>
      <c r="S42" s="89">
        <v>63.136536684059692</v>
      </c>
      <c r="T42" s="89">
        <v>60.676596131731031</v>
      </c>
      <c r="U42" s="89">
        <v>59.247830537520301</v>
      </c>
      <c r="V42" s="89">
        <v>56.320807797035847</v>
      </c>
      <c r="W42" s="89">
        <v>49.058179390652484</v>
      </c>
      <c r="X42" s="64">
        <v>43.913896147541934</v>
      </c>
    </row>
    <row r="43" spans="1:24" ht="15" x14ac:dyDescent="0.4">
      <c r="A43" s="161" t="s">
        <v>78</v>
      </c>
      <c r="B43" s="89" t="s">
        <v>208</v>
      </c>
      <c r="C43" s="89" t="s">
        <v>208</v>
      </c>
      <c r="D43" s="89" t="s">
        <v>208</v>
      </c>
      <c r="E43" s="89" t="s">
        <v>208</v>
      </c>
      <c r="F43" s="89" t="s">
        <v>208</v>
      </c>
      <c r="G43" s="89">
        <v>130.04549132782682</v>
      </c>
      <c r="H43" s="89">
        <v>134.88267823645657</v>
      </c>
      <c r="I43" s="89">
        <v>141.22796290809183</v>
      </c>
      <c r="J43" s="89">
        <v>142.2612692586589</v>
      </c>
      <c r="K43" s="89">
        <v>143.95362962290619</v>
      </c>
      <c r="L43" s="89">
        <v>141.90157945134041</v>
      </c>
      <c r="M43" s="89">
        <v>147.76729240222787</v>
      </c>
      <c r="N43" s="89">
        <v>150.57734797971864</v>
      </c>
      <c r="O43" s="89">
        <v>160.50210993868811</v>
      </c>
      <c r="P43" s="89">
        <v>163.533540749021</v>
      </c>
      <c r="Q43" s="89">
        <v>175.89458021582001</v>
      </c>
      <c r="R43" s="89">
        <v>190.4986648793996</v>
      </c>
      <c r="S43" s="89">
        <v>201.68173840692069</v>
      </c>
      <c r="T43" s="89">
        <v>221.29047619302622</v>
      </c>
      <c r="U43" s="89">
        <v>240.69056331342827</v>
      </c>
      <c r="V43" s="89">
        <v>248.15886982757263</v>
      </c>
      <c r="W43" s="89">
        <v>258.71224725434428</v>
      </c>
      <c r="X43" s="64">
        <v>112.14534286754328</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62.704963666225083</v>
      </c>
      <c r="P44" s="89">
        <v>59.468743378370654</v>
      </c>
      <c r="Q44" s="89">
        <v>2.551418521995525</v>
      </c>
      <c r="R44" s="89">
        <v>9.4915898307542914</v>
      </c>
      <c r="S44" s="89">
        <v>0.95744112301014073</v>
      </c>
      <c r="T44" s="89">
        <v>7.9474223468754968</v>
      </c>
      <c r="U44" s="89">
        <v>3.766128150369529</v>
      </c>
      <c r="V44" s="89">
        <v>0.78790568193732813</v>
      </c>
      <c r="W44" s="89">
        <v>22.33978143719694</v>
      </c>
      <c r="X44" s="64">
        <v>10.433201680326496</v>
      </c>
    </row>
    <row r="45" spans="1:24" ht="15" x14ac:dyDescent="0.4">
      <c r="A45" s="161" t="s">
        <v>77</v>
      </c>
      <c r="B45" s="89">
        <v>373.30856714715719</v>
      </c>
      <c r="C45" s="89">
        <v>432.67220501736091</v>
      </c>
      <c r="D45" s="89">
        <v>450.58827663475364</v>
      </c>
      <c r="E45" s="89">
        <v>454.62164842194062</v>
      </c>
      <c r="F45" s="89">
        <v>449.54835725672234</v>
      </c>
      <c r="G45" s="89">
        <v>453.44914977543709</v>
      </c>
      <c r="H45" s="89">
        <v>450.5484879320025</v>
      </c>
      <c r="I45" s="89">
        <v>462.84555885947481</v>
      </c>
      <c r="J45" s="89">
        <v>477.84822222773602</v>
      </c>
      <c r="K45" s="89">
        <v>478.98288592572919</v>
      </c>
      <c r="L45" s="89">
        <v>471.26807230520961</v>
      </c>
      <c r="M45" s="89">
        <v>452.30887581127485</v>
      </c>
      <c r="N45" s="89">
        <v>436.35581042947649</v>
      </c>
      <c r="O45" s="89">
        <v>449.84710761667822</v>
      </c>
      <c r="P45" s="89">
        <v>450.65308193389126</v>
      </c>
      <c r="Q45" s="89">
        <v>440.28415512864791</v>
      </c>
      <c r="R45" s="89">
        <v>427.05148687908672</v>
      </c>
      <c r="S45" s="89" t="s">
        <v>208</v>
      </c>
      <c r="T45" s="89" t="s">
        <v>208</v>
      </c>
      <c r="U45" s="89" t="s">
        <v>208</v>
      </c>
      <c r="V45" s="89" t="s">
        <v>208</v>
      </c>
      <c r="W45" s="89" t="s">
        <v>208</v>
      </c>
      <c r="X45" s="64" t="s">
        <v>208</v>
      </c>
    </row>
    <row r="46" spans="1:24" ht="26.25" customHeight="1" x14ac:dyDescent="0.4">
      <c r="A46" s="161" t="s">
        <v>76</v>
      </c>
      <c r="B46" s="89">
        <v>790.71020269630696</v>
      </c>
      <c r="C46" s="89">
        <v>859.32838541706781</v>
      </c>
      <c r="D46" s="89">
        <v>908.69165561198406</v>
      </c>
      <c r="E46" s="89">
        <v>955.55605363169502</v>
      </c>
      <c r="F46" s="89">
        <v>998.93016593003779</v>
      </c>
      <c r="G46" s="89">
        <v>1073.9532754123875</v>
      </c>
      <c r="H46" s="89">
        <v>1114.5150566204188</v>
      </c>
      <c r="I46" s="89">
        <v>1174.9514310600912</v>
      </c>
      <c r="J46" s="89">
        <v>1219.4331797232401</v>
      </c>
      <c r="K46" s="89">
        <v>1268.5936450551471</v>
      </c>
      <c r="L46" s="89">
        <v>1307.0431886611407</v>
      </c>
      <c r="M46" s="89">
        <v>1369.3530517213774</v>
      </c>
      <c r="N46" s="89">
        <v>1416.0996634122098</v>
      </c>
      <c r="O46" s="89">
        <v>1511.5217063130228</v>
      </c>
      <c r="P46" s="89">
        <v>1525.2254722944056</v>
      </c>
      <c r="Q46" s="89">
        <v>1574.4450284676191</v>
      </c>
      <c r="R46" s="89">
        <v>1630.588423731079</v>
      </c>
      <c r="S46" s="89">
        <v>1625.8830408684128</v>
      </c>
      <c r="T46" s="89">
        <v>1600.2404129694703</v>
      </c>
      <c r="U46" s="89">
        <v>1515.0439567422284</v>
      </c>
      <c r="V46" s="89">
        <v>1289.8860413563211</v>
      </c>
      <c r="W46" s="89">
        <v>1036.9904498292951</v>
      </c>
      <c r="X46" s="64">
        <v>912.83823176685848</v>
      </c>
    </row>
    <row r="47" spans="1:24" ht="15" x14ac:dyDescent="0.4">
      <c r="A47" s="70" t="s">
        <v>75</v>
      </c>
      <c r="B47" s="89" t="s">
        <v>208</v>
      </c>
      <c r="C47" s="89" t="s">
        <v>208</v>
      </c>
      <c r="D47" s="89" t="s">
        <v>208</v>
      </c>
      <c r="E47" s="89" t="s">
        <v>208</v>
      </c>
      <c r="F47" s="89" t="s">
        <v>208</v>
      </c>
      <c r="G47" s="89" t="s">
        <v>208</v>
      </c>
      <c r="H47" s="89">
        <v>100.57490867617787</v>
      </c>
      <c r="I47" s="89">
        <v>101.62907227423794</v>
      </c>
      <c r="J47" s="89">
        <v>104.36713504777082</v>
      </c>
      <c r="K47" s="89">
        <v>110.46595559839695</v>
      </c>
      <c r="L47" s="89">
        <v>112.05240679538491</v>
      </c>
      <c r="M47" s="89">
        <v>114.93285166667862</v>
      </c>
      <c r="N47" s="89">
        <v>116.69507767368455</v>
      </c>
      <c r="O47" s="89">
        <v>121.69033852534315</v>
      </c>
      <c r="P47" s="89">
        <v>120.13418522974872</v>
      </c>
      <c r="Q47" s="89">
        <v>125.60919991071097</v>
      </c>
      <c r="R47" s="89">
        <v>128.5374202740976</v>
      </c>
      <c r="S47" s="89">
        <v>130.82382617328435</v>
      </c>
      <c r="T47" s="89">
        <v>150.41580465508372</v>
      </c>
      <c r="U47" s="89">
        <v>159.06719416418412</v>
      </c>
      <c r="V47" s="89">
        <v>160.4254696048356</v>
      </c>
      <c r="W47" s="89">
        <v>162.95508080327602</v>
      </c>
      <c r="X47" s="64">
        <v>172.60254748654435</v>
      </c>
    </row>
    <row r="48" spans="1:24" ht="15" x14ac:dyDescent="0.4">
      <c r="A48" s="70" t="s">
        <v>62</v>
      </c>
      <c r="B48" s="89" t="s">
        <v>208</v>
      </c>
      <c r="C48" s="89" t="s">
        <v>208</v>
      </c>
      <c r="D48" s="89" t="s">
        <v>208</v>
      </c>
      <c r="E48" s="89" t="s">
        <v>208</v>
      </c>
      <c r="F48" s="89" t="s">
        <v>208</v>
      </c>
      <c r="G48" s="89" t="s">
        <v>208</v>
      </c>
      <c r="H48" s="89">
        <v>649.65800104846267</v>
      </c>
      <c r="I48" s="89">
        <v>684.22021375919007</v>
      </c>
      <c r="J48" s="89">
        <v>705.83501480635346</v>
      </c>
      <c r="K48" s="89">
        <v>728.20340193584934</v>
      </c>
      <c r="L48" s="89">
        <v>745.69593254059566</v>
      </c>
      <c r="M48" s="89">
        <v>776.02082826918547</v>
      </c>
      <c r="N48" s="89">
        <v>801.08190867735573</v>
      </c>
      <c r="O48" s="89">
        <v>852.89095785695042</v>
      </c>
      <c r="P48" s="89">
        <v>854.39285863362079</v>
      </c>
      <c r="Q48" s="89">
        <v>889.29144561064197</v>
      </c>
      <c r="R48" s="89">
        <v>925.55450852748766</v>
      </c>
      <c r="S48" s="89">
        <v>914.95839488675426</v>
      </c>
      <c r="T48" s="89">
        <v>847.17469655373168</v>
      </c>
      <c r="U48" s="89">
        <v>788.59846035224189</v>
      </c>
      <c r="V48" s="89">
        <v>606.85201305105124</v>
      </c>
      <c r="W48" s="89">
        <v>434.60787358745449</v>
      </c>
      <c r="X48" s="64">
        <v>338.23764605784606</v>
      </c>
    </row>
    <row r="49" spans="1:24" ht="15" x14ac:dyDescent="0.4">
      <c r="A49" s="70" t="s">
        <v>61</v>
      </c>
      <c r="B49" s="89" t="s">
        <v>208</v>
      </c>
      <c r="C49" s="89" t="s">
        <v>208</v>
      </c>
      <c r="D49" s="89" t="s">
        <v>208</v>
      </c>
      <c r="E49" s="89" t="s">
        <v>208</v>
      </c>
      <c r="F49" s="89" t="s">
        <v>208</v>
      </c>
      <c r="G49" s="89" t="s">
        <v>208</v>
      </c>
      <c r="H49" s="89">
        <v>364.47090084078218</v>
      </c>
      <c r="I49" s="89">
        <v>390.19935775542348</v>
      </c>
      <c r="J49" s="89">
        <v>410.24618962262326</v>
      </c>
      <c r="K49" s="89">
        <v>429.98291700910295</v>
      </c>
      <c r="L49" s="89">
        <v>449.29683753143024</v>
      </c>
      <c r="M49" s="89">
        <v>478.29961751195248</v>
      </c>
      <c r="N49" s="89">
        <v>498.47134912075614</v>
      </c>
      <c r="O49" s="89">
        <v>537.06636675661321</v>
      </c>
      <c r="P49" s="89">
        <v>551.88430273153131</v>
      </c>
      <c r="Q49" s="89">
        <v>560.27841723449944</v>
      </c>
      <c r="R49" s="89">
        <v>578.68398691499624</v>
      </c>
      <c r="S49" s="89">
        <v>582.91412435846655</v>
      </c>
      <c r="T49" s="89">
        <v>601.88477268468125</v>
      </c>
      <c r="U49" s="89">
        <v>566.97309920976249</v>
      </c>
      <c r="V49" s="89">
        <v>521.91838715566803</v>
      </c>
      <c r="W49" s="89">
        <v>439.48784215476934</v>
      </c>
      <c r="X49" s="64">
        <v>401.35222571782265</v>
      </c>
    </row>
    <row r="50" spans="1:24" ht="17.25" customHeight="1" x14ac:dyDescent="0.4">
      <c r="A50" s="161" t="s">
        <v>85</v>
      </c>
      <c r="B50" s="89" t="s">
        <v>208</v>
      </c>
      <c r="C50" s="89" t="s">
        <v>208</v>
      </c>
      <c r="D50" s="89" t="s">
        <v>208</v>
      </c>
      <c r="E50" s="89" t="s">
        <v>208</v>
      </c>
      <c r="F50" s="89" t="s">
        <v>208</v>
      </c>
      <c r="G50" s="89" t="s">
        <v>208</v>
      </c>
      <c r="H50" s="89">
        <v>2.2825773149755184</v>
      </c>
      <c r="I50" s="89">
        <v>2.336566685366575</v>
      </c>
      <c r="J50" s="89">
        <v>2.993796029598518</v>
      </c>
      <c r="K50" s="89">
        <v>2.6248545517615618</v>
      </c>
      <c r="L50" s="89">
        <v>2.9240070562377598</v>
      </c>
      <c r="M50" s="89">
        <v>2.8555122707842799</v>
      </c>
      <c r="N50" s="89">
        <v>2.9458287401208558</v>
      </c>
      <c r="O50" s="89">
        <v>3.0782702774952315</v>
      </c>
      <c r="P50" s="89">
        <v>3.1300577764171158</v>
      </c>
      <c r="Q50" s="89">
        <v>2.9432860808273462</v>
      </c>
      <c r="R50" s="89">
        <v>4.5893567126333847</v>
      </c>
      <c r="S50" s="89">
        <v>31.717636747328225</v>
      </c>
      <c r="T50" s="89">
        <v>54.940177293510516</v>
      </c>
      <c r="U50" s="89">
        <v>53.065559966947241</v>
      </c>
      <c r="V50" s="89">
        <v>54.753290388249113</v>
      </c>
      <c r="W50" s="89" t="s">
        <v>208</v>
      </c>
      <c r="X50" s="64" t="s">
        <v>208</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16.453704744917985</v>
      </c>
      <c r="O51" s="89">
        <v>153.66550414035976</v>
      </c>
      <c r="P51" s="89">
        <v>260.66818904870507</v>
      </c>
      <c r="Q51" s="89">
        <v>437.01675009743718</v>
      </c>
      <c r="R51" s="89">
        <v>846.88561621757106</v>
      </c>
      <c r="S51" s="89">
        <v>1337.4209894604103</v>
      </c>
      <c r="T51" s="89">
        <v>1563.4464459664164</v>
      </c>
      <c r="U51" s="89">
        <v>1713.8738098881004</v>
      </c>
      <c r="V51" s="89">
        <v>1761.0103032577399</v>
      </c>
      <c r="W51" s="89">
        <v>1797.9669098047889</v>
      </c>
      <c r="X51" s="64">
        <v>1760.976926473207</v>
      </c>
    </row>
    <row r="52" spans="1:24" ht="15" x14ac:dyDescent="0.4">
      <c r="A52" s="162" t="s">
        <v>74</v>
      </c>
      <c r="B52" s="89">
        <v>1467.3205861670967</v>
      </c>
      <c r="C52" s="89">
        <v>1528.5211897794959</v>
      </c>
      <c r="D52" s="89">
        <v>1546.2523555912401</v>
      </c>
      <c r="E52" s="89">
        <v>1562.3022182957279</v>
      </c>
      <c r="F52" s="89">
        <v>1556.709065425003</v>
      </c>
      <c r="G52" s="89">
        <v>1605.3117324382313</v>
      </c>
      <c r="H52" s="89">
        <v>1741.8332692296653</v>
      </c>
      <c r="I52" s="89">
        <v>1578.2081945079995</v>
      </c>
      <c r="J52" s="89">
        <v>1588.3176335090352</v>
      </c>
      <c r="K52" s="89">
        <v>1580.5862077857307</v>
      </c>
      <c r="L52" s="89">
        <v>1592.5234280780894</v>
      </c>
      <c r="M52" s="89">
        <v>1599.0317137827003</v>
      </c>
      <c r="N52" s="89">
        <v>1672.2511133503767</v>
      </c>
      <c r="O52" s="89">
        <v>1843.4063643070019</v>
      </c>
      <c r="P52" s="89">
        <v>1931.5346736460203</v>
      </c>
      <c r="Q52" s="89">
        <v>1983.5629129104361</v>
      </c>
      <c r="R52" s="89">
        <v>2013.1364149227345</v>
      </c>
      <c r="S52" s="89">
        <v>1956.2637208455126</v>
      </c>
      <c r="T52" s="89">
        <v>1938.0169122820248</v>
      </c>
      <c r="U52" s="89">
        <v>1918.1956212184286</v>
      </c>
      <c r="V52" s="89">
        <v>1834.2566480065555</v>
      </c>
      <c r="W52" s="89">
        <v>1735.173885901087</v>
      </c>
      <c r="X52" s="64">
        <v>1619.4405775861039</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1062.0975713825644</v>
      </c>
      <c r="O53" s="89">
        <v>1232.6592668268297</v>
      </c>
      <c r="P53" s="89">
        <v>1318.3416373115424</v>
      </c>
      <c r="Q53" s="89">
        <v>1366.3433828021994</v>
      </c>
      <c r="R53" s="89">
        <v>1406.390233841928</v>
      </c>
      <c r="S53" s="89">
        <v>1360.852592947015</v>
      </c>
      <c r="T53" s="89">
        <v>1352.3709715401512</v>
      </c>
      <c r="U53" s="89">
        <v>1343.5956572817663</v>
      </c>
      <c r="V53" s="89">
        <v>1284.2557587725667</v>
      </c>
      <c r="W53" s="89">
        <v>1213.3616291936673</v>
      </c>
      <c r="X53" s="64">
        <v>1067.4095300130496</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610.15354557256558</v>
      </c>
      <c r="O54" s="89">
        <v>610.74709748017222</v>
      </c>
      <c r="P54" s="89">
        <v>613.19303749763822</v>
      </c>
      <c r="Q54" s="89">
        <v>617.21953010823677</v>
      </c>
      <c r="R54" s="89">
        <v>606.74618220621642</v>
      </c>
      <c r="S54" s="89">
        <v>595.41112789849751</v>
      </c>
      <c r="T54" s="89">
        <v>585.64594074187403</v>
      </c>
      <c r="U54" s="89">
        <v>574.59996393666245</v>
      </c>
      <c r="V54" s="89">
        <v>550.0008892339888</v>
      </c>
      <c r="W54" s="89">
        <v>521.81225566929925</v>
      </c>
      <c r="X54" s="64">
        <v>552.03104859304699</v>
      </c>
    </row>
    <row r="55" spans="1:24" ht="15" x14ac:dyDescent="0.4">
      <c r="A55" s="162" t="s">
        <v>73</v>
      </c>
      <c r="B55" s="89">
        <v>1459.2554393393027</v>
      </c>
      <c r="C55" s="89">
        <v>1398.5346808047941</v>
      </c>
      <c r="D55" s="89">
        <v>1337.4142841011842</v>
      </c>
      <c r="E55" s="89">
        <v>1255.1601131877371</v>
      </c>
      <c r="F55" s="89">
        <v>1237.8542842269858</v>
      </c>
      <c r="G55" s="89">
        <v>1211.0148789277439</v>
      </c>
      <c r="H55" s="89">
        <v>1170.5271953055042</v>
      </c>
      <c r="I55" s="89">
        <v>1129.4555708140408</v>
      </c>
      <c r="J55" s="89">
        <v>1081.3963951752462</v>
      </c>
      <c r="K55" s="89">
        <v>1040.5286942491484</v>
      </c>
      <c r="L55" s="89">
        <v>986.23764386108553</v>
      </c>
      <c r="M55" s="89">
        <v>967.32597488052977</v>
      </c>
      <c r="N55" s="89">
        <v>911.43386708989965</v>
      </c>
      <c r="O55" s="89">
        <v>836.09555837675498</v>
      </c>
      <c r="P55" s="89">
        <v>738.80807470688683</v>
      </c>
      <c r="Q55" s="89">
        <v>648.99545091182915</v>
      </c>
      <c r="R55" s="89">
        <v>417.34366883912094</v>
      </c>
      <c r="S55" s="89">
        <v>109.60094619888038</v>
      </c>
      <c r="T55" s="89">
        <v>10.416850545634531</v>
      </c>
      <c r="U55" s="89">
        <v>3.1219835049472437</v>
      </c>
      <c r="V55" s="89">
        <v>1.5000184203746871</v>
      </c>
      <c r="W55" s="89">
        <v>1.2643042031392411</v>
      </c>
      <c r="X55" s="64" t="s">
        <v>208</v>
      </c>
    </row>
    <row r="56" spans="1:24" ht="27" customHeight="1" x14ac:dyDescent="0.4">
      <c r="A56" s="161" t="s">
        <v>72</v>
      </c>
      <c r="B56" s="89">
        <v>2057.9578496848526</v>
      </c>
      <c r="C56" s="89">
        <v>1722.8571377325823</v>
      </c>
      <c r="D56" s="89">
        <v>1693.379567990851</v>
      </c>
      <c r="E56" s="89">
        <v>1754.0299124441069</v>
      </c>
      <c r="F56" s="89">
        <v>1848.446489714275</v>
      </c>
      <c r="G56" s="89">
        <v>1972.2700674083717</v>
      </c>
      <c r="H56" s="89">
        <v>1966.4465069264668</v>
      </c>
      <c r="I56" s="89">
        <v>1737.672554404262</v>
      </c>
      <c r="J56" s="89">
        <v>1324.4800208210083</v>
      </c>
      <c r="K56" s="89">
        <v>1180.9826273720339</v>
      </c>
      <c r="L56" s="89">
        <v>1107.4747173201711</v>
      </c>
      <c r="M56" s="89">
        <v>1101.4251449119295</v>
      </c>
      <c r="N56" s="89">
        <v>1023.7252243653186</v>
      </c>
      <c r="O56" s="89">
        <v>965.7363672391366</v>
      </c>
      <c r="P56" s="89">
        <v>884.87592172606207</v>
      </c>
      <c r="Q56" s="89">
        <v>774.61909138400847</v>
      </c>
      <c r="R56" s="89">
        <v>559.22492097547604</v>
      </c>
      <c r="S56" s="89">
        <v>346.38711939655497</v>
      </c>
      <c r="T56" s="89">
        <v>273.8128936129051</v>
      </c>
      <c r="U56" s="89">
        <v>240.09933156626713</v>
      </c>
      <c r="V56" s="89">
        <v>204.10238278110251</v>
      </c>
      <c r="W56" s="89">
        <v>196.3930214746436</v>
      </c>
      <c r="X56" s="64">
        <v>164.75326084651485</v>
      </c>
    </row>
    <row r="57" spans="1:24" ht="15" x14ac:dyDescent="0.4">
      <c r="A57" s="70" t="s">
        <v>71</v>
      </c>
      <c r="B57" s="89">
        <v>521.57824814260869</v>
      </c>
      <c r="C57" s="89">
        <v>520.38318623941598</v>
      </c>
      <c r="D57" s="89">
        <v>499.24761812391915</v>
      </c>
      <c r="E57" s="89">
        <v>522.98961038914092</v>
      </c>
      <c r="F57" s="89">
        <v>538.81480847489411</v>
      </c>
      <c r="G57" s="89">
        <v>591.85414572056152</v>
      </c>
      <c r="H57" s="89">
        <v>589.58870752199027</v>
      </c>
      <c r="I57" s="89">
        <v>321.83052774979598</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671.69597878777904</v>
      </c>
      <c r="G58" s="89">
        <v>718.19402514949525</v>
      </c>
      <c r="H58" s="89">
        <v>713.67191320681127</v>
      </c>
      <c r="I58" s="89">
        <v>745.01819570308385</v>
      </c>
      <c r="J58" s="89">
        <v>728.53677553957596</v>
      </c>
      <c r="K58" s="89">
        <v>665.06872730786188</v>
      </c>
      <c r="L58" s="89">
        <v>649.99457003740076</v>
      </c>
      <c r="M58" s="89">
        <v>695.10480152622245</v>
      </c>
      <c r="N58" s="89">
        <v>673.35922275372673</v>
      </c>
      <c r="O58" s="89">
        <v>639.50244446161059</v>
      </c>
      <c r="P58" s="89">
        <v>573.81489602148156</v>
      </c>
      <c r="Q58" s="89">
        <v>494.07803922880629</v>
      </c>
      <c r="R58" s="89">
        <v>297.93607653147529</v>
      </c>
      <c r="S58" s="89">
        <v>108.36545641675659</v>
      </c>
      <c r="T58" s="89">
        <v>51.161456742750808</v>
      </c>
      <c r="U58" s="89">
        <v>30.669618007551659</v>
      </c>
      <c r="V58" s="89">
        <v>11.054864593407943</v>
      </c>
      <c r="W58" s="89">
        <v>3.357828167272559</v>
      </c>
      <c r="X58" s="64" t="s">
        <v>208</v>
      </c>
    </row>
    <row r="59" spans="1:24" ht="15" x14ac:dyDescent="0.4">
      <c r="A59" s="70" t="s">
        <v>182</v>
      </c>
      <c r="B59" s="89" t="s">
        <v>208</v>
      </c>
      <c r="C59" s="89" t="s">
        <v>208</v>
      </c>
      <c r="D59" s="89" t="s">
        <v>208</v>
      </c>
      <c r="E59" s="89" t="s">
        <v>208</v>
      </c>
      <c r="F59" s="89">
        <v>564.30648134928356</v>
      </c>
      <c r="G59" s="89">
        <v>577.80819009587731</v>
      </c>
      <c r="H59" s="89">
        <v>578.22330545278237</v>
      </c>
      <c r="I59" s="89">
        <v>584.64031951491211</v>
      </c>
      <c r="J59" s="89">
        <v>514.75082906548187</v>
      </c>
      <c r="K59" s="89">
        <v>426.54381699810858</v>
      </c>
      <c r="L59" s="89">
        <v>374.81467536101417</v>
      </c>
      <c r="M59" s="89">
        <v>337.18240881814341</v>
      </c>
      <c r="N59" s="89">
        <v>293.31922702354626</v>
      </c>
      <c r="O59" s="89">
        <v>267.26196731241487</v>
      </c>
      <c r="P59" s="89">
        <v>239.49759955927618</v>
      </c>
      <c r="Q59" s="89">
        <v>210.22695420448514</v>
      </c>
      <c r="R59" s="89">
        <v>187.71387413898967</v>
      </c>
      <c r="S59" s="89">
        <v>162.71845297689464</v>
      </c>
      <c r="T59" s="89">
        <v>147.33085385927802</v>
      </c>
      <c r="U59" s="89">
        <v>132.6172792029607</v>
      </c>
      <c r="V59" s="89">
        <v>117.74663237142691</v>
      </c>
      <c r="W59" s="89">
        <v>114.1951357424377</v>
      </c>
      <c r="X59" s="64">
        <v>91.60442333585695</v>
      </c>
    </row>
    <row r="60" spans="1:24" ht="15" x14ac:dyDescent="0.4">
      <c r="A60" s="70" t="s">
        <v>181</v>
      </c>
      <c r="B60" s="89" t="s">
        <v>208</v>
      </c>
      <c r="C60" s="89" t="s">
        <v>208</v>
      </c>
      <c r="D60" s="89" t="s">
        <v>208</v>
      </c>
      <c r="E60" s="89" t="s">
        <v>208</v>
      </c>
      <c r="F60" s="89">
        <v>29.494970733838031</v>
      </c>
      <c r="G60" s="89">
        <v>38.814130750593371</v>
      </c>
      <c r="H60" s="89">
        <v>41.282195667521712</v>
      </c>
      <c r="I60" s="89">
        <v>44.193617115603153</v>
      </c>
      <c r="J60" s="89">
        <v>43.050062430895643</v>
      </c>
      <c r="K60" s="89">
        <v>39.986293696482292</v>
      </c>
      <c r="L60" s="89">
        <v>37.670831381723026</v>
      </c>
      <c r="M60" s="89">
        <v>35.350093017316851</v>
      </c>
      <c r="N60" s="89">
        <v>32.901624388583627</v>
      </c>
      <c r="O60" s="89">
        <v>35.110644888042174</v>
      </c>
      <c r="P60" s="89">
        <v>44.112942055688812</v>
      </c>
      <c r="Q60" s="89">
        <v>47.918908688652742</v>
      </c>
      <c r="R60" s="89">
        <v>55.204625652260312</v>
      </c>
      <c r="S60" s="89">
        <v>60.17810285757637</v>
      </c>
      <c r="T60" s="89">
        <v>62.861218767049138</v>
      </c>
      <c r="U60" s="89">
        <v>66.213364955095116</v>
      </c>
      <c r="V60" s="89">
        <v>65.630244886816627</v>
      </c>
      <c r="W60" s="89">
        <v>70.454743754721051</v>
      </c>
      <c r="X60" s="64">
        <v>67.121861934932767</v>
      </c>
    </row>
    <row r="61" spans="1:24" ht="15" x14ac:dyDescent="0.4">
      <c r="A61" s="70" t="s">
        <v>180</v>
      </c>
      <c r="B61" s="89" t="s">
        <v>208</v>
      </c>
      <c r="C61" s="89" t="s">
        <v>208</v>
      </c>
      <c r="D61" s="89" t="s">
        <v>208</v>
      </c>
      <c r="E61" s="89" t="s">
        <v>208</v>
      </c>
      <c r="F61" s="89">
        <v>44.13425036848006</v>
      </c>
      <c r="G61" s="89">
        <v>45.599575691844983</v>
      </c>
      <c r="H61" s="89">
        <v>43.680385077361755</v>
      </c>
      <c r="I61" s="89">
        <v>41.989894320866675</v>
      </c>
      <c r="J61" s="89">
        <v>38.142353785054318</v>
      </c>
      <c r="K61" s="89">
        <v>45.485150193163527</v>
      </c>
      <c r="L61" s="89">
        <v>40.236227508284863</v>
      </c>
      <c r="M61" s="89">
        <v>35.590209095123832</v>
      </c>
      <c r="N61" s="89">
        <v>28.743452970732488</v>
      </c>
      <c r="O61" s="89">
        <v>26.503137534879961</v>
      </c>
      <c r="P61" s="89">
        <v>28.197520304295455</v>
      </c>
      <c r="Q61" s="89">
        <v>21.697337636691813</v>
      </c>
      <c r="R61" s="89">
        <v>17.931417210733866</v>
      </c>
      <c r="S61" s="89">
        <v>15.018028002798305</v>
      </c>
      <c r="T61" s="89">
        <v>12.402353677882576</v>
      </c>
      <c r="U61" s="89">
        <v>10.500052837715389</v>
      </c>
      <c r="V61" s="89">
        <v>9.1905018174208859</v>
      </c>
      <c r="W61" s="89">
        <v>7.9450962247611541</v>
      </c>
      <c r="X61" s="64">
        <v>5.836593881381785</v>
      </c>
    </row>
    <row r="62" spans="1:24" ht="26.25" customHeight="1" x14ac:dyDescent="0.4">
      <c r="A62" s="162" t="s">
        <v>179</v>
      </c>
      <c r="B62" s="89" t="s">
        <v>208</v>
      </c>
      <c r="C62" s="89" t="s">
        <v>208</v>
      </c>
      <c r="D62" s="89" t="s">
        <v>208</v>
      </c>
      <c r="E62" s="89" t="s">
        <v>208</v>
      </c>
      <c r="F62" s="89">
        <v>100.05759143153131</v>
      </c>
      <c r="G62" s="89">
        <v>101.64727262335359</v>
      </c>
      <c r="H62" s="89">
        <v>99.67395198106945</v>
      </c>
      <c r="I62" s="89">
        <v>98.157903874323452</v>
      </c>
      <c r="J62" s="89">
        <v>100.27473124553177</v>
      </c>
      <c r="K62" s="89">
        <v>97.979091960581442</v>
      </c>
      <c r="L62" s="89">
        <v>95.756163226834659</v>
      </c>
      <c r="M62" s="89">
        <v>94.259721583721756</v>
      </c>
      <c r="N62" s="89">
        <v>95.296469808522133</v>
      </c>
      <c r="O62" s="89">
        <v>97.900693586878049</v>
      </c>
      <c r="P62" s="89">
        <v>102.37291171120766</v>
      </c>
      <c r="Q62" s="89">
        <v>100.5293615462207</v>
      </c>
      <c r="R62" s="89">
        <v>99.953095232396777</v>
      </c>
      <c r="S62" s="89">
        <v>97.578341292960289</v>
      </c>
      <c r="T62" s="89">
        <v>96.868124731985276</v>
      </c>
      <c r="U62" s="89">
        <v>94.427458512261609</v>
      </c>
      <c r="V62" s="89">
        <v>88.851979608701669</v>
      </c>
      <c r="W62" s="89">
        <v>85.20300016025783</v>
      </c>
      <c r="X62" s="64">
        <v>83.30441486511198</v>
      </c>
    </row>
    <row r="63" spans="1:24" ht="15" x14ac:dyDescent="0.4">
      <c r="A63" s="161" t="s">
        <v>65</v>
      </c>
      <c r="B63" s="89">
        <v>306.86077908712957</v>
      </c>
      <c r="C63" s="89">
        <v>576.60912241789799</v>
      </c>
      <c r="D63" s="89">
        <v>537.68799121582606</v>
      </c>
      <c r="E63" s="89">
        <v>498.60742029692454</v>
      </c>
      <c r="F63" s="89">
        <v>444.57335814527084</v>
      </c>
      <c r="G63" s="89">
        <v>406.65226259188722</v>
      </c>
      <c r="H63" s="89">
        <v>395.81019534882017</v>
      </c>
      <c r="I63" s="89">
        <v>378.41378291988963</v>
      </c>
      <c r="J63" s="89">
        <v>323.39289991661445</v>
      </c>
      <c r="K63" s="89">
        <v>298.29076810063748</v>
      </c>
      <c r="L63" s="89">
        <v>288.37529033308863</v>
      </c>
      <c r="M63" s="89">
        <v>251.6320942408822</v>
      </c>
      <c r="N63" s="89">
        <v>301.86798560875968</v>
      </c>
      <c r="O63" s="89">
        <v>482.36694192125475</v>
      </c>
      <c r="P63" s="89">
        <v>497.52027757114757</v>
      </c>
      <c r="Q63" s="89">
        <v>529.7575407362458</v>
      </c>
      <c r="R63" s="89">
        <v>537.79193931111854</v>
      </c>
      <c r="S63" s="89">
        <v>451.68774061795426</v>
      </c>
      <c r="T63" s="89">
        <v>338.88843756511125</v>
      </c>
      <c r="U63" s="89">
        <v>259.91206256762712</v>
      </c>
      <c r="V63" s="89">
        <v>207.06047741285531</v>
      </c>
      <c r="W63" s="89">
        <v>178.92840968917113</v>
      </c>
      <c r="X63" s="64">
        <v>136.03608071789401</v>
      </c>
    </row>
    <row r="64" spans="1:24" ht="15" x14ac:dyDescent="0.4">
      <c r="A64" s="161" t="s">
        <v>64</v>
      </c>
      <c r="B64" s="89">
        <v>3.9545161044370571</v>
      </c>
      <c r="C64" s="89">
        <v>4.3908681660373308</v>
      </c>
      <c r="D64" s="89">
        <v>4.8838034659920675</v>
      </c>
      <c r="E64" s="89">
        <v>5.071266446682694</v>
      </c>
      <c r="F64" s="89">
        <v>5.6212710878568366</v>
      </c>
      <c r="G64" s="89">
        <v>5.5394734366780405</v>
      </c>
      <c r="H64" s="89">
        <v>7.5302620163053673</v>
      </c>
      <c r="I64" s="89">
        <v>13.213861403531171</v>
      </c>
      <c r="J64" s="89">
        <v>15.466167372295978</v>
      </c>
      <c r="K64" s="89">
        <v>16.754610573875198</v>
      </c>
      <c r="L64" s="89">
        <v>17.947168175856635</v>
      </c>
      <c r="M64" s="89">
        <v>25.832137281775331</v>
      </c>
      <c r="N64" s="89">
        <v>28.251544306244966</v>
      </c>
      <c r="O64" s="89">
        <v>32.620981671811514</v>
      </c>
      <c r="P64" s="89">
        <v>29.698379207334572</v>
      </c>
      <c r="Q64" s="89">
        <v>27.508394170904875</v>
      </c>
      <c r="R64" s="89">
        <v>30.068304572131538</v>
      </c>
      <c r="S64" s="89">
        <v>29.901766782298338</v>
      </c>
      <c r="T64" s="89">
        <v>32.805576090857599</v>
      </c>
      <c r="U64" s="89">
        <v>31.409550837782525</v>
      </c>
      <c r="V64" s="89">
        <v>28.668488861943654</v>
      </c>
      <c r="W64" s="89">
        <v>28.863130319831605</v>
      </c>
      <c r="X64" s="64">
        <v>30.382708770887017</v>
      </c>
    </row>
    <row r="65" spans="1:24" ht="15" x14ac:dyDescent="0.4">
      <c r="A65" s="161" t="s">
        <v>178</v>
      </c>
      <c r="B65" s="89" t="s">
        <v>208</v>
      </c>
      <c r="C65" s="89" t="s">
        <v>208</v>
      </c>
      <c r="D65" s="89" t="s">
        <v>208</v>
      </c>
      <c r="E65" s="89" t="s">
        <v>208</v>
      </c>
      <c r="F65" s="89" t="s">
        <v>208</v>
      </c>
      <c r="G65" s="89" t="s">
        <v>208</v>
      </c>
      <c r="H65" s="89" t="s">
        <v>208</v>
      </c>
      <c r="I65" s="89" t="s">
        <v>208</v>
      </c>
      <c r="J65" s="89">
        <v>47.574613507113334</v>
      </c>
      <c r="K65" s="89">
        <v>49.134426621190514</v>
      </c>
      <c r="L65" s="89">
        <v>50.689857309609408</v>
      </c>
      <c r="M65" s="89">
        <v>51.780524343390148</v>
      </c>
      <c r="N65" s="89">
        <v>52.374294631799827</v>
      </c>
      <c r="O65" s="89">
        <v>53.918972453987642</v>
      </c>
      <c r="P65" s="89">
        <v>55.869844510549612</v>
      </c>
      <c r="Q65" s="89">
        <v>55.98968540625431</v>
      </c>
      <c r="R65" s="89">
        <v>55.620468399525755</v>
      </c>
      <c r="S65" s="89">
        <v>53.840812088310891</v>
      </c>
      <c r="T65" s="89">
        <v>53.397750316836387</v>
      </c>
      <c r="U65" s="89">
        <v>53.884333649274872</v>
      </c>
      <c r="V65" s="89">
        <v>53.175706550218493</v>
      </c>
      <c r="W65" s="89">
        <v>54.420070822287812</v>
      </c>
      <c r="X65" s="64">
        <v>38.254522155561091</v>
      </c>
    </row>
    <row r="66" spans="1:24" ht="15" x14ac:dyDescent="0.4">
      <c r="A66" s="161" t="s">
        <v>89</v>
      </c>
      <c r="B66" s="89" t="s">
        <v>208</v>
      </c>
      <c r="C66" s="89" t="s">
        <v>208</v>
      </c>
      <c r="D66" s="89" t="s">
        <v>208</v>
      </c>
      <c r="E66" s="89" t="s">
        <v>208</v>
      </c>
      <c r="F66" s="89" t="s">
        <v>208</v>
      </c>
      <c r="G66" s="89" t="s">
        <v>208</v>
      </c>
      <c r="H66" s="89" t="s">
        <v>208</v>
      </c>
      <c r="I66" s="89" t="s">
        <v>208</v>
      </c>
      <c r="J66" s="89">
        <v>804.42139001432952</v>
      </c>
      <c r="K66" s="89">
        <v>839.14879151182083</v>
      </c>
      <c r="L66" s="89">
        <v>867.0750756082266</v>
      </c>
      <c r="M66" s="89">
        <v>906.71826985219343</v>
      </c>
      <c r="N66" s="89">
        <v>911.78291119029575</v>
      </c>
      <c r="O66" s="89">
        <v>932.44613665526094</v>
      </c>
      <c r="P66" s="89">
        <v>913.04835455477109</v>
      </c>
      <c r="Q66" s="89">
        <v>862.40938916685536</v>
      </c>
      <c r="R66" s="89">
        <v>774.11014148057529</v>
      </c>
      <c r="S66" s="89">
        <v>703.92978302998415</v>
      </c>
      <c r="T66" s="89">
        <v>640.84764179418937</v>
      </c>
      <c r="U66" s="89">
        <v>577.02978131223597</v>
      </c>
      <c r="V66" s="89">
        <v>516.99852049575361</v>
      </c>
      <c r="W66" s="89">
        <v>475.86257403155128</v>
      </c>
      <c r="X66" s="64">
        <v>443.79440581164027</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23.140192241633269</v>
      </c>
      <c r="T67" s="89">
        <v>177.62077446776436</v>
      </c>
      <c r="U67" s="89">
        <v>344.61657838989595</v>
      </c>
      <c r="V67" s="89">
        <v>584.26857727299102</v>
      </c>
      <c r="W67" s="89">
        <v>966.43927803486974</v>
      </c>
      <c r="X67" s="64">
        <v>1139.6435651284287</v>
      </c>
    </row>
    <row r="68" spans="1:24" ht="15" x14ac:dyDescent="0.4">
      <c r="A68" s="161" t="s">
        <v>63</v>
      </c>
      <c r="B68" s="89">
        <v>158.88093172689054</v>
      </c>
      <c r="C68" s="89">
        <v>173.8872425134297</v>
      </c>
      <c r="D68" s="89">
        <v>169.84314628404661</v>
      </c>
      <c r="E68" s="89">
        <v>171.95361915997387</v>
      </c>
      <c r="F68" s="89">
        <v>162.98540379420851</v>
      </c>
      <c r="G68" s="89">
        <v>164.92062684046294</v>
      </c>
      <c r="H68" s="89">
        <v>148.38603543572626</v>
      </c>
      <c r="I68" s="89">
        <v>141.86510234036987</v>
      </c>
      <c r="J68" s="89">
        <v>135.91801854960113</v>
      </c>
      <c r="K68" s="89">
        <v>130.1190898811312</v>
      </c>
      <c r="L68" s="89">
        <v>126.45270654554207</v>
      </c>
      <c r="M68" s="89">
        <v>122.43027506929397</v>
      </c>
      <c r="N68" s="89">
        <v>117.77243056822734</v>
      </c>
      <c r="O68" s="89">
        <v>118.53995905875848</v>
      </c>
      <c r="P68" s="89">
        <v>113.7396957810148</v>
      </c>
      <c r="Q68" s="89">
        <v>111.03571316409736</v>
      </c>
      <c r="R68" s="89">
        <v>108.89891284008513</v>
      </c>
      <c r="S68" s="89">
        <v>100.54543521955594</v>
      </c>
      <c r="T68" s="89">
        <v>84.17537172315501</v>
      </c>
      <c r="U68" s="89">
        <v>55.242324265862138</v>
      </c>
      <c r="V68" s="89">
        <v>22.818735851638156</v>
      </c>
      <c r="W68" s="89">
        <v>12.556857917906802</v>
      </c>
      <c r="X68" s="64">
        <v>9.6493555498474812</v>
      </c>
    </row>
    <row r="69" spans="1:24" ht="15" x14ac:dyDescent="0.4">
      <c r="A69" s="70" t="s">
        <v>62</v>
      </c>
      <c r="B69" s="89" t="s">
        <v>208</v>
      </c>
      <c r="C69" s="89" t="s">
        <v>208</v>
      </c>
      <c r="D69" s="89" t="s">
        <v>208</v>
      </c>
      <c r="E69" s="89" t="s">
        <v>208</v>
      </c>
      <c r="F69" s="89">
        <v>136.3043143786455</v>
      </c>
      <c r="G69" s="89">
        <v>137.96556890657806</v>
      </c>
      <c r="H69" s="89">
        <v>122.56976386390109</v>
      </c>
      <c r="I69" s="89">
        <v>115.87680508886925</v>
      </c>
      <c r="J69" s="89">
        <v>117.32985372817967</v>
      </c>
      <c r="K69" s="89">
        <v>111.36436836459372</v>
      </c>
      <c r="L69" s="89">
        <v>107.62273875885907</v>
      </c>
      <c r="M69" s="89">
        <v>95.527718794247335</v>
      </c>
      <c r="N69" s="89">
        <v>95.026924398922176</v>
      </c>
      <c r="O69" s="89">
        <v>95.17029086234453</v>
      </c>
      <c r="P69" s="89">
        <v>92.723091796801455</v>
      </c>
      <c r="Q69" s="89">
        <v>90.643909902606723</v>
      </c>
      <c r="R69" s="89">
        <v>90.166847859810517</v>
      </c>
      <c r="S69" s="89">
        <v>83.867536663180772</v>
      </c>
      <c r="T69" s="89">
        <v>68.57238818849757</v>
      </c>
      <c r="U69" s="89">
        <v>40.967684770106132</v>
      </c>
      <c r="V69" s="89">
        <v>10.368556258509026</v>
      </c>
      <c r="W69" s="89">
        <v>1.8575185051704701</v>
      </c>
      <c r="X69" s="64">
        <v>0.15506634892037896</v>
      </c>
    </row>
    <row r="70" spans="1:24" ht="15" x14ac:dyDescent="0.4">
      <c r="A70" s="70" t="s">
        <v>61</v>
      </c>
      <c r="B70" s="89" t="s">
        <v>208</v>
      </c>
      <c r="C70" s="89" t="s">
        <v>208</v>
      </c>
      <c r="D70" s="89" t="s">
        <v>208</v>
      </c>
      <c r="E70" s="89" t="s">
        <v>208</v>
      </c>
      <c r="F70" s="89">
        <v>26.681089415562958</v>
      </c>
      <c r="G70" s="89">
        <v>26.955057933884849</v>
      </c>
      <c r="H70" s="89">
        <v>25.816271571825222</v>
      </c>
      <c r="I70" s="89">
        <v>25.988297251500622</v>
      </c>
      <c r="J70" s="89">
        <v>18.588164821421476</v>
      </c>
      <c r="K70" s="89">
        <v>18.754721516537526</v>
      </c>
      <c r="L70" s="89">
        <v>18.829967786682971</v>
      </c>
      <c r="M70" s="89">
        <v>26.902556275046667</v>
      </c>
      <c r="N70" s="89">
        <v>22.745506169305177</v>
      </c>
      <c r="O70" s="89">
        <v>23.369668196413969</v>
      </c>
      <c r="P70" s="89">
        <v>21.016603984213361</v>
      </c>
      <c r="Q70" s="89">
        <v>20.391803261490644</v>
      </c>
      <c r="R70" s="89">
        <v>18.732064980274597</v>
      </c>
      <c r="S70" s="89">
        <v>16.677898556375194</v>
      </c>
      <c r="T70" s="89">
        <v>15.602983534657454</v>
      </c>
      <c r="U70" s="89">
        <v>14.274639495755986</v>
      </c>
      <c r="V70" s="89">
        <v>12.450179593129132</v>
      </c>
      <c r="W70" s="89">
        <v>10.699339412736325</v>
      </c>
      <c r="X70" s="64">
        <v>9.4942892009271009</v>
      </c>
    </row>
    <row r="71" spans="1:24" ht="15" x14ac:dyDescent="0.4">
      <c r="A71" s="160" t="s">
        <v>60</v>
      </c>
      <c r="B71" s="89">
        <v>4096.3003781185134</v>
      </c>
      <c r="C71" s="89">
        <v>4281.5516774039097</v>
      </c>
      <c r="D71" s="89">
        <v>4484.1189022884064</v>
      </c>
      <c r="E71" s="89">
        <v>4830.3990540320301</v>
      </c>
      <c r="F71" s="89">
        <v>4814.1636653527894</v>
      </c>
      <c r="G71" s="89">
        <v>5170.5451775802912</v>
      </c>
      <c r="H71" s="89">
        <v>5389.4670956041155</v>
      </c>
      <c r="I71" s="89">
        <v>5530.8662806300845</v>
      </c>
      <c r="J71" s="89">
        <v>5641.8742218669504</v>
      </c>
      <c r="K71" s="89">
        <v>5783.2766704299393</v>
      </c>
      <c r="L71" s="89">
        <v>5857.4776068548908</v>
      </c>
      <c r="M71" s="89">
        <v>6127.937062687216</v>
      </c>
      <c r="N71" s="89">
        <v>6371.2299442279545</v>
      </c>
      <c r="O71" s="89">
        <v>6806.7895267273007</v>
      </c>
      <c r="P71" s="89">
        <v>6938.8916283386279</v>
      </c>
      <c r="Q71" s="89">
        <v>7253.7571822642476</v>
      </c>
      <c r="R71" s="89">
        <v>7633.352412647926</v>
      </c>
      <c r="S71" s="89">
        <v>7792.5698161393702</v>
      </c>
      <c r="T71" s="89">
        <v>7991.1114656838472</v>
      </c>
      <c r="U71" s="89">
        <v>8183.1319250887836</v>
      </c>
      <c r="V71" s="89">
        <v>8196.1663237161338</v>
      </c>
      <c r="W71" s="89">
        <v>8223.4613047525236</v>
      </c>
      <c r="X71" s="64">
        <v>8319.8107746492733</v>
      </c>
    </row>
    <row r="72" spans="1:24" ht="27" customHeight="1" x14ac:dyDescent="0.4">
      <c r="A72" s="160" t="s">
        <v>88</v>
      </c>
      <c r="B72" s="89" t="s">
        <v>208</v>
      </c>
      <c r="C72" s="89" t="s">
        <v>208</v>
      </c>
      <c r="D72" s="89" t="s">
        <v>208</v>
      </c>
      <c r="E72" s="89" t="s">
        <v>208</v>
      </c>
      <c r="F72" s="89" t="s">
        <v>208</v>
      </c>
      <c r="G72" s="89" t="s">
        <v>208</v>
      </c>
      <c r="H72" s="89" t="s">
        <v>208</v>
      </c>
      <c r="I72" s="89" t="s">
        <v>208</v>
      </c>
      <c r="J72" s="89">
        <v>158.43928978607903</v>
      </c>
      <c r="K72" s="89">
        <v>149.04289625353215</v>
      </c>
      <c r="L72" s="89">
        <v>154.94583473860109</v>
      </c>
      <c r="M72" s="89">
        <v>181.14221848515223</v>
      </c>
      <c r="N72" s="89">
        <v>227.14330690761204</v>
      </c>
      <c r="O72" s="89">
        <v>215.42752181119118</v>
      </c>
      <c r="P72" s="89">
        <v>218.27646220012335</v>
      </c>
      <c r="Q72" s="89">
        <v>235.37428992961796</v>
      </c>
      <c r="R72" s="89">
        <v>235.95086068115964</v>
      </c>
      <c r="S72" s="89">
        <v>229.61293342053034</v>
      </c>
      <c r="T72" s="89">
        <v>231.61013816560688</v>
      </c>
      <c r="U72" s="89">
        <v>217.87239209173072</v>
      </c>
      <c r="V72" s="89">
        <v>214.96247647728791</v>
      </c>
      <c r="W72" s="89">
        <v>201.11813174581886</v>
      </c>
      <c r="X72" s="64">
        <v>215.31917672794165</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0.17677225442361191</v>
      </c>
      <c r="T73" s="89">
        <v>1.5804831598938851</v>
      </c>
      <c r="U73" s="89">
        <v>49.695311742220994</v>
      </c>
      <c r="V73" s="89">
        <v>172.84691763647538</v>
      </c>
      <c r="W73" s="89">
        <v>335.1467093131252</v>
      </c>
      <c r="X73" s="64">
        <v>802.50406932526448</v>
      </c>
    </row>
    <row r="74" spans="1:24" ht="15" x14ac:dyDescent="0.4">
      <c r="A74" s="160" t="s">
        <v>59</v>
      </c>
      <c r="B74" s="89" t="s">
        <v>208</v>
      </c>
      <c r="C74" s="89" t="s">
        <v>208</v>
      </c>
      <c r="D74" s="89" t="s">
        <v>208</v>
      </c>
      <c r="E74" s="89" t="s">
        <v>208</v>
      </c>
      <c r="F74" s="89">
        <v>229.09911273801609</v>
      </c>
      <c r="G74" s="89">
        <v>218.09487259192645</v>
      </c>
      <c r="H74" s="89">
        <v>215.68578219139991</v>
      </c>
      <c r="I74" s="89">
        <v>233.97541848670537</v>
      </c>
      <c r="J74" s="89">
        <v>292.07238831766398</v>
      </c>
      <c r="K74" s="89">
        <v>355.39458977328678</v>
      </c>
      <c r="L74" s="89">
        <v>224.77682757176032</v>
      </c>
      <c r="M74" s="89">
        <v>224.98574728302629</v>
      </c>
      <c r="N74" s="89">
        <v>283.92349228786338</v>
      </c>
      <c r="O74" s="89">
        <v>284.41710672068615</v>
      </c>
      <c r="P74" s="89">
        <v>278.88055958215296</v>
      </c>
      <c r="Q74" s="89">
        <v>216.03344487640047</v>
      </c>
      <c r="R74" s="89">
        <v>210.05011302105186</v>
      </c>
      <c r="S74" s="89">
        <v>205.5368992945196</v>
      </c>
      <c r="T74" s="89">
        <v>200.28454396498205</v>
      </c>
      <c r="U74" s="89">
        <v>195.86314009181751</v>
      </c>
      <c r="V74" s="89">
        <v>188.84741533171112</v>
      </c>
      <c r="W74" s="89">
        <v>182.46356921550714</v>
      </c>
      <c r="X74" s="64">
        <v>176.49879224815757</v>
      </c>
    </row>
    <row r="75" spans="1:24" s="156" customFormat="1" ht="40.5" customHeight="1" x14ac:dyDescent="0.4">
      <c r="A75" s="159" t="s">
        <v>177</v>
      </c>
      <c r="B75" s="158">
        <v>11239.438108232089</v>
      </c>
      <c r="C75" s="158">
        <v>11530.398823548847</v>
      </c>
      <c r="D75" s="158">
        <v>11702.731466453635</v>
      </c>
      <c r="E75" s="158">
        <v>12081.412185920219</v>
      </c>
      <c r="F75" s="158">
        <v>12445.651292839215</v>
      </c>
      <c r="G75" s="158">
        <v>13144.393822820844</v>
      </c>
      <c r="H75" s="158">
        <v>13443.446684094524</v>
      </c>
      <c r="I75" s="158">
        <v>13231.241172706541</v>
      </c>
      <c r="J75" s="158">
        <v>13964.110858946562</v>
      </c>
      <c r="K75" s="158">
        <v>14028.87801308061</v>
      </c>
      <c r="L75" s="158">
        <v>13899.219856438913</v>
      </c>
      <c r="M75" s="158">
        <v>14237.853840569916</v>
      </c>
      <c r="N75" s="158">
        <v>14633.64760016231</v>
      </c>
      <c r="O75" s="158">
        <v>15650.259376250195</v>
      </c>
      <c r="P75" s="158">
        <v>15796.357741866163</v>
      </c>
      <c r="Q75" s="158">
        <v>16053.093913946268</v>
      </c>
      <c r="R75" s="158">
        <v>16401.387605068026</v>
      </c>
      <c r="S75" s="158">
        <v>15892.821879063988</v>
      </c>
      <c r="T75" s="158">
        <v>16108.793715938933</v>
      </c>
      <c r="U75" s="158">
        <v>16337.556259839592</v>
      </c>
      <c r="V75" s="158">
        <v>16240.375657932929</v>
      </c>
      <c r="W75" s="158">
        <v>16352.830017597264</v>
      </c>
      <c r="X75" s="157">
        <v>16534.973550926432</v>
      </c>
    </row>
    <row r="81" spans="2:24" x14ac:dyDescent="0.35">
      <c r="B81" s="154"/>
      <c r="C81" s="154"/>
      <c r="D81" s="154"/>
      <c r="E81" s="154"/>
      <c r="F81" s="154"/>
      <c r="G81" s="154"/>
      <c r="H81" s="154"/>
      <c r="I81" s="154"/>
      <c r="J81" s="154"/>
      <c r="K81" s="154"/>
      <c r="L81" s="154"/>
      <c r="M81" s="154"/>
      <c r="N81" s="154"/>
      <c r="O81" s="154"/>
      <c r="P81" s="154"/>
      <c r="Q81" s="154"/>
      <c r="R81" s="154"/>
      <c r="S81" s="154"/>
      <c r="T81" s="154"/>
      <c r="U81" s="154"/>
      <c r="V81" s="154"/>
      <c r="W81" s="154"/>
      <c r="X81" s="154"/>
    </row>
  </sheetData>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selection sqref="A1:B1"/>
    </sheetView>
  </sheetViews>
  <sheetFormatPr defaultColWidth="8.88671875" defaultRowHeight="12.75" x14ac:dyDescent="0.35"/>
  <cols>
    <col min="1" max="1" width="51.5546875" style="154" customWidth="1"/>
    <col min="2" max="21" width="9.109375" style="155" customWidth="1"/>
    <col min="22" max="24" width="8.88671875" style="155"/>
    <col min="25" max="16384" width="8.88671875" style="154"/>
  </cols>
  <sheetData>
    <row r="1" spans="1:24" ht="60" customHeight="1" x14ac:dyDescent="0.4">
      <c r="A1" s="166" t="s">
        <v>201</v>
      </c>
      <c r="B1" s="167"/>
      <c r="C1" s="167"/>
      <c r="D1" s="167"/>
      <c r="E1" s="167"/>
      <c r="F1" s="167"/>
      <c r="G1" s="167"/>
      <c r="H1" s="167"/>
      <c r="I1" s="167"/>
      <c r="J1" s="167"/>
      <c r="K1" s="167"/>
      <c r="L1" s="167"/>
      <c r="M1" s="167"/>
      <c r="N1" s="167"/>
      <c r="O1" s="167"/>
      <c r="P1" s="167"/>
      <c r="Q1" s="167"/>
      <c r="R1" s="167"/>
      <c r="S1" s="167"/>
      <c r="T1" s="167"/>
      <c r="U1" s="167"/>
      <c r="V1" s="172"/>
      <c r="W1" s="172"/>
      <c r="X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AA!C$16</f>
        <v>178.58457802963343</v>
      </c>
      <c r="C3" s="89">
        <f>AA!D$16</f>
        <v>192.99356641206387</v>
      </c>
      <c r="D3" s="89">
        <f>AA!E$16</f>
        <v>206.82748965458018</v>
      </c>
      <c r="E3" s="89">
        <f>AA!F$16</f>
        <v>218.48789282476676</v>
      </c>
      <c r="F3" s="89">
        <f>AA!G$16</f>
        <v>225.21540549155083</v>
      </c>
      <c r="G3" s="89">
        <f>AA!H$16</f>
        <v>239.01986462863761</v>
      </c>
      <c r="H3" s="89">
        <f>AA!I$16</f>
        <v>254.48944427372328</v>
      </c>
      <c r="I3" s="89">
        <f>AA!J$16</f>
        <v>269.06215455920045</v>
      </c>
      <c r="J3" s="89">
        <f>AA!K$16</f>
        <v>285.14623842340319</v>
      </c>
      <c r="K3" s="89">
        <f>AA!L$16</f>
        <v>305.03756656652126</v>
      </c>
      <c r="L3" s="89">
        <f>AA!M$16</f>
        <v>322.86916292612358</v>
      </c>
      <c r="M3" s="89">
        <f>AA!N$16</f>
        <v>344.95799554401236</v>
      </c>
      <c r="N3" s="89">
        <f>AA!O$16</f>
        <v>365.26342545173719</v>
      </c>
      <c r="O3" s="89">
        <f>AA!P$16</f>
        <v>386.92126391894743</v>
      </c>
      <c r="P3" s="89">
        <f>AA!Q$16</f>
        <v>387.90696989115065</v>
      </c>
      <c r="Q3" s="89">
        <f>AA!R$16</f>
        <v>391.56381689039006</v>
      </c>
      <c r="R3" s="89">
        <f>AA!S$16</f>
        <v>397.65905479563605</v>
      </c>
      <c r="S3" s="89">
        <f>AA!T$16</f>
        <v>384.60256342470217</v>
      </c>
      <c r="T3" s="89">
        <f>AA!U$16</f>
        <v>384.65121650718913</v>
      </c>
      <c r="U3" s="89">
        <f>AA!V$16</f>
        <v>384.483616187846</v>
      </c>
      <c r="V3" s="89">
        <f>AA!W$16</f>
        <v>379.91311391133661</v>
      </c>
      <c r="W3" s="89">
        <f>AA!X$16</f>
        <v>380.33285369245294</v>
      </c>
      <c r="X3" s="64">
        <f>AA!Y$16</f>
        <v>387.57929964270568</v>
      </c>
    </row>
    <row r="4" spans="1:24" ht="15" customHeight="1" x14ac:dyDescent="0.4">
      <c r="A4" s="161" t="s">
        <v>186</v>
      </c>
      <c r="B4" s="89">
        <f>BBWB!C$16</f>
        <v>54.795325054705643</v>
      </c>
      <c r="C4" s="89">
        <f>BBWB!D$16</f>
        <v>51.659593923132284</v>
      </c>
      <c r="D4" s="89">
        <f>BBWB!E$16</f>
        <v>50.637897812778327</v>
      </c>
      <c r="E4" s="89">
        <f>BBWB!F$16</f>
        <v>52.582483093284125</v>
      </c>
      <c r="F4" s="89">
        <f>BBWB!G$16</f>
        <v>50.660999708406344</v>
      </c>
      <c r="G4" s="89">
        <f>BBWB!H$16</f>
        <v>56.422405298155482</v>
      </c>
      <c r="H4" s="89">
        <f>BBWB!I$16</f>
        <v>57.909113608344349</v>
      </c>
      <c r="I4" s="89">
        <f>BBWB!J$16</f>
        <v>53.489591478076889</v>
      </c>
      <c r="J4" s="89">
        <f>BBWB!K$16</f>
        <v>49.30555126470459</v>
      </c>
      <c r="K4" s="89">
        <f>BBWB!L$16</f>
        <v>46.715848702352531</v>
      </c>
      <c r="L4" s="89">
        <f>BBWB!M$16</f>
        <v>42.639218287298547</v>
      </c>
      <c r="M4" s="89">
        <f>BBWB!N$16</f>
        <v>39.145617136939364</v>
      </c>
      <c r="N4" s="89">
        <f>BBWB!O$16</f>
        <v>35.790605331073834</v>
      </c>
      <c r="O4" s="89">
        <f>BBWB!P$16</f>
        <v>34.114353851002512</v>
      </c>
      <c r="P4" s="89">
        <f>BBWB!Q$16</f>
        <v>31.923145868959359</v>
      </c>
      <c r="Q4" s="89">
        <f>BBWB!R$16</f>
        <v>30.785761729715556</v>
      </c>
      <c r="R4" s="89">
        <f>BBWB!S$16</f>
        <v>30.396971772570915</v>
      </c>
      <c r="S4" s="89">
        <f>BBWB!T$16</f>
        <v>30.26393644928736</v>
      </c>
      <c r="T4" s="89">
        <f>BBWB!U$16</f>
        <v>29.52253750565594</v>
      </c>
      <c r="U4" s="89">
        <f>BBWB!V$16</f>
        <v>29.531163094054573</v>
      </c>
      <c r="V4" s="89">
        <f>BBWB!W$16</f>
        <v>29.403201502030008</v>
      </c>
      <c r="W4" s="89">
        <f>BBWB!X$16</f>
        <v>25.915254676653213</v>
      </c>
      <c r="X4" s="64">
        <f>BBWB!Y$16</f>
        <v>22.923236512134174</v>
      </c>
    </row>
    <row r="5" spans="1:24" ht="15" customHeight="1" x14ac:dyDescent="0.4">
      <c r="A5" s="161" t="s">
        <v>78</v>
      </c>
      <c r="B5" s="89"/>
      <c r="C5" s="89"/>
      <c r="D5" s="89"/>
      <c r="E5" s="89"/>
      <c r="F5" s="89"/>
      <c r="G5" s="89">
        <f>CA!H$16</f>
        <v>67.251605319466293</v>
      </c>
      <c r="H5" s="89">
        <f>CA!I$16</f>
        <v>70.983086430572513</v>
      </c>
      <c r="I5" s="89">
        <f>CA!J$16</f>
        <v>74.640202411904269</v>
      </c>
      <c r="J5" s="89">
        <f>CA!K$16</f>
        <v>76.664555870720633</v>
      </c>
      <c r="K5" s="89">
        <f>CA!L$16</f>
        <v>79.747285664973788</v>
      </c>
      <c r="L5" s="89">
        <f>CA!M$16</f>
        <v>80.459159838585137</v>
      </c>
      <c r="M5" s="89">
        <f>CA!N$16</f>
        <v>85.809502367027065</v>
      </c>
      <c r="N5" s="89">
        <f>CA!O$16</f>
        <v>90.104827592458435</v>
      </c>
      <c r="O5" s="89">
        <f>CA!P$16</f>
        <v>97.271877661346778</v>
      </c>
      <c r="P5" s="89">
        <f>CA!Q$16</f>
        <v>100.34196300626989</v>
      </c>
      <c r="Q5" s="89">
        <f>CA!R$16</f>
        <v>109.22087559868059</v>
      </c>
      <c r="R5" s="89">
        <f>CA!S$16</f>
        <v>120.27961098362348</v>
      </c>
      <c r="S5" s="89">
        <f>CA!T$16</f>
        <v>129.53678147623719</v>
      </c>
      <c r="T5" s="89">
        <f>CA!U$16</f>
        <v>144.58642678053843</v>
      </c>
      <c r="U5" s="89">
        <f>CA!V$16</f>
        <v>159.64505007753388</v>
      </c>
      <c r="V5" s="89">
        <f>CA!W$16</f>
        <v>166.52559677159755</v>
      </c>
      <c r="W5" s="89">
        <f>CA!X$16</f>
        <v>176.96970099618594</v>
      </c>
      <c r="X5" s="64">
        <f>CA!Y$16</f>
        <v>190.99436547019997</v>
      </c>
    </row>
    <row r="6" spans="1:24" ht="15" customHeight="1" x14ac:dyDescent="0.4">
      <c r="A6" s="161" t="s">
        <v>97</v>
      </c>
      <c r="B6" s="89"/>
      <c r="C6" s="89"/>
      <c r="D6" s="89"/>
      <c r="E6" s="89"/>
      <c r="F6" s="89"/>
      <c r="G6" s="89">
        <f>CWP!H$16</f>
        <v>0</v>
      </c>
      <c r="H6" s="89">
        <f>CWP!I$16</f>
        <v>0</v>
      </c>
      <c r="I6" s="89">
        <f>CWP!J$16</f>
        <v>0</v>
      </c>
      <c r="J6" s="89">
        <f>CWP!K$16</f>
        <v>0</v>
      </c>
      <c r="K6" s="89">
        <f>CWP!L$16</f>
        <v>0</v>
      </c>
      <c r="L6" s="89">
        <f>CWP!M$16</f>
        <v>0</v>
      </c>
      <c r="M6" s="89">
        <f>CWP!N$16</f>
        <v>0</v>
      </c>
      <c r="N6" s="89">
        <f>CWP!O$16</f>
        <v>0</v>
      </c>
      <c r="O6" s="89">
        <f>CWP!P$16</f>
        <v>16.972296459765452</v>
      </c>
      <c r="P6" s="89">
        <f>CWP!Q$16</f>
        <v>27.642692040695863</v>
      </c>
      <c r="Q6" s="89">
        <f>CWP!R$16</f>
        <v>4.3002183127213609</v>
      </c>
      <c r="R6" s="89">
        <f>CWP!S$16</f>
        <v>7.999835124037638</v>
      </c>
      <c r="S6" s="89">
        <f>CWP!T$16</f>
        <v>0.22309597523219807</v>
      </c>
      <c r="T6" s="89">
        <f>CWP!U$16</f>
        <v>0.22072000000000003</v>
      </c>
      <c r="U6" s="89">
        <f>CWP!V$16</f>
        <v>0</v>
      </c>
      <c r="V6" s="89">
        <f>CWP!W$16</f>
        <v>0</v>
      </c>
      <c r="W6" s="89">
        <f>CWP!X$16</f>
        <v>8.29360307928631</v>
      </c>
      <c r="X6" s="64">
        <f>CWP!Y$16</f>
        <v>1.6101760757836949</v>
      </c>
    </row>
    <row r="7" spans="1:24" ht="15" customHeight="1" x14ac:dyDescent="0.4">
      <c r="A7" s="161" t="s">
        <v>77</v>
      </c>
      <c r="B7" s="89">
        <f>CTB!C$16</f>
        <v>87.356729999999999</v>
      </c>
      <c r="C7" s="89">
        <f>CTB!D$16</f>
        <v>94.058711000000002</v>
      </c>
      <c r="D7" s="89">
        <f>CTB!E$16</f>
        <v>103.313711</v>
      </c>
      <c r="E7" s="89">
        <f>CTB!F$16</f>
        <v>108.169843</v>
      </c>
      <c r="F7" s="89">
        <f>CTB!G$16</f>
        <v>118.98254900000002</v>
      </c>
      <c r="G7" s="89">
        <f>CTB!H$16</f>
        <v>123.72467600000002</v>
      </c>
      <c r="H7" s="89">
        <f>CTB!I$16</f>
        <v>130.99570599999998</v>
      </c>
      <c r="I7" s="89">
        <f>CTB!J$16</f>
        <v>145.12074900000002</v>
      </c>
      <c r="J7" s="89">
        <f>CTB!K$16</f>
        <v>160.45740000000001</v>
      </c>
      <c r="K7" s="89">
        <f>CTB!L$16</f>
        <v>176.47248999999999</v>
      </c>
      <c r="L7" s="89">
        <f>CTB!M$16</f>
        <v>183.76244300000002</v>
      </c>
      <c r="M7" s="89">
        <f>CTB!N$16</f>
        <v>188.90478100000004</v>
      </c>
      <c r="N7" s="89">
        <f>CTB!O$16</f>
        <v>199.600787</v>
      </c>
      <c r="O7" s="89">
        <f>CTB!P$16</f>
        <v>222.66889699999999</v>
      </c>
      <c r="P7" s="89">
        <f>CTB!Q$16</f>
        <v>237.858463</v>
      </c>
      <c r="Q7" s="89">
        <f>CTB!R$16</f>
        <v>246.06113200000004</v>
      </c>
      <c r="R7" s="89">
        <f>CTB!S$16</f>
        <v>251.21643900000007</v>
      </c>
      <c r="S7" s="89"/>
      <c r="T7" s="89"/>
      <c r="U7" s="89"/>
      <c r="V7" s="89"/>
      <c r="W7" s="89"/>
      <c r="X7" s="64"/>
    </row>
    <row r="8" spans="1:24" ht="30" customHeight="1" x14ac:dyDescent="0.4">
      <c r="A8" s="161" t="s">
        <v>76</v>
      </c>
      <c r="B8" s="89">
        <f>DLA!C$16</f>
        <v>374.64389356509542</v>
      </c>
      <c r="C8" s="89">
        <f>DLA!D$16</f>
        <v>420.59101797011152</v>
      </c>
      <c r="D8" s="89">
        <f>DLA!E$16</f>
        <v>451.4405139064142</v>
      </c>
      <c r="E8" s="89">
        <f>DLA!F$16</f>
        <v>474.94506140898136</v>
      </c>
      <c r="F8" s="89">
        <f>DLA!G$16</f>
        <v>501.87208518492758</v>
      </c>
      <c r="G8" s="89">
        <f>DLA!H$16</f>
        <v>541.46206771261791</v>
      </c>
      <c r="H8" s="89">
        <f>DLA!I$16</f>
        <v>586.79408335570633</v>
      </c>
      <c r="I8" s="89">
        <f>DLA!J$16</f>
        <v>630.70925412321662</v>
      </c>
      <c r="J8" s="89">
        <f>DLA!K$16</f>
        <v>671.37389736416037</v>
      </c>
      <c r="K8" s="89">
        <f>DLA!L$16</f>
        <v>711.97885920784711</v>
      </c>
      <c r="L8" s="89">
        <f>DLA!M$16</f>
        <v>749.97101489302861</v>
      </c>
      <c r="M8" s="89">
        <f>DLA!N$16</f>
        <v>799.49765136282178</v>
      </c>
      <c r="N8" s="89">
        <f>DLA!O$16</f>
        <v>842.01851419064133</v>
      </c>
      <c r="O8" s="89">
        <f>DLA!P$16</f>
        <v>903.38796121391158</v>
      </c>
      <c r="P8" s="89">
        <f>DLA!Q$16</f>
        <v>923.28500178292893</v>
      </c>
      <c r="Q8" s="89">
        <f>DLA!R$16</f>
        <v>964.25762161531236</v>
      </c>
      <c r="R8" s="89">
        <f>DLA!S$16</f>
        <v>1018.3071454674267</v>
      </c>
      <c r="S8" s="89">
        <f>DLA!T$16</f>
        <v>1036.537643128489</v>
      </c>
      <c r="T8" s="89">
        <f>DLA!U$16</f>
        <v>1019.8619514425935</v>
      </c>
      <c r="U8" s="89">
        <f>DLA!V$16</f>
        <v>928.74784785245129</v>
      </c>
      <c r="V8" s="89">
        <f>DLA!W$16</f>
        <v>766.93059704293307</v>
      </c>
      <c r="W8" s="89">
        <f>DLA!X$16</f>
        <v>615.94417623582012</v>
      </c>
      <c r="X8" s="64">
        <f>DLA!Y$16</f>
        <v>553.03780746368022</v>
      </c>
    </row>
    <row r="9" spans="1:24" ht="15" customHeight="1" x14ac:dyDescent="0.4">
      <c r="A9" s="70" t="s">
        <v>75</v>
      </c>
      <c r="B9" s="89"/>
      <c r="C9" s="89"/>
      <c r="D9" s="89"/>
      <c r="E9" s="89"/>
      <c r="F9" s="89"/>
      <c r="G9" s="89"/>
      <c r="H9" s="89">
        <f>'DLA (children)'!I$16</f>
        <v>47.305376162983578</v>
      </c>
      <c r="I9" s="89">
        <f>'DLA (children)'!J$16</f>
        <v>49.346361235669072</v>
      </c>
      <c r="J9" s="89">
        <f>'DLA (children)'!K$16</f>
        <v>51.94246416481117</v>
      </c>
      <c r="K9" s="89">
        <f>'DLA (children)'!L$16</f>
        <v>57.027973705596985</v>
      </c>
      <c r="L9" s="89">
        <f>'DLA (children)'!M$16</f>
        <v>59.731243369774049</v>
      </c>
      <c r="M9" s="89">
        <f>'DLA (children)'!N$16</f>
        <v>63.367563109461436</v>
      </c>
      <c r="N9" s="89">
        <f>'DLA (children)'!O$16</f>
        <v>67.11245669639483</v>
      </c>
      <c r="O9" s="89">
        <f>'DLA (children)'!P$16</f>
        <v>71.529723206617774</v>
      </c>
      <c r="P9" s="89">
        <f>'DLA (children)'!Q$16</f>
        <v>71.791182587646617</v>
      </c>
      <c r="Q9" s="89">
        <f>'DLA (children)'!R$16</f>
        <v>76.238475718435069</v>
      </c>
      <c r="R9" s="89">
        <f>'DLA (children)'!S$16</f>
        <v>79.377511134784569</v>
      </c>
      <c r="S9" s="89">
        <f>'DLA (children)'!T$16</f>
        <v>82.047999739670175</v>
      </c>
      <c r="T9" s="89">
        <f>'DLA (children)'!U$16</f>
        <v>95.01491002729523</v>
      </c>
      <c r="U9" s="89">
        <f>'DLA (children)'!V$16</f>
        <v>99.831667689266226</v>
      </c>
      <c r="V9" s="89">
        <f>'DLA (children)'!W$16</f>
        <v>101.83757113109874</v>
      </c>
      <c r="W9" s="89">
        <f>'DLA (children)'!X$16</f>
        <v>103.65342400455985</v>
      </c>
      <c r="X9" s="64">
        <f>'DLA (children)'!Y$16</f>
        <v>110.14453672551382</v>
      </c>
    </row>
    <row r="10" spans="1:24" ht="15" customHeight="1" x14ac:dyDescent="0.4">
      <c r="A10" s="70" t="s">
        <v>62</v>
      </c>
      <c r="B10" s="89"/>
      <c r="C10" s="89"/>
      <c r="D10" s="89"/>
      <c r="E10" s="89"/>
      <c r="F10" s="89"/>
      <c r="G10" s="89"/>
      <c r="H10" s="89">
        <f>'DLA (working age)'!I$16</f>
        <v>328.1802718928983</v>
      </c>
      <c r="I10" s="89">
        <f>'DLA (working age)'!J$16</f>
        <v>349.32204410526504</v>
      </c>
      <c r="J10" s="89">
        <f>'DLA (working age)'!K$16</f>
        <v>366.18808638115826</v>
      </c>
      <c r="K10" s="89">
        <f>'DLA (working age)'!L$16</f>
        <v>379.4437553133061</v>
      </c>
      <c r="L10" s="89">
        <f>'DLA (working age)'!M$16</f>
        <v>391.24253228603237</v>
      </c>
      <c r="M10" s="89">
        <f>'DLA (working age)'!N$16</f>
        <v>408.78682753658921</v>
      </c>
      <c r="N10" s="89">
        <f>'DLA (working age)'!O$16</f>
        <v>424.12335935166988</v>
      </c>
      <c r="O10" s="89">
        <f>'DLA (working age)'!P$16</f>
        <v>448.28920549971821</v>
      </c>
      <c r="P10" s="89">
        <f>'DLA (working age)'!Q$16</f>
        <v>451.61825421284368</v>
      </c>
      <c r="Q10" s="89">
        <f>'DLA (working age)'!R$16</f>
        <v>474.55130609876659</v>
      </c>
      <c r="R10" s="89">
        <f>'DLA (working age)'!S$16</f>
        <v>502.19268083269566</v>
      </c>
      <c r="S10" s="89">
        <f>'DLA (working age)'!T$16</f>
        <v>506.36460506213359</v>
      </c>
      <c r="T10" s="89">
        <f>'DLA (working age)'!U$16</f>
        <v>459.68059666250264</v>
      </c>
      <c r="U10" s="89">
        <f>'DLA (working age)'!V$16</f>
        <v>386.50988161041431</v>
      </c>
      <c r="V10" s="89">
        <f>'DLA (working age)'!W$16</f>
        <v>262.32098714244194</v>
      </c>
      <c r="W10" s="89">
        <f>'DLA (working age)'!X$16</f>
        <v>157.42377324224407</v>
      </c>
      <c r="X10" s="64">
        <f>'DLA (working age)'!Y$16</f>
        <v>110.37605614698973</v>
      </c>
    </row>
    <row r="11" spans="1:24" ht="15" customHeight="1" x14ac:dyDescent="0.4">
      <c r="A11" s="70" t="s">
        <v>61</v>
      </c>
      <c r="B11" s="89"/>
      <c r="C11" s="89"/>
      <c r="D11" s="89"/>
      <c r="E11" s="89"/>
      <c r="F11" s="89"/>
      <c r="G11" s="89"/>
      <c r="H11" s="89">
        <f>'DLA (pensioners)'!I$16</f>
        <v>211.48208233028208</v>
      </c>
      <c r="I11" s="89">
        <f>'DLA (pensioners)'!J$16</f>
        <v>232.94724033978503</v>
      </c>
      <c r="J11" s="89">
        <f>'DLA (pensioners)'!K$16</f>
        <v>254.17574367954072</v>
      </c>
      <c r="K11" s="89">
        <f>'DLA (pensioners)'!L$16</f>
        <v>275.66932440869004</v>
      </c>
      <c r="L11" s="89">
        <f>'DLA (pensioners)'!M$16</f>
        <v>299.11658744039073</v>
      </c>
      <c r="M11" s="89">
        <f>'DLA (pensioners)'!N$16</f>
        <v>327.26946424009219</v>
      </c>
      <c r="N11" s="89">
        <f>'DLA (pensioners)'!O$16</f>
        <v>350.29718855618353</v>
      </c>
      <c r="O11" s="89">
        <f>'DLA (pensioners)'!P$16</f>
        <v>383.44431230960339</v>
      </c>
      <c r="P11" s="89">
        <f>'DLA (pensioners)'!Q$16</f>
        <v>401.36764058269949</v>
      </c>
      <c r="Q11" s="89">
        <f>'DLA (pensioners)'!R$16</f>
        <v>413.20735752154155</v>
      </c>
      <c r="R11" s="89">
        <f>'DLA (pensioners)'!S$16</f>
        <v>436.87765492771234</v>
      </c>
      <c r="S11" s="89">
        <f>'DLA (pensioners)'!T$16</f>
        <v>450.08281261922116</v>
      </c>
      <c r="T11" s="89">
        <f>'DLA (pensioners)'!U$16</f>
        <v>470.56662799474208</v>
      </c>
      <c r="U11" s="89">
        <f>'DLA (pensioners)'!V$16</f>
        <v>442.1258554807988</v>
      </c>
      <c r="V11" s="89">
        <f>'DLA (pensioners)'!W$16</f>
        <v>405.74114000735347</v>
      </c>
      <c r="W11" s="89">
        <f>'DLA (pensioners)'!X$16</f>
        <v>353.86161772844315</v>
      </c>
      <c r="X11" s="64">
        <f>'DLA (pensioners)'!Y$16</f>
        <v>332.13609875613685</v>
      </c>
    </row>
    <row r="12" spans="1:24" ht="15" customHeight="1" x14ac:dyDescent="0.4">
      <c r="A12" s="161" t="s">
        <v>85</v>
      </c>
      <c r="B12" s="89"/>
      <c r="C12" s="89"/>
      <c r="D12" s="89"/>
      <c r="E12" s="89"/>
      <c r="F12" s="89"/>
      <c r="G12" s="89"/>
      <c r="H12" s="89">
        <f>DHP!I$16</f>
        <v>0.565855</v>
      </c>
      <c r="I12" s="89">
        <f>DHP!J$16</f>
        <v>0.66974400000000012</v>
      </c>
      <c r="J12" s="89">
        <f>DHP!K$16</f>
        <v>0.70686599999999988</v>
      </c>
      <c r="K12" s="89">
        <f>DHP!L$16</f>
        <v>0.89972900000000022</v>
      </c>
      <c r="L12" s="89">
        <f>DHP!M$16</f>
        <v>0.90104099999999987</v>
      </c>
      <c r="M12" s="89">
        <f>DHP!N$16</f>
        <v>1.0088810000000001</v>
      </c>
      <c r="N12" s="89">
        <f>DHP!O$16</f>
        <v>1.0473090000000003</v>
      </c>
      <c r="O12" s="89">
        <f>DHP!P$16</f>
        <v>1.1789940000000001</v>
      </c>
      <c r="P12" s="89">
        <f>DHP!Q$16</f>
        <v>1.0657660000000002</v>
      </c>
      <c r="Q12" s="89">
        <f>DHP!R$16</f>
        <v>1.2054960000000001</v>
      </c>
      <c r="R12" s="89">
        <f>DHP!S$16</f>
        <v>2.5543660000000004</v>
      </c>
      <c r="S12" s="89">
        <f>DHP!T$16</f>
        <v>7.7241759999999999</v>
      </c>
      <c r="T12" s="89">
        <f>DHP!U$16</f>
        <v>8.2224470000000007</v>
      </c>
      <c r="U12" s="89">
        <f>DHP!V$16</f>
        <v>6.634253000000002</v>
      </c>
      <c r="V12" s="89">
        <f>DHP!W$16</f>
        <v>7.891589999999999</v>
      </c>
      <c r="W12" s="89">
        <f>DHP!X$16</f>
        <v>9.9099100000000018</v>
      </c>
      <c r="X12" s="64">
        <f>DHP!Y$16</f>
        <v>9.6459260000000011</v>
      </c>
    </row>
    <row r="13" spans="1:24" ht="30" customHeight="1" x14ac:dyDescent="0.4">
      <c r="A13" s="161" t="s">
        <v>95</v>
      </c>
      <c r="B13" s="89"/>
      <c r="C13" s="89"/>
      <c r="D13" s="89"/>
      <c r="E13" s="89"/>
      <c r="F13" s="89">
        <f>ESA!G$16</f>
        <v>0</v>
      </c>
      <c r="G13" s="89">
        <f>ESA!H$16</f>
        <v>0</v>
      </c>
      <c r="H13" s="89">
        <f>ESA!I$16</f>
        <v>0</v>
      </c>
      <c r="I13" s="89">
        <f>ESA!J$16</f>
        <v>0</v>
      </c>
      <c r="J13" s="89">
        <f>ESA!K$16</f>
        <v>0</v>
      </c>
      <c r="K13" s="89">
        <f>ESA!L$16</f>
        <v>0</v>
      </c>
      <c r="L13" s="89">
        <f>ESA!M$16</f>
        <v>0</v>
      </c>
      <c r="M13" s="89">
        <f>ESA!N$16</f>
        <v>0</v>
      </c>
      <c r="N13" s="89">
        <f>ESA!O$16</f>
        <v>8.8607536855198479</v>
      </c>
      <c r="O13" s="89">
        <f>ESA!P$16</f>
        <v>84.701663213212839</v>
      </c>
      <c r="P13" s="89">
        <f>ESA!Q$16</f>
        <v>146.17378212114082</v>
      </c>
      <c r="Q13" s="89">
        <f>ESA!R$16</f>
        <v>217.5336981126633</v>
      </c>
      <c r="R13" s="89">
        <f>ESA!S$16</f>
        <v>415.26623580602359</v>
      </c>
      <c r="S13" s="89">
        <f>ESA!T$16</f>
        <v>646.57774403697488</v>
      </c>
      <c r="T13" s="89">
        <f>ESA!U$16</f>
        <v>804.41651451458222</v>
      </c>
      <c r="U13" s="89">
        <f>ESA!V$16</f>
        <v>900.44738130277165</v>
      </c>
      <c r="V13" s="89">
        <f>ESA!W$16</f>
        <v>952.5629876105786</v>
      </c>
      <c r="W13" s="89">
        <f>ESA!X$16</f>
        <v>1019.0943947671783</v>
      </c>
      <c r="X13" s="64">
        <f>ESA!Y$16</f>
        <v>1021.6268529957659</v>
      </c>
    </row>
    <row r="14" spans="1:24" ht="15" customHeight="1" x14ac:dyDescent="0.4">
      <c r="A14" s="162" t="s">
        <v>74</v>
      </c>
      <c r="B14" s="89">
        <f>HB!C$16</f>
        <v>506.35766899999999</v>
      </c>
      <c r="C14" s="89">
        <f>HB!D$16</f>
        <v>501.30169100000001</v>
      </c>
      <c r="D14" s="89">
        <f>HB!E$16</f>
        <v>500.110184</v>
      </c>
      <c r="E14" s="89">
        <f>HB!F$16</f>
        <v>507.55523399999998</v>
      </c>
      <c r="F14" s="89">
        <f>HB!G$16</f>
        <v>515.44808</v>
      </c>
      <c r="G14" s="89">
        <f>HB!H$16</f>
        <v>530.29586900000015</v>
      </c>
      <c r="H14" s="89">
        <f>HB!I$16</f>
        <v>573.33158800000001</v>
      </c>
      <c r="I14" s="89">
        <f>HB!J$16</f>
        <v>545.38730199999998</v>
      </c>
      <c r="J14" s="89">
        <f>HB!K$16</f>
        <v>559.05071800000007</v>
      </c>
      <c r="K14" s="89">
        <f>HB!L$16</f>
        <v>583.10007999999993</v>
      </c>
      <c r="L14" s="89">
        <f>HB!M$16</f>
        <v>613.72234400000002</v>
      </c>
      <c r="M14" s="89">
        <f>HB!N$16</f>
        <v>656.2032559999999</v>
      </c>
      <c r="N14" s="89">
        <f>HB!O$16</f>
        <v>712.19316100000003</v>
      </c>
      <c r="O14" s="89">
        <f>HB!P$16</f>
        <v>833.85396399999991</v>
      </c>
      <c r="P14" s="89">
        <f>HB!Q$16</f>
        <v>892.8476730000001</v>
      </c>
      <c r="Q14" s="89">
        <f>HB!R$16</f>
        <v>955.82454000000018</v>
      </c>
      <c r="R14" s="89">
        <f>HB!S$16</f>
        <v>991.56646499999988</v>
      </c>
      <c r="S14" s="89">
        <f>HB!T$16</f>
        <v>1003.9478170000001</v>
      </c>
      <c r="T14" s="89">
        <f>HB!U$16</f>
        <v>1011.282523</v>
      </c>
      <c r="U14" s="89">
        <f>HB!V$16</f>
        <v>1024.1701209999999</v>
      </c>
      <c r="V14" s="89">
        <f>HB!W$16</f>
        <v>1008.719562</v>
      </c>
      <c r="W14" s="89">
        <f>HB!X$16</f>
        <v>991.58816300000001</v>
      </c>
      <c r="X14" s="64">
        <f>HB!Y$16</f>
        <v>944.9523079999999</v>
      </c>
    </row>
    <row r="15" spans="1:24" ht="15" customHeight="1" x14ac:dyDescent="0.4">
      <c r="A15" s="70" t="s">
        <v>185</v>
      </c>
      <c r="B15" s="89"/>
      <c r="C15" s="89"/>
      <c r="D15" s="89"/>
      <c r="E15" s="89"/>
      <c r="F15" s="89"/>
      <c r="G15" s="89"/>
      <c r="H15" s="89"/>
      <c r="I15" s="89"/>
      <c r="J15" s="89"/>
      <c r="K15" s="89"/>
      <c r="L15" s="89"/>
      <c r="M15" s="89"/>
      <c r="N15" s="89">
        <v>474.40384499999999</v>
      </c>
      <c r="O15" s="89">
        <v>580.88423499999999</v>
      </c>
      <c r="P15" s="89">
        <v>627.759816</v>
      </c>
      <c r="Q15" s="89">
        <v>677.80034599999999</v>
      </c>
      <c r="R15" s="89">
        <v>710.00972100000001</v>
      </c>
      <c r="S15" s="89">
        <v>715.05014399999993</v>
      </c>
      <c r="T15" s="89">
        <v>722.22576200000003</v>
      </c>
      <c r="U15" s="89">
        <v>733.02452300000004</v>
      </c>
      <c r="V15" s="89">
        <v>720.71489000000008</v>
      </c>
      <c r="W15" s="89">
        <v>705.97171600000001</v>
      </c>
      <c r="X15" s="64">
        <v>661.18046800000002</v>
      </c>
    </row>
    <row r="16" spans="1:24" ht="15" customHeight="1" x14ac:dyDescent="0.4">
      <c r="A16" s="70" t="s">
        <v>184</v>
      </c>
      <c r="B16" s="89"/>
      <c r="C16" s="89"/>
      <c r="D16" s="89"/>
      <c r="E16" s="89"/>
      <c r="F16" s="89"/>
      <c r="G16" s="89"/>
      <c r="H16" s="89"/>
      <c r="I16" s="89"/>
      <c r="J16" s="89"/>
      <c r="K16" s="89"/>
      <c r="L16" s="89"/>
      <c r="M16" s="89"/>
      <c r="N16" s="89">
        <v>237.78931699999998</v>
      </c>
      <c r="O16" s="89">
        <v>252.96973</v>
      </c>
      <c r="P16" s="89">
        <v>265.08785599999999</v>
      </c>
      <c r="Q16" s="89">
        <v>278.02419400000002</v>
      </c>
      <c r="R16" s="89">
        <v>281.55674299999998</v>
      </c>
      <c r="S16" s="89">
        <v>288.897673</v>
      </c>
      <c r="T16" s="89">
        <v>289.05676099999999</v>
      </c>
      <c r="U16" s="89">
        <v>291.14559800000001</v>
      </c>
      <c r="V16" s="89">
        <v>288.00467200000003</v>
      </c>
      <c r="W16" s="89">
        <v>285.61644699999999</v>
      </c>
      <c r="X16" s="64">
        <v>283.77184</v>
      </c>
    </row>
    <row r="17" spans="1:24" ht="15" customHeight="1" x14ac:dyDescent="0.4">
      <c r="A17" s="162" t="s">
        <v>73</v>
      </c>
      <c r="B17" s="89">
        <f>IB!C$16</f>
        <v>754.17080012627844</v>
      </c>
      <c r="C17" s="89">
        <f>IB!D$16</f>
        <v>719.21410879676546</v>
      </c>
      <c r="D17" s="89">
        <f>IB!E$16</f>
        <v>694.68411771453407</v>
      </c>
      <c r="E17" s="89">
        <f>IB!F$16</f>
        <v>647.3782371784107</v>
      </c>
      <c r="F17" s="89">
        <f>IB!G$16</f>
        <v>643.70114625248425</v>
      </c>
      <c r="G17" s="89">
        <f>IB!H$16</f>
        <v>635.78941135165655</v>
      </c>
      <c r="H17" s="89">
        <f>IB!I$16</f>
        <v>626.65710098665045</v>
      </c>
      <c r="I17" s="89">
        <f>IB!J$16</f>
        <v>614.27346954720849</v>
      </c>
      <c r="J17" s="89">
        <f>IB!K$16</f>
        <v>597.93560974776483</v>
      </c>
      <c r="K17" s="89">
        <f>IB!L$16</f>
        <v>593.15456125508763</v>
      </c>
      <c r="L17" s="89">
        <f>IB!M$16</f>
        <v>576.98178892243527</v>
      </c>
      <c r="M17" s="89">
        <f>IB!N$16</f>
        <v>575.28654637333364</v>
      </c>
      <c r="N17" s="89">
        <f>IB!O$16</f>
        <v>551.8758918970791</v>
      </c>
      <c r="O17" s="89">
        <f>IB!P$16</f>
        <v>512.88188855926637</v>
      </c>
      <c r="P17" s="89">
        <f>IB!Q$16</f>
        <v>463.78917077001739</v>
      </c>
      <c r="Q17" s="89">
        <f>IB!R$16</f>
        <v>411.81202167130101</v>
      </c>
      <c r="R17" s="89">
        <f>IB!S$16</f>
        <v>273.00947288510542</v>
      </c>
      <c r="S17" s="89">
        <f>IB!T$16</f>
        <v>108.78930702047704</v>
      </c>
      <c r="T17" s="89">
        <f>IB!U$16</f>
        <v>25.092062251152939</v>
      </c>
      <c r="U17" s="89">
        <f>IB!V$16</f>
        <v>6.1676742143657517</v>
      </c>
      <c r="V17" s="89">
        <f>IB!W$16</f>
        <v>1.9016912517196338</v>
      </c>
      <c r="W17" s="89">
        <f>IB!X$16</f>
        <v>1.7059985038590733</v>
      </c>
      <c r="X17" s="64">
        <f>IB!Y$16</f>
        <v>0</v>
      </c>
    </row>
    <row r="18" spans="1:24" ht="30" customHeight="1" x14ac:dyDescent="0.4">
      <c r="A18" s="161" t="s">
        <v>72</v>
      </c>
      <c r="B18" s="89">
        <f>IS!C$16</f>
        <v>807.93509592135092</v>
      </c>
      <c r="C18" s="89">
        <f>IS!D$16</f>
        <v>679.55540897603453</v>
      </c>
      <c r="D18" s="89">
        <f>IS!E$16</f>
        <v>672.75957226575395</v>
      </c>
      <c r="E18" s="89">
        <f>IS!F$16</f>
        <v>705.70948571535439</v>
      </c>
      <c r="F18" s="89">
        <f>IS!G$16</f>
        <v>768.29676708782927</v>
      </c>
      <c r="G18" s="89">
        <f>IS!H$16</f>
        <v>822.37174119237477</v>
      </c>
      <c r="H18" s="89">
        <f>IS!I$16</f>
        <v>829.03433670451432</v>
      </c>
      <c r="I18" s="89">
        <f>IS!J$16</f>
        <v>751.78204558047264</v>
      </c>
      <c r="J18" s="89">
        <f>IS!K$16</f>
        <v>590.92926791623347</v>
      </c>
      <c r="K18" s="89">
        <f>IS!L$16</f>
        <v>539.7240858556703</v>
      </c>
      <c r="L18" s="89">
        <f>IS!M$16</f>
        <v>521.26729769371548</v>
      </c>
      <c r="M18" s="89">
        <f>IS!N$16</f>
        <v>526.06471103557817</v>
      </c>
      <c r="N18" s="89">
        <f>IS!O$16</f>
        <v>503.62049744491014</v>
      </c>
      <c r="O18" s="89">
        <f>IS!P$16</f>
        <v>486.4586204195183</v>
      </c>
      <c r="P18" s="89">
        <f>IS!Q$16</f>
        <v>457.2101994730034</v>
      </c>
      <c r="Q18" s="89">
        <f>IS!R$16</f>
        <v>409.90540315830617</v>
      </c>
      <c r="R18" s="89">
        <f>IS!S$16</f>
        <v>310.3208151429003</v>
      </c>
      <c r="S18" s="89">
        <f>IS!T$16</f>
        <v>217.44171221008179</v>
      </c>
      <c r="T18" s="89">
        <f>IS!U$16</f>
        <v>174.84534844845314</v>
      </c>
      <c r="U18" s="89">
        <f>IS!V$16</f>
        <v>156.06993210705116</v>
      </c>
      <c r="V18" s="89">
        <f>IS!W$16</f>
        <v>137.76396238315837</v>
      </c>
      <c r="W18" s="89">
        <f>IS!X$16</f>
        <v>130.56912534854263</v>
      </c>
      <c r="X18" s="64">
        <f>IS!Y$16</f>
        <v>111.83972348981517</v>
      </c>
    </row>
    <row r="19" spans="1:24" ht="15" customHeight="1" x14ac:dyDescent="0.4">
      <c r="A19" s="70" t="s">
        <v>71</v>
      </c>
      <c r="B19" s="89">
        <f>'IS MIG'!C$16</f>
        <v>213.01745262629291</v>
      </c>
      <c r="C19" s="89">
        <f>'IS MIG'!D$16</f>
        <v>211.09525946103432</v>
      </c>
      <c r="D19" s="89">
        <f>'IS MIG'!E$16</f>
        <v>199.18261678185951</v>
      </c>
      <c r="E19" s="89">
        <f>'IS MIG'!F$16</f>
        <v>211.00166016419792</v>
      </c>
      <c r="F19" s="89">
        <f>'IS MIG'!G$16</f>
        <v>220.97854774676145</v>
      </c>
      <c r="G19" s="89">
        <f>'IS MIG'!H$16</f>
        <v>240.6919903700595</v>
      </c>
      <c r="H19" s="89">
        <f>'IS MIG'!I$16</f>
        <v>241.17534783870008</v>
      </c>
      <c r="I19" s="89">
        <f>'IS MIG'!J$16</f>
        <v>134.43764947369095</v>
      </c>
      <c r="J19" s="89">
        <f>'IS MIG'!K$16</f>
        <v>0</v>
      </c>
      <c r="K19" s="89">
        <f>'IS MIG'!L$16</f>
        <v>0</v>
      </c>
      <c r="L19" s="89">
        <f>'IS MIG'!M$16</f>
        <v>0</v>
      </c>
      <c r="M19" s="89">
        <f>'IS MIG'!N$16</f>
        <v>0</v>
      </c>
      <c r="N19" s="89">
        <f>'IS MIG'!O$16</f>
        <v>0</v>
      </c>
      <c r="O19" s="89">
        <f>'IS MIG'!P$16</f>
        <v>0</v>
      </c>
      <c r="P19" s="89">
        <f>'IS MIG'!Q$16</f>
        <v>0</v>
      </c>
      <c r="Q19" s="89">
        <f>'IS MIG'!R$16</f>
        <v>0</v>
      </c>
      <c r="R19" s="89">
        <f>'IS MIG'!S$16</f>
        <v>0</v>
      </c>
      <c r="S19" s="89">
        <f>'IS MIG'!T$16</f>
        <v>0</v>
      </c>
      <c r="T19" s="89">
        <f>'IS MIG'!U$16</f>
        <v>0</v>
      </c>
      <c r="U19" s="89">
        <f>'IS MIG'!V$16</f>
        <v>0</v>
      </c>
      <c r="V19" s="89">
        <f>'IS MIG'!W$16</f>
        <v>0</v>
      </c>
      <c r="W19" s="89">
        <f>'IS MIG'!X$16</f>
        <v>0</v>
      </c>
      <c r="X19" s="64">
        <f>'IS MIG'!Y$16</f>
        <v>0</v>
      </c>
    </row>
    <row r="20" spans="1:24" ht="15" customHeight="1" x14ac:dyDescent="0.4">
      <c r="A20" s="70" t="s">
        <v>183</v>
      </c>
      <c r="B20" s="89"/>
      <c r="C20" s="89"/>
      <c r="D20" s="89"/>
      <c r="E20" s="89"/>
      <c r="F20" s="89">
        <f>'IS (incapacity)'!G$16</f>
        <v>275.16272367652726</v>
      </c>
      <c r="G20" s="89">
        <f>'IS (incapacity)'!H$16</f>
        <v>296.67041468469603</v>
      </c>
      <c r="H20" s="89">
        <f>'IS (incapacity)'!I$16</f>
        <v>300.19671026712945</v>
      </c>
      <c r="I20" s="89">
        <f>'IS (incapacity)'!J$16</f>
        <v>317.82703936036609</v>
      </c>
      <c r="J20" s="89">
        <f>'IS (incapacity)'!K$16</f>
        <v>314.7947233463874</v>
      </c>
      <c r="K20" s="89">
        <f>'IS (incapacity)'!L$16</f>
        <v>292.17456439678926</v>
      </c>
      <c r="L20" s="89">
        <f>'IS (incapacity)'!M$16</f>
        <v>293.04010494847398</v>
      </c>
      <c r="M20" s="89">
        <f>'IS (incapacity)'!N$16</f>
        <v>319.59264843862417</v>
      </c>
      <c r="N20" s="89">
        <f>'IS (incapacity)'!O$16</f>
        <v>317.97678924705178</v>
      </c>
      <c r="O20" s="89">
        <f>'IS (incapacity)'!P$16</f>
        <v>308.04888255453318</v>
      </c>
      <c r="P20" s="89">
        <f>'IS (incapacity)'!Q$16</f>
        <v>284.96443563578651</v>
      </c>
      <c r="Q20" s="89">
        <f>'IS (incapacity)'!R$16</f>
        <v>247.8473798896899</v>
      </c>
      <c r="R20" s="89">
        <f>'IS (incapacity)'!S$16</f>
        <v>153.22826080220025</v>
      </c>
      <c r="S20" s="89">
        <f>'IS (incapacity)'!T$16</f>
        <v>71.094549206448775</v>
      </c>
      <c r="T20" s="89">
        <f>'IS (incapacity)'!U$16</f>
        <v>33.901485803555289</v>
      </c>
      <c r="U20" s="89">
        <f>'IS (incapacity)'!V$16</f>
        <v>18.070523109221174</v>
      </c>
      <c r="V20" s="89">
        <f>'IS (incapacity)'!W$16</f>
        <v>8.837425772460012</v>
      </c>
      <c r="W20" s="89">
        <f>'IS (incapacity)'!X$16</f>
        <v>2.0204245758863286</v>
      </c>
      <c r="X20" s="64">
        <f>'IS (incapacity)'!Y$16</f>
        <v>0</v>
      </c>
    </row>
    <row r="21" spans="1:24" ht="15" customHeight="1" x14ac:dyDescent="0.4">
      <c r="A21" s="70" t="s">
        <v>182</v>
      </c>
      <c r="B21" s="89"/>
      <c r="C21" s="89"/>
      <c r="D21" s="89"/>
      <c r="E21" s="89"/>
      <c r="F21" s="89">
        <f>'IS (lone parent)'!G$16</f>
        <v>243.03044430322484</v>
      </c>
      <c r="G21" s="89">
        <f>'IS (lone parent)'!H$16</f>
        <v>251.37750555224929</v>
      </c>
      <c r="H21" s="89">
        <f>'IS (lone parent)'!I$16</f>
        <v>253.67991311008947</v>
      </c>
      <c r="I21" s="89">
        <f>'IS (lone parent)'!J$16</f>
        <v>263.47033959141686</v>
      </c>
      <c r="J21" s="89">
        <f>'IS (lone parent)'!K$16</f>
        <v>240.36284938226441</v>
      </c>
      <c r="K21" s="89">
        <f>'IS (lone parent)'!L$16</f>
        <v>206.67089379062378</v>
      </c>
      <c r="L21" s="89">
        <f>'IS (lone parent)'!M$16</f>
        <v>187.30319988700023</v>
      </c>
      <c r="M21" s="89">
        <f>'IS (lone parent)'!N$16</f>
        <v>172.05514855719753</v>
      </c>
      <c r="N21" s="89">
        <f>'IS (lone parent)'!O$16</f>
        <v>155.79884943759333</v>
      </c>
      <c r="O21" s="89">
        <f>'IS (lone parent)'!P$16</f>
        <v>146.38870475220401</v>
      </c>
      <c r="P21" s="89">
        <f>'IS (lone parent)'!Q$16</f>
        <v>133.57067790886043</v>
      </c>
      <c r="Q21" s="89">
        <f>'IS (lone parent)'!R$16</f>
        <v>121.32686969128019</v>
      </c>
      <c r="R21" s="89">
        <f>'IS (lone parent)'!S$16</f>
        <v>112.50291994508996</v>
      </c>
      <c r="S21" s="89">
        <f>'IS (lone parent)'!T$16</f>
        <v>100.0793792464103</v>
      </c>
      <c r="T21" s="89">
        <f>'IS (lone parent)'!U$16</f>
        <v>93.853011324117489</v>
      </c>
      <c r="U21" s="89">
        <f>'IS (lone parent)'!V$16</f>
        <v>88.576633337098727</v>
      </c>
      <c r="V21" s="89">
        <f>'IS (lone parent)'!W$16</f>
        <v>80.270762966582041</v>
      </c>
      <c r="W21" s="89">
        <f>'IS (lone parent)'!X$16</f>
        <v>77.856399653564694</v>
      </c>
      <c r="X21" s="64">
        <f>'IS (lone parent)'!Y$16</f>
        <v>64.12302423418376</v>
      </c>
    </row>
    <row r="22" spans="1:24" ht="15" customHeight="1" x14ac:dyDescent="0.4">
      <c r="A22" s="70" t="s">
        <v>181</v>
      </c>
      <c r="B22" s="89"/>
      <c r="C22" s="89"/>
      <c r="D22" s="89"/>
      <c r="E22" s="89"/>
      <c r="F22" s="89">
        <f>'IS (carer)'!G$16</f>
        <v>14.483824856936291</v>
      </c>
      <c r="G22" s="89">
        <f>'IS (carer)'!H$16</f>
        <v>18.505869412818733</v>
      </c>
      <c r="H22" s="89">
        <f>'IS (carer)'!I$16</f>
        <v>19.94789664701716</v>
      </c>
      <c r="I22" s="89">
        <f>'IS (carer)'!J$16</f>
        <v>21.724667508519772</v>
      </c>
      <c r="J22" s="89">
        <f>'IS (carer)'!K$16</f>
        <v>21.407638573390393</v>
      </c>
      <c r="K22" s="89">
        <f>'IS (carer)'!L$16</f>
        <v>20.357000085209719</v>
      </c>
      <c r="L22" s="89">
        <f>'IS (carer)'!M$16</f>
        <v>19.818227897271278</v>
      </c>
      <c r="M22" s="89">
        <f>'IS (carer)'!N$16</f>
        <v>19.317478863408937</v>
      </c>
      <c r="N22" s="89">
        <f>'IS (carer)'!O$16</f>
        <v>18.7159371975916</v>
      </c>
      <c r="O22" s="89">
        <f>'IS (carer)'!P$16</f>
        <v>20.50013595985958</v>
      </c>
      <c r="P22" s="89">
        <f>'IS (carer)'!Q$16</f>
        <v>26.073028597472902</v>
      </c>
      <c r="Q22" s="89">
        <f>'IS (carer)'!R$16</f>
        <v>28.642023177528433</v>
      </c>
      <c r="R22" s="89">
        <f>'IS (carer)'!S$16</f>
        <v>33.796318602619415</v>
      </c>
      <c r="S22" s="89">
        <f>'IS (carer)'!T$16</f>
        <v>36.482376442498946</v>
      </c>
      <c r="T22" s="89">
        <f>'IS (carer)'!U$16</f>
        <v>38.781682057227421</v>
      </c>
      <c r="U22" s="89">
        <f>'IS (carer)'!V$16</f>
        <v>42.196416740363709</v>
      </c>
      <c r="V22" s="89">
        <f>'IS (carer)'!W$16</f>
        <v>41.934568827971518</v>
      </c>
      <c r="W22" s="89">
        <f>'IS (carer)'!X$16</f>
        <v>45.009490021723053</v>
      </c>
      <c r="X22" s="64">
        <f>'IS (carer)'!Y$16</f>
        <v>43.730438609466844</v>
      </c>
    </row>
    <row r="23" spans="1:24" ht="15" customHeight="1" x14ac:dyDescent="0.4">
      <c r="A23" s="70" t="s">
        <v>180</v>
      </c>
      <c r="B23" s="89"/>
      <c r="C23" s="89"/>
      <c r="D23" s="89"/>
      <c r="E23" s="89"/>
      <c r="F23" s="89">
        <f>'IS (others)'!G$16</f>
        <v>14.641226504379347</v>
      </c>
      <c r="G23" s="89">
        <f>'IS (others)'!H$16</f>
        <v>15.125961172551172</v>
      </c>
      <c r="H23" s="89">
        <f>'IS (others)'!I$16</f>
        <v>14.034468841578102</v>
      </c>
      <c r="I23" s="89">
        <f>'IS (others)'!J$16</f>
        <v>14.322349646478953</v>
      </c>
      <c r="J23" s="89">
        <f>'IS (others)'!K$16</f>
        <v>14.364056614191238</v>
      </c>
      <c r="K23" s="89">
        <f>'IS (others)'!L$16</f>
        <v>18.487590392244005</v>
      </c>
      <c r="L23" s="89">
        <f>'IS (others)'!M$16</f>
        <v>19.554581639340284</v>
      </c>
      <c r="M23" s="89">
        <f>'IS (others)'!N$16</f>
        <v>15.130128695933873</v>
      </c>
      <c r="N23" s="89">
        <f>'IS (others)'!O$16</f>
        <v>12.401712801927204</v>
      </c>
      <c r="O23" s="89">
        <f>'IS (others)'!P$16</f>
        <v>12.012298936682066</v>
      </c>
      <c r="P23" s="89">
        <f>'IS (others)'!Q$16</f>
        <v>12.888191249564684</v>
      </c>
      <c r="Q23" s="89">
        <f>'IS (others)'!R$16</f>
        <v>11.948810011626319</v>
      </c>
      <c r="R23" s="89">
        <f>'IS (others)'!S$16</f>
        <v>10.664338662828978</v>
      </c>
      <c r="S23" s="89">
        <f>'IS (others)'!T$16</f>
        <v>9.7639312248119534</v>
      </c>
      <c r="T23" s="89">
        <f>'IS (others)'!U$16</f>
        <v>8.3734387979704348</v>
      </c>
      <c r="U23" s="89">
        <f>'IS (others)'!V$16</f>
        <v>7.2483692964494288</v>
      </c>
      <c r="V23" s="89">
        <f>'IS (others)'!W$16</f>
        <v>6.3170946032470345</v>
      </c>
      <c r="W23" s="89">
        <f>'IS (others)'!X$16</f>
        <v>5.1959118929910684</v>
      </c>
      <c r="X23" s="64">
        <f>'IS (others)'!Y$16</f>
        <v>3.7561458224428472</v>
      </c>
    </row>
    <row r="24" spans="1:24" ht="30" customHeight="1" x14ac:dyDescent="0.4">
      <c r="A24" s="162" t="s">
        <v>66</v>
      </c>
      <c r="B24" s="89"/>
      <c r="C24" s="89"/>
      <c r="D24" s="89"/>
      <c r="E24" s="89"/>
      <c r="F24" s="89">
        <f>IIDB!G$16</f>
        <v>50.432316156717697</v>
      </c>
      <c r="G24" s="89">
        <f>IIDB!H$16</f>
        <v>51.746581707770453</v>
      </c>
      <c r="H24" s="89">
        <f>IIDB!I$16</f>
        <v>52.000526379613966</v>
      </c>
      <c r="I24" s="89">
        <f>IIDB!J$16</f>
        <v>52.27265606936885</v>
      </c>
      <c r="J24" s="89">
        <f>IIDB!K$16</f>
        <v>53.701046227507227</v>
      </c>
      <c r="K24" s="89">
        <f>IIDB!L$16</f>
        <v>53.57781923195941</v>
      </c>
      <c r="L24" s="89">
        <f>IIDB!M$16</f>
        <v>53.365494926320643</v>
      </c>
      <c r="M24" s="89">
        <f>IIDB!N$16</f>
        <v>53.550301115948422</v>
      </c>
      <c r="N24" s="89">
        <f>IIDB!O$16</f>
        <v>54.458691308829223</v>
      </c>
      <c r="O24" s="89">
        <f>IIDB!P$16</f>
        <v>56.236756610488918</v>
      </c>
      <c r="P24" s="89">
        <f>IIDB!Q$16</f>
        <v>59.85513078757932</v>
      </c>
      <c r="Q24" s="89">
        <f>IIDB!R$16</f>
        <v>59.643325074747281</v>
      </c>
      <c r="R24" s="89">
        <f>IIDB!S$16</f>
        <v>60.748283661984374</v>
      </c>
      <c r="S24" s="89">
        <f>IIDB!T$16</f>
        <v>60.415936007673132</v>
      </c>
      <c r="T24" s="89">
        <f>IIDB!U$16</f>
        <v>60.644346882167902</v>
      </c>
      <c r="U24" s="89">
        <f>IIDB!V$16</f>
        <v>59.614441602950158</v>
      </c>
      <c r="V24" s="89">
        <f>IIDB!W$16</f>
        <v>56.965515143164183</v>
      </c>
      <c r="W24" s="89">
        <f>IIDB!X$16</f>
        <v>55.576086992439137</v>
      </c>
      <c r="X24" s="64">
        <f>IIDB!Y$16</f>
        <v>55.326828216628087</v>
      </c>
    </row>
    <row r="25" spans="1:24" ht="15" customHeight="1" x14ac:dyDescent="0.4">
      <c r="A25" s="161" t="s">
        <v>65</v>
      </c>
      <c r="B25" s="89">
        <f>JSA!C$16</f>
        <v>107.78363650286869</v>
      </c>
      <c r="C25" s="89">
        <f>JSA!D$16</f>
        <v>198.81209304540039</v>
      </c>
      <c r="D25" s="89">
        <f>JSA!E$16</f>
        <v>184.72758101682356</v>
      </c>
      <c r="E25" s="89">
        <f>JSA!F$16</f>
        <v>164.54753241899238</v>
      </c>
      <c r="F25" s="89">
        <f>JSA!G$16</f>
        <v>153.88684913317039</v>
      </c>
      <c r="G25" s="89">
        <f>JSA!H$16</f>
        <v>135.15634843895415</v>
      </c>
      <c r="H25" s="89">
        <f>JSA!I$16</f>
        <v>131.03091771061094</v>
      </c>
      <c r="I25" s="89">
        <f>JSA!J$16</f>
        <v>122.6051817825774</v>
      </c>
      <c r="J25" s="89">
        <f>JSA!K$16</f>
        <v>105.1653203581977</v>
      </c>
      <c r="K25" s="89">
        <f>JSA!L$16</f>
        <v>111.26559913302277</v>
      </c>
      <c r="L25" s="89">
        <f>JSA!M$16</f>
        <v>113.83669046906338</v>
      </c>
      <c r="M25" s="89">
        <f>JSA!N$16</f>
        <v>109.64765789127556</v>
      </c>
      <c r="N25" s="89">
        <f>JSA!O$16</f>
        <v>148.64192164265006</v>
      </c>
      <c r="O25" s="89">
        <f>JSA!P$16</f>
        <v>239.35075304869594</v>
      </c>
      <c r="P25" s="89">
        <f>JSA!Q$16</f>
        <v>224.06662473870642</v>
      </c>
      <c r="Q25" s="89">
        <f>JSA!R$16</f>
        <v>250.62263668096736</v>
      </c>
      <c r="R25" s="89">
        <f>JSA!S$16</f>
        <v>270.99968515189948</v>
      </c>
      <c r="S25" s="89">
        <f>JSA!T$16</f>
        <v>236.39111939580414</v>
      </c>
      <c r="T25" s="89">
        <f>JSA!U$16</f>
        <v>183.09310392325821</v>
      </c>
      <c r="U25" s="89">
        <f>JSA!V$16</f>
        <v>144.32865249269409</v>
      </c>
      <c r="V25" s="89">
        <f>JSA!W$16</f>
        <v>111.0528772795389</v>
      </c>
      <c r="W25" s="89">
        <f>JSA!X$16</f>
        <v>90.140901582109706</v>
      </c>
      <c r="X25" s="64">
        <f>JSA!Y$16</f>
        <v>66.102169006396224</v>
      </c>
    </row>
    <row r="26" spans="1:24" ht="15" customHeight="1" x14ac:dyDescent="0.4">
      <c r="A26" s="161" t="s">
        <v>64</v>
      </c>
      <c r="B26" s="89">
        <f>MA!C$16</f>
        <v>1.5423868918200792</v>
      </c>
      <c r="C26" s="89">
        <f>MA!D$16</f>
        <v>1.7474989125835798</v>
      </c>
      <c r="D26" s="89">
        <f>MA!E$16</f>
        <v>2.0342563718811104</v>
      </c>
      <c r="E26" s="89">
        <f>MA!F$16</f>
        <v>1.197564430184372</v>
      </c>
      <c r="F26" s="89">
        <f>MA!G$16</f>
        <v>2.1838856531461133</v>
      </c>
      <c r="G26" s="89">
        <f>MA!H$16</f>
        <v>2.5764421712789938</v>
      </c>
      <c r="H26" s="89">
        <f>MA!I$16</f>
        <v>2.7289551697474024</v>
      </c>
      <c r="I26" s="89">
        <f>MA!J$16</f>
        <v>5.7711275494262502</v>
      </c>
      <c r="J26" s="89">
        <f>MA!K$16</f>
        <v>7.0083912196112541</v>
      </c>
      <c r="K26" s="89">
        <f>MA!L$16</f>
        <v>6.0209053536666977</v>
      </c>
      <c r="L26" s="89">
        <f>MA!M$16</f>
        <v>6.8482280972570422</v>
      </c>
      <c r="M26" s="89">
        <f>MA!N$16</f>
        <v>10.462692503366416</v>
      </c>
      <c r="N26" s="89">
        <f>MA!O$16</f>
        <v>12.615519247890285</v>
      </c>
      <c r="O26" s="89">
        <f>MA!P$16</f>
        <v>14.65706617169632</v>
      </c>
      <c r="P26" s="89">
        <f>MA!Q$16</f>
        <v>14.636923929099357</v>
      </c>
      <c r="Q26" s="89">
        <f>MA!R$16</f>
        <v>17.676705645982377</v>
      </c>
      <c r="R26" s="89">
        <f>MA!S$16</f>
        <v>16.618282002373746</v>
      </c>
      <c r="S26" s="89">
        <f>MA!T$16</f>
        <v>17.256686264631266</v>
      </c>
      <c r="T26" s="89">
        <f>MA!U$16</f>
        <v>16.759418563872714</v>
      </c>
      <c r="U26" s="89">
        <f>MA!V$16</f>
        <v>17.891856671842941</v>
      </c>
      <c r="V26" s="89">
        <f>MA!W$16</f>
        <v>17.246999409001138</v>
      </c>
      <c r="W26" s="89">
        <f>MA!X$16</f>
        <v>17.152651431500178</v>
      </c>
      <c r="X26" s="64">
        <f>MA!Y$16</f>
        <v>16.89256789433508</v>
      </c>
    </row>
    <row r="27" spans="1:24" ht="15" customHeight="1" x14ac:dyDescent="0.4">
      <c r="A27" s="161" t="s">
        <v>178</v>
      </c>
      <c r="B27" s="89"/>
      <c r="C27" s="89"/>
      <c r="D27" s="89"/>
      <c r="E27" s="89"/>
      <c r="F27" s="89"/>
      <c r="G27" s="89"/>
      <c r="H27" s="89"/>
      <c r="I27" s="89"/>
      <c r="J27" s="89">
        <f>O75TVL!K$16</f>
        <v>23.632745466811379</v>
      </c>
      <c r="K27" s="89">
        <f>O75TVL!L$16</f>
        <v>24.911063738957544</v>
      </c>
      <c r="L27" s="89">
        <f>O75TVL!M$16</f>
        <v>26.319766203143804</v>
      </c>
      <c r="M27" s="89">
        <f>O75TVL!N$16</f>
        <v>27.407607546984693</v>
      </c>
      <c r="N27" s="89">
        <f>O75TVL!O$16</f>
        <v>28.306168485147904</v>
      </c>
      <c r="O27" s="89">
        <f>O75TVL!P$16</f>
        <v>29.433457213189588</v>
      </c>
      <c r="P27" s="89">
        <f>O75TVL!Q$16</f>
        <v>30.969407673435619</v>
      </c>
      <c r="Q27" s="89">
        <f>O75TVL!R$16</f>
        <v>31.36123205905292</v>
      </c>
      <c r="R27" s="89">
        <f>O75TVL!S$16</f>
        <v>31.740581704073193</v>
      </c>
      <c r="S27" s="89">
        <f>O75TVL!T$16</f>
        <v>32.135654812755199</v>
      </c>
      <c r="T27" s="89">
        <f>O75TVL!U$16</f>
        <v>32.392992446974972</v>
      </c>
      <c r="U27" s="89">
        <f>O75TVL!V$16</f>
        <v>32.865282526712058</v>
      </c>
      <c r="V27" s="89">
        <f>O75TVL!W$16</f>
        <v>33.171931123854336</v>
      </c>
      <c r="W27" s="89">
        <f>O75TVL!X$16</f>
        <v>34.609805559508473</v>
      </c>
      <c r="X27" s="64">
        <f>O75TVL!Y$16</f>
        <v>24.761306553013071</v>
      </c>
    </row>
    <row r="28" spans="1:24" ht="15" customHeight="1" x14ac:dyDescent="0.4">
      <c r="A28" s="161" t="s">
        <v>89</v>
      </c>
      <c r="B28" s="89"/>
      <c r="C28" s="89"/>
      <c r="D28" s="89"/>
      <c r="E28" s="89"/>
      <c r="F28" s="89"/>
      <c r="G28" s="89"/>
      <c r="H28" s="89"/>
      <c r="I28" s="89">
        <f>PC!J$16</f>
        <v>0</v>
      </c>
      <c r="J28" s="89">
        <f>PC!K$16</f>
        <v>351.9463827523536</v>
      </c>
      <c r="K28" s="89">
        <f>PC!L$16</f>
        <v>380.91414097128597</v>
      </c>
      <c r="L28" s="89">
        <f>PC!M$16</f>
        <v>409.83504423389223</v>
      </c>
      <c r="M28" s="89">
        <f>PC!N$16</f>
        <v>441.86206835144168</v>
      </c>
      <c r="N28" s="89">
        <f>PC!O$16</f>
        <v>463.71296275504318</v>
      </c>
      <c r="O28" s="89">
        <f>PC!P$16</f>
        <v>489.78636089066924</v>
      </c>
      <c r="P28" s="89">
        <f>PC!Q$16</f>
        <v>492.98187561880735</v>
      </c>
      <c r="Q28" s="89">
        <f>PC!R$16</f>
        <v>479.05013581276989</v>
      </c>
      <c r="R28" s="89">
        <f>PC!S$16</f>
        <v>446.15930512622441</v>
      </c>
      <c r="S28" s="89">
        <f>PC!T$16</f>
        <v>416.85941093963316</v>
      </c>
      <c r="T28" s="89">
        <f>PC!U$16</f>
        <v>386.43797223217581</v>
      </c>
      <c r="U28" s="89">
        <f>PC!V$16</f>
        <v>353.69396029381392</v>
      </c>
      <c r="V28" s="89">
        <f>PC!W$16</f>
        <v>325.69010905198695</v>
      </c>
      <c r="W28" s="89">
        <f>PC!X$16</f>
        <v>306.79304822986637</v>
      </c>
      <c r="X28" s="64">
        <f>PC!Y$16</f>
        <v>291.71122594786885</v>
      </c>
    </row>
    <row r="29" spans="1:24" ht="30" customHeight="1" x14ac:dyDescent="0.4">
      <c r="A29" s="161" t="s">
        <v>103</v>
      </c>
      <c r="B29" s="89"/>
      <c r="C29" s="89"/>
      <c r="D29" s="89"/>
      <c r="E29" s="89"/>
      <c r="F29" s="89"/>
      <c r="G29" s="89"/>
      <c r="H29" s="89"/>
      <c r="I29" s="89">
        <f>PIP!J$16</f>
        <v>0</v>
      </c>
      <c r="J29" s="89">
        <f>PIP!K$16</f>
        <v>0</v>
      </c>
      <c r="K29" s="89">
        <f>PIP!L$16</f>
        <v>0</v>
      </c>
      <c r="L29" s="89">
        <f>PIP!M$16</f>
        <v>0</v>
      </c>
      <c r="M29" s="89">
        <f>PIP!N$16</f>
        <v>0</v>
      </c>
      <c r="N29" s="89">
        <f>PIP!O$16</f>
        <v>0</v>
      </c>
      <c r="O29" s="89">
        <f>PIP!P$16</f>
        <v>0</v>
      </c>
      <c r="P29" s="89">
        <f>PIP!Q$16</f>
        <v>0</v>
      </c>
      <c r="Q29" s="89">
        <f>PIP!R$16</f>
        <v>0</v>
      </c>
      <c r="R29" s="89">
        <f>PIP!S$16</f>
        <v>0</v>
      </c>
      <c r="S29" s="89">
        <f>PIP!T$16</f>
        <v>8.4348987648459754</v>
      </c>
      <c r="T29" s="89">
        <f>PIP!U$16</f>
        <v>154.24127932707111</v>
      </c>
      <c r="U29" s="89">
        <f>PIP!V$16</f>
        <v>273.55279387099597</v>
      </c>
      <c r="V29" s="89">
        <f>PIP!W$16</f>
        <v>445.67016795156133</v>
      </c>
      <c r="W29" s="89">
        <f>PIP!X$16</f>
        <v>691.22968535098471</v>
      </c>
      <c r="X29" s="64">
        <f>PIP!Y$16</f>
        <v>809.77289914785115</v>
      </c>
    </row>
    <row r="30" spans="1:24" ht="15" customHeight="1" x14ac:dyDescent="0.4">
      <c r="A30" s="161" t="s">
        <v>63</v>
      </c>
      <c r="B30" s="89">
        <f>SDA!C$16</f>
        <v>63.812387121702315</v>
      </c>
      <c r="C30" s="89">
        <f>SDA!D$16</f>
        <v>69.030399194837571</v>
      </c>
      <c r="D30" s="89">
        <f>SDA!E$16</f>
        <v>67.53493176789317</v>
      </c>
      <c r="E30" s="89">
        <f>SDA!F$16</f>
        <v>69.110716842916631</v>
      </c>
      <c r="F30" s="89">
        <f>SDA!G$16</f>
        <v>68.065144670508829</v>
      </c>
      <c r="G30" s="89">
        <f>SDA!H$16</f>
        <v>69.68586746447302</v>
      </c>
      <c r="H30" s="89">
        <f>SDA!I$16</f>
        <v>64.567618477012346</v>
      </c>
      <c r="I30" s="89">
        <f>SDA!J$16</f>
        <v>63.425322329629076</v>
      </c>
      <c r="J30" s="89">
        <f>SDA!K$16</f>
        <v>61.10461491734776</v>
      </c>
      <c r="K30" s="89">
        <f>SDA!L$16</f>
        <v>59.731565021593042</v>
      </c>
      <c r="L30" s="89">
        <f>SDA!M$16</f>
        <v>59.856648702935317</v>
      </c>
      <c r="M30" s="89">
        <f>SDA!N$16</f>
        <v>60.499000528497064</v>
      </c>
      <c r="N30" s="89">
        <f>SDA!O$16</f>
        <v>59.278319807284525</v>
      </c>
      <c r="O30" s="89">
        <f>SDA!P$16</f>
        <v>60.348837636916876</v>
      </c>
      <c r="P30" s="89">
        <f>SDA!Q$16</f>
        <v>58.995418206419529</v>
      </c>
      <c r="Q30" s="89">
        <f>SDA!R$16</f>
        <v>58.451889066281687</v>
      </c>
      <c r="R30" s="89">
        <f>SDA!S$16</f>
        <v>58.758184314213658</v>
      </c>
      <c r="S30" s="89">
        <f>SDA!T$16</f>
        <v>56.91842780594002</v>
      </c>
      <c r="T30" s="89">
        <f>SDA!U$16</f>
        <v>49.661281108330236</v>
      </c>
      <c r="U30" s="89">
        <f>SDA!V$16</f>
        <v>34.093563008221935</v>
      </c>
      <c r="V30" s="89">
        <f>SDA!W$16</f>
        <v>20.579914608107163</v>
      </c>
      <c r="W30" s="89">
        <f>SDA!X$16</f>
        <v>10.396261586135543</v>
      </c>
      <c r="X30" s="64">
        <f>SDA!Y$16</f>
        <v>8.0413552613832984</v>
      </c>
    </row>
    <row r="31" spans="1:24" ht="15" customHeight="1" x14ac:dyDescent="0.4">
      <c r="A31" s="70" t="s">
        <v>62</v>
      </c>
      <c r="B31" s="89"/>
      <c r="C31" s="89"/>
      <c r="D31" s="89"/>
      <c r="E31" s="89"/>
      <c r="F31" s="89">
        <f>'SDA (working age)'!G$16</f>
        <v>54.107814006802833</v>
      </c>
      <c r="G31" s="89">
        <f>'SDA (working age)'!H$16</f>
        <v>55.649243280622379</v>
      </c>
      <c r="H31" s="89">
        <f>'SDA (working age)'!I$16</f>
        <v>50.698094919379265</v>
      </c>
      <c r="I31" s="89">
        <f>'SDA (working age)'!J$16</f>
        <v>48.881857924632953</v>
      </c>
      <c r="J31" s="89">
        <f>'SDA (working age)'!K$16</f>
        <v>50.576061222923073</v>
      </c>
      <c r="K31" s="89">
        <f>'SDA (working age)'!L$16</f>
        <v>49.09495086611399</v>
      </c>
      <c r="L31" s="89">
        <f>'SDA (working age)'!M$16</f>
        <v>48.719141249434806</v>
      </c>
      <c r="M31" s="89">
        <f>'SDA (working age)'!N$16</f>
        <v>43.957123547854764</v>
      </c>
      <c r="N31" s="89">
        <f>'SDA (working age)'!O$16</f>
        <v>44.817841992778092</v>
      </c>
      <c r="O31" s="89">
        <f>'SDA (working age)'!P$16</f>
        <v>45.485946558634737</v>
      </c>
      <c r="P31" s="89">
        <f>'SDA (working age)'!Q$16</f>
        <v>45.197348548484037</v>
      </c>
      <c r="Q31" s="89">
        <f>'SDA (working age)'!R$16</f>
        <v>44.715347894276022</v>
      </c>
      <c r="R31" s="89">
        <f>'SDA (working age)'!S$16</f>
        <v>45.889670871029381</v>
      </c>
      <c r="S31" s="89">
        <f>'SDA (working age)'!T$16</f>
        <v>45.18623933867552</v>
      </c>
      <c r="T31" s="89">
        <f>'SDA (working age)'!U$16</f>
        <v>38.509087346088677</v>
      </c>
      <c r="U31" s="89">
        <f>'SDA (working age)'!V$16</f>
        <v>23.768705107718294</v>
      </c>
      <c r="V31" s="89">
        <f>'SDA (working age)'!W$16</f>
        <v>11.225242400684104</v>
      </c>
      <c r="W31" s="89">
        <f>'SDA (working age)'!X$16</f>
        <v>2.0687137645613678</v>
      </c>
      <c r="X31" s="64">
        <f>'SDA (working age)'!Y$16</f>
        <v>0.32466276941603622</v>
      </c>
    </row>
    <row r="32" spans="1:24" ht="15" customHeight="1" x14ac:dyDescent="0.4">
      <c r="A32" s="70" t="s">
        <v>61</v>
      </c>
      <c r="B32" s="89"/>
      <c r="C32" s="89"/>
      <c r="D32" s="89"/>
      <c r="E32" s="89"/>
      <c r="F32" s="89">
        <f>'SDA (pensioners)'!G$16</f>
        <v>13.957330663705985</v>
      </c>
      <c r="G32" s="89">
        <f>'SDA (pensioners)'!H$16</f>
        <v>14.036624183850625</v>
      </c>
      <c r="H32" s="89">
        <f>'SDA (pensioners)'!I$16</f>
        <v>13.869523557633078</v>
      </c>
      <c r="I32" s="89">
        <f>'SDA (pensioners)'!J$16</f>
        <v>14.543464404996124</v>
      </c>
      <c r="J32" s="89">
        <f>'SDA (pensioners)'!K$16</f>
        <v>10.5285536944247</v>
      </c>
      <c r="K32" s="89">
        <f>'SDA (pensioners)'!L$16</f>
        <v>10.636614155479037</v>
      </c>
      <c r="L32" s="89">
        <f>'SDA (pensioners)'!M$16</f>
        <v>11.137507453500518</v>
      </c>
      <c r="M32" s="89">
        <f>'SDA (pensioners)'!N$16</f>
        <v>16.541876980642311</v>
      </c>
      <c r="N32" s="89">
        <f>'SDA (pensioners)'!O$16</f>
        <v>14.460477814506431</v>
      </c>
      <c r="O32" s="89">
        <f>'SDA (pensioners)'!P$16</f>
        <v>14.862891078282122</v>
      </c>
      <c r="P32" s="89">
        <f>'SDA (pensioners)'!Q$16</f>
        <v>13.798069657935491</v>
      </c>
      <c r="Q32" s="89">
        <f>'SDA (pensioners)'!R$16</f>
        <v>13.736541172005666</v>
      </c>
      <c r="R32" s="89">
        <f>'SDA (pensioners)'!S$16</f>
        <v>12.86851344318427</v>
      </c>
      <c r="S32" s="89">
        <f>'SDA (pensioners)'!T$16</f>
        <v>11.732188467264496</v>
      </c>
      <c r="T32" s="89">
        <f>'SDA (pensioners)'!U$16</f>
        <v>11.152193762241547</v>
      </c>
      <c r="U32" s="89">
        <f>'SDA (pensioners)'!V$16</f>
        <v>10.324857900503654</v>
      </c>
      <c r="V32" s="89">
        <f>'SDA (pensioners)'!W$16</f>
        <v>9.3546722074230608</v>
      </c>
      <c r="W32" s="89">
        <f>'SDA (pensioners)'!X$16</f>
        <v>8.3275478215741732</v>
      </c>
      <c r="X32" s="64">
        <f>'SDA (pensioners)'!Y$16</f>
        <v>7.7166924919672626</v>
      </c>
    </row>
    <row r="33" spans="1:24" ht="15" x14ac:dyDescent="0.4">
      <c r="A33" s="160" t="s">
        <v>60</v>
      </c>
      <c r="B33" s="89">
        <f>SP!C$16</f>
        <v>1681.051051886559</v>
      </c>
      <c r="C33" s="89">
        <f>SP!D$16</f>
        <v>1773.9719998530206</v>
      </c>
      <c r="D33" s="89">
        <f>SP!E$16</f>
        <v>1879.1133409632978</v>
      </c>
      <c r="E33" s="89">
        <f>SP!F$16</f>
        <v>1950.1949841775538</v>
      </c>
      <c r="F33" s="89">
        <f>SP!G$16</f>
        <v>2001.6601170667325</v>
      </c>
      <c r="G33" s="89">
        <f>SP!H$16</f>
        <v>2172.7019296841172</v>
      </c>
      <c r="H33" s="89">
        <f>SP!I$16</f>
        <v>2306.7765035243019</v>
      </c>
      <c r="I33" s="89">
        <f>SP!J$16</f>
        <v>2417.8650363088905</v>
      </c>
      <c r="J33" s="89">
        <f>SP!K$16</f>
        <v>2537.4539077494433</v>
      </c>
      <c r="K33" s="89">
        <f>SP!L$16</f>
        <v>2675.4406727808314</v>
      </c>
      <c r="L33" s="89">
        <f>SP!M$16</f>
        <v>2793.5182040302307</v>
      </c>
      <c r="M33" s="89">
        <f>SP!N$16</f>
        <v>2999.5155168681986</v>
      </c>
      <c r="N33" s="89">
        <f>SP!O$16</f>
        <v>3209.3328772080072</v>
      </c>
      <c r="O33" s="89">
        <f>SP!P$16</f>
        <v>3483.784516781137</v>
      </c>
      <c r="P33" s="89">
        <f>SP!Q$16</f>
        <v>3631.0801811459596</v>
      </c>
      <c r="Q33" s="89">
        <f>SP!R$16</f>
        <v>3855.30487892253</v>
      </c>
      <c r="R33" s="89">
        <f>SP!S$16</f>
        <v>4149.6134010425822</v>
      </c>
      <c r="S33" s="89">
        <f>SP!T$16</f>
        <v>4321.6187424067602</v>
      </c>
      <c r="T33" s="89">
        <f>SP!U$16</f>
        <v>4496.4703566609169</v>
      </c>
      <c r="U33" s="89">
        <f>SP!V$16</f>
        <v>4650.695455771719</v>
      </c>
      <c r="V33" s="89">
        <f>SP!W$16</f>
        <v>4764.8743376823813</v>
      </c>
      <c r="W33" s="89">
        <f>SP!X$16</f>
        <v>4882.0359569996426</v>
      </c>
      <c r="X33" s="64">
        <f>SP!Y$16</f>
        <v>5027.4617164568936</v>
      </c>
    </row>
    <row r="34" spans="1:24" ht="30" customHeight="1" x14ac:dyDescent="0.4">
      <c r="A34" s="160" t="s">
        <v>88</v>
      </c>
      <c r="B34" s="89"/>
      <c r="C34" s="89"/>
      <c r="D34" s="89"/>
      <c r="E34" s="89"/>
      <c r="F34" s="89"/>
      <c r="G34" s="89"/>
      <c r="H34" s="89"/>
      <c r="I34" s="89"/>
      <c r="J34" s="89">
        <f>SMP!K$16</f>
        <v>61.372082472155618</v>
      </c>
      <c r="K34" s="89">
        <f>SMP!L$16</f>
        <v>45.847388097725528</v>
      </c>
      <c r="L34" s="89">
        <f>SMP!M$16</f>
        <v>57.96625239661698</v>
      </c>
      <c r="M34" s="89">
        <f>SMP!N$16</f>
        <v>71.290761237385894</v>
      </c>
      <c r="N34" s="89">
        <f>SMP!O$16</f>
        <v>91.646706923515964</v>
      </c>
      <c r="O34" s="89">
        <f>SMP!P$16</f>
        <v>91.346473049638647</v>
      </c>
      <c r="P34" s="89">
        <f>SMP!Q$16</f>
        <v>92.81845092395433</v>
      </c>
      <c r="Q34" s="89">
        <f>SMP!R$16</f>
        <v>92.594474767389286</v>
      </c>
      <c r="R34" s="89">
        <f>SMP!S$16</f>
        <v>94.689993828763292</v>
      </c>
      <c r="S34" s="89">
        <f>SMP!T$16</f>
        <v>93.836945477265587</v>
      </c>
      <c r="T34" s="89">
        <f>SMP!U$16</f>
        <v>95.869416951760684</v>
      </c>
      <c r="U34" s="89">
        <f>SMP!V$16</f>
        <v>94.593683970000001</v>
      </c>
      <c r="V34" s="89">
        <f>SMP!W$16</f>
        <v>101.075918</v>
      </c>
      <c r="W34" s="89">
        <f>SMP!X$16</f>
        <v>96.409278921284923</v>
      </c>
      <c r="X34" s="64">
        <f>SMP!Y$16</f>
        <v>105.05120487143735</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UC!T$16</f>
        <v>0</v>
      </c>
      <c r="T35" s="89">
        <f>UC!U$16</f>
        <v>0.57597341760649168</v>
      </c>
      <c r="U35" s="89">
        <f>UC!V$16</f>
        <v>20.605738153903694</v>
      </c>
      <c r="V35" s="89">
        <f>UC!W$16</f>
        <v>77.315627790705392</v>
      </c>
      <c r="W35" s="89">
        <f>UC!X$16</f>
        <v>135.31880781934311</v>
      </c>
      <c r="X35" s="64">
        <f>UC!Y$16</f>
        <v>387.85026431950513</v>
      </c>
    </row>
    <row r="36" spans="1:24" ht="15" customHeight="1" x14ac:dyDescent="0.4">
      <c r="A36" s="160" t="s">
        <v>59</v>
      </c>
      <c r="B36" s="89"/>
      <c r="C36" s="89"/>
      <c r="D36" s="89"/>
      <c r="E36" s="89"/>
      <c r="F36" s="89">
        <f>WFP!G$16</f>
        <v>96.304672845824228</v>
      </c>
      <c r="G36" s="89">
        <f>WFP!H$16</f>
        <v>92.773444796211251</v>
      </c>
      <c r="H36" s="89">
        <f>WFP!I$16</f>
        <v>94.244261153674188</v>
      </c>
      <c r="I36" s="89">
        <f>WFP!J$16</f>
        <v>106.01405367667009</v>
      </c>
      <c r="J36" s="89">
        <f>WFP!K$16</f>
        <v>136.73840714366995</v>
      </c>
      <c r="K36" s="89">
        <f>WFP!L$16</f>
        <v>170.74552224842296</v>
      </c>
      <c r="L36" s="89">
        <f>WFP!M$16</f>
        <v>111.21081634396087</v>
      </c>
      <c r="M36" s="89">
        <f>WFP!N$16</f>
        <v>114.00809513293942</v>
      </c>
      <c r="N36" s="89">
        <f>WFP!O$16</f>
        <v>148.67935493296343</v>
      </c>
      <c r="O36" s="89">
        <f>WFP!P$16</f>
        <v>150.15875485763382</v>
      </c>
      <c r="P36" s="89">
        <f>WFP!Q$16</f>
        <v>151.08988255374015</v>
      </c>
      <c r="Q36" s="89">
        <f>WFP!R$16</f>
        <v>117.68510147424723</v>
      </c>
      <c r="R36" s="89">
        <f>WFP!S$16</f>
        <v>116.85524506197424</v>
      </c>
      <c r="S36" s="89">
        <f>WFP!T$16</f>
        <v>116.36309988310219</v>
      </c>
      <c r="T36" s="89">
        <f>WFP!U$16</f>
        <v>115.00512960297856</v>
      </c>
      <c r="U36" s="89">
        <f>WFP!V$16</f>
        <v>113.53939324649203</v>
      </c>
      <c r="V36" s="89">
        <f>WFP!W$16</f>
        <v>111.8557148431466</v>
      </c>
      <c r="W36" s="89">
        <f>WFP!X$16</f>
        <v>110.3161293125527</v>
      </c>
      <c r="X36" s="64">
        <f>WFP!Y$16</f>
        <v>108.60769771533192</v>
      </c>
    </row>
    <row r="37" spans="1:24" ht="30" customHeight="1" x14ac:dyDescent="0.4">
      <c r="A37" s="171" t="s">
        <v>177</v>
      </c>
      <c r="B37" s="88">
        <f>SUM(B3:B36)-SUM(B9:B11,B19:B23)</f>
        <v>4618.033554100015</v>
      </c>
      <c r="C37" s="88">
        <f>SUM(C3:C36)-SUM(C9:C11,C19:C23)</f>
        <v>4702.9360890839498</v>
      </c>
      <c r="D37" s="88">
        <f>SUM(D3:D36)-SUM(D9:D11,D19:D23)</f>
        <v>4813.1835964739557</v>
      </c>
      <c r="E37" s="88">
        <f>SUM(E3:E36)-SUM(E9:E11,E19:E23)</f>
        <v>4899.8790350904437</v>
      </c>
      <c r="F37" s="88">
        <f t="shared" ref="F37:M37" si="0">SUM(F3:F36)-SUM(F9:F11,F19:F23,F31:F32)</f>
        <v>5196.7100182512986</v>
      </c>
      <c r="G37" s="88">
        <f t="shared" si="0"/>
        <v>5540.9782547657142</v>
      </c>
      <c r="H37" s="88">
        <f t="shared" si="0"/>
        <v>5782.1090967744731</v>
      </c>
      <c r="I37" s="88">
        <f t="shared" si="0"/>
        <v>5853.0878904166429</v>
      </c>
      <c r="J37" s="88">
        <f t="shared" si="0"/>
        <v>6329.693002894086</v>
      </c>
      <c r="K37" s="88">
        <f t="shared" si="0"/>
        <v>6565.2851828299181</v>
      </c>
      <c r="L37" s="88">
        <f t="shared" si="0"/>
        <v>6725.3306159646072</v>
      </c>
      <c r="M37" s="88">
        <f t="shared" si="0"/>
        <v>7105.1226429957514</v>
      </c>
      <c r="N37" s="88">
        <f t="shared" ref="N37:X37" si="1">SUM(N3:N36)-SUM(N9:N11,N19:N23,N31:N32,N15:N16)</f>
        <v>7527.0482949047528</v>
      </c>
      <c r="O37" s="88">
        <f t="shared" si="1"/>
        <v>8195.5147565570369</v>
      </c>
      <c r="P37" s="88">
        <f t="shared" si="1"/>
        <v>8426.53872253187</v>
      </c>
      <c r="Q37" s="88">
        <f t="shared" si="1"/>
        <v>8704.8609645930592</v>
      </c>
      <c r="R37" s="88">
        <f t="shared" si="1"/>
        <v>9064.7593738714131</v>
      </c>
      <c r="S37" s="88">
        <f t="shared" si="1"/>
        <v>8925.8756984798929</v>
      </c>
      <c r="T37" s="88">
        <f t="shared" si="1"/>
        <v>9193.8530185672789</v>
      </c>
      <c r="U37" s="88">
        <f t="shared" si="1"/>
        <v>9391.3718604454225</v>
      </c>
      <c r="V37" s="88">
        <f t="shared" si="1"/>
        <v>9517.1114153568014</v>
      </c>
      <c r="W37" s="88">
        <f t="shared" si="1"/>
        <v>9790.3017940853442</v>
      </c>
      <c r="X37" s="59">
        <f t="shared" si="1"/>
        <v>10145.788931040728</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188</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271.03520134048159</v>
      </c>
      <c r="C41" s="89">
        <v>290.97806027254273</v>
      </c>
      <c r="D41" s="89">
        <v>307.86267763672305</v>
      </c>
      <c r="E41" s="89">
        <v>323.98073038463491</v>
      </c>
      <c r="F41" s="89">
        <v>326.59338399512939</v>
      </c>
      <c r="G41" s="89">
        <v>343.17545484521605</v>
      </c>
      <c r="H41" s="89">
        <v>356.54296311655548</v>
      </c>
      <c r="I41" s="89">
        <v>369.29334485202304</v>
      </c>
      <c r="J41" s="89">
        <v>381.10236399311282</v>
      </c>
      <c r="K41" s="89">
        <v>397.27287457492082</v>
      </c>
      <c r="L41" s="89">
        <v>408.35971276739326</v>
      </c>
      <c r="M41" s="89">
        <v>425.74888938496451</v>
      </c>
      <c r="N41" s="89">
        <v>438.89489252442024</v>
      </c>
      <c r="O41" s="89">
        <v>458.42606743423983</v>
      </c>
      <c r="P41" s="89">
        <v>451.19804341228416</v>
      </c>
      <c r="Q41" s="89">
        <v>449.5413960153171</v>
      </c>
      <c r="R41" s="89">
        <v>447.529367739029</v>
      </c>
      <c r="S41" s="89">
        <v>425.03808416752156</v>
      </c>
      <c r="T41" s="89">
        <v>419.69884699963745</v>
      </c>
      <c r="U41" s="89">
        <v>416.18928117617804</v>
      </c>
      <c r="V41" s="89">
        <v>402.08206826630328</v>
      </c>
      <c r="W41" s="89">
        <v>394.83140696219533</v>
      </c>
      <c r="X41" s="64">
        <v>395.32811748681536</v>
      </c>
    </row>
    <row r="42" spans="1:24" ht="15" x14ac:dyDescent="0.4">
      <c r="A42" s="161" t="s">
        <v>186</v>
      </c>
      <c r="B42" s="89">
        <v>83.162063166814448</v>
      </c>
      <c r="C42" s="89">
        <v>77.887614150440612</v>
      </c>
      <c r="D42" s="89">
        <v>75.374500926218971</v>
      </c>
      <c r="E42" s="89">
        <v>77.970962407802674</v>
      </c>
      <c r="F42" s="89">
        <v>73.465433215959166</v>
      </c>
      <c r="G42" s="89">
        <v>81.009102033169384</v>
      </c>
      <c r="H42" s="89">
        <v>81.131408087656425</v>
      </c>
      <c r="I42" s="89">
        <v>73.41556520302467</v>
      </c>
      <c r="J42" s="89">
        <v>65.897632908841899</v>
      </c>
      <c r="K42" s="89">
        <v>60.841488184844344</v>
      </c>
      <c r="L42" s="89">
        <v>53.929395965298575</v>
      </c>
      <c r="M42" s="89">
        <v>48.313717135495608</v>
      </c>
      <c r="N42" s="89">
        <v>43.005438775421972</v>
      </c>
      <c r="O42" s="89">
        <v>40.418841085589051</v>
      </c>
      <c r="P42" s="89">
        <v>37.131740529645988</v>
      </c>
      <c r="Q42" s="89">
        <v>35.344109206202063</v>
      </c>
      <c r="R42" s="89">
        <v>34.20904766157247</v>
      </c>
      <c r="S42" s="89">
        <v>33.445761393868395</v>
      </c>
      <c r="T42" s="89">
        <v>32.212493864284376</v>
      </c>
      <c r="U42" s="89">
        <v>31.966390823806371</v>
      </c>
      <c r="V42" s="89">
        <v>31.118957573931528</v>
      </c>
      <c r="W42" s="89">
        <v>26.903162233890498</v>
      </c>
      <c r="X42" s="64">
        <v>23.381537521227592</v>
      </c>
    </row>
    <row r="43" spans="1:24" ht="15" x14ac:dyDescent="0.4">
      <c r="A43" s="161" t="s">
        <v>78</v>
      </c>
      <c r="B43" s="89" t="s">
        <v>208</v>
      </c>
      <c r="C43" s="89" t="s">
        <v>208</v>
      </c>
      <c r="D43" s="89" t="s">
        <v>208</v>
      </c>
      <c r="E43" s="89" t="s">
        <v>208</v>
      </c>
      <c r="F43" s="89" t="s">
        <v>208</v>
      </c>
      <c r="G43" s="89">
        <v>96.557247576206805</v>
      </c>
      <c r="H43" s="89">
        <v>99.448211061727164</v>
      </c>
      <c r="I43" s="89">
        <v>102.44521402232124</v>
      </c>
      <c r="J43" s="89">
        <v>102.46336630059413</v>
      </c>
      <c r="K43" s="89">
        <v>103.86075974928342</v>
      </c>
      <c r="L43" s="89">
        <v>101.76344839940113</v>
      </c>
      <c r="M43" s="89">
        <v>105.90651848444273</v>
      </c>
      <c r="N43" s="89">
        <v>108.26856965822549</v>
      </c>
      <c r="O43" s="89">
        <v>115.24816159387105</v>
      </c>
      <c r="P43" s="89">
        <v>116.7138022636742</v>
      </c>
      <c r="Q43" s="89">
        <v>125.39285493886801</v>
      </c>
      <c r="R43" s="89">
        <v>135.36384399208734</v>
      </c>
      <c r="S43" s="89">
        <v>143.15574222288319</v>
      </c>
      <c r="T43" s="89">
        <v>157.76046976431525</v>
      </c>
      <c r="U43" s="89">
        <v>172.80985674729538</v>
      </c>
      <c r="V43" s="89">
        <v>176.24281425786913</v>
      </c>
      <c r="W43" s="89">
        <v>183.71590925064916</v>
      </c>
      <c r="X43" s="64">
        <v>194.81288866956646</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20.108853782221235</v>
      </c>
      <c r="P44" s="89">
        <v>32.152885953325651</v>
      </c>
      <c r="Q44" s="89">
        <v>4.9369376333680224</v>
      </c>
      <c r="R44" s="89">
        <v>9.0030922517706742</v>
      </c>
      <c r="S44" s="89">
        <v>0.24655136214853413</v>
      </c>
      <c r="T44" s="89">
        <v>0.24083098020834839</v>
      </c>
      <c r="U44" s="89" t="s">
        <v>208</v>
      </c>
      <c r="V44" s="89" t="s">
        <v>208</v>
      </c>
      <c r="W44" s="89">
        <v>8.6097610048395037</v>
      </c>
      <c r="X44" s="64">
        <v>1.6423680971834271</v>
      </c>
    </row>
    <row r="45" spans="1:24" ht="15" x14ac:dyDescent="0.4">
      <c r="A45" s="161" t="s">
        <v>77</v>
      </c>
      <c r="B45" s="89">
        <v>132.58003107114482</v>
      </c>
      <c r="C45" s="89">
        <v>141.81312769815139</v>
      </c>
      <c r="D45" s="89">
        <v>153.78243848613195</v>
      </c>
      <c r="E45" s="89">
        <v>160.3976508155456</v>
      </c>
      <c r="F45" s="89">
        <v>172.54109784125816</v>
      </c>
      <c r="G45" s="89">
        <v>177.63909300110043</v>
      </c>
      <c r="H45" s="89">
        <v>183.5266578779968</v>
      </c>
      <c r="I45" s="89">
        <v>199.18121481424942</v>
      </c>
      <c r="J45" s="89">
        <v>214.45380026156292</v>
      </c>
      <c r="K45" s="89">
        <v>229.83311260583761</v>
      </c>
      <c r="L45" s="89">
        <v>232.41977574081557</v>
      </c>
      <c r="M45" s="89">
        <v>233.14722879063868</v>
      </c>
      <c r="N45" s="89">
        <v>239.8372239153463</v>
      </c>
      <c r="O45" s="89">
        <v>263.81911854038867</v>
      </c>
      <c r="P45" s="89">
        <v>276.66755548313108</v>
      </c>
      <c r="Q45" s="89">
        <v>282.49460244523425</v>
      </c>
      <c r="R45" s="89">
        <v>282.72142368064129</v>
      </c>
      <c r="S45" s="89" t="s">
        <v>208</v>
      </c>
      <c r="T45" s="89" t="s">
        <v>208</v>
      </c>
      <c r="U45" s="89" t="s">
        <v>208</v>
      </c>
      <c r="V45" s="89" t="s">
        <v>208</v>
      </c>
      <c r="W45" s="89" t="s">
        <v>208</v>
      </c>
      <c r="X45" s="64" t="s">
        <v>208</v>
      </c>
    </row>
    <row r="46" spans="1:24" ht="26.25" customHeight="1" x14ac:dyDescent="0.4">
      <c r="A46" s="161" t="s">
        <v>76</v>
      </c>
      <c r="B46" s="89">
        <v>568.59155613396956</v>
      </c>
      <c r="C46" s="89">
        <v>634.12869585349642</v>
      </c>
      <c r="D46" s="89">
        <v>671.96911608335256</v>
      </c>
      <c r="E46" s="89">
        <v>704.26349899061654</v>
      </c>
      <c r="F46" s="89">
        <v>727.78370678282261</v>
      </c>
      <c r="G46" s="89">
        <v>777.41024436362125</v>
      </c>
      <c r="H46" s="89">
        <v>822.10600842790575</v>
      </c>
      <c r="I46" s="89">
        <v>865.66143226597751</v>
      </c>
      <c r="J46" s="89">
        <v>897.30161205504191</v>
      </c>
      <c r="K46" s="89">
        <v>927.2624720220864</v>
      </c>
      <c r="L46" s="89">
        <v>948.55125045083093</v>
      </c>
      <c r="M46" s="89">
        <v>986.74401385249234</v>
      </c>
      <c r="N46" s="89">
        <v>1011.7564462749741</v>
      </c>
      <c r="O46" s="89">
        <v>1070.3381515715371</v>
      </c>
      <c r="P46" s="89">
        <v>1073.9285928099237</v>
      </c>
      <c r="Q46" s="89">
        <v>1107.0321072610718</v>
      </c>
      <c r="R46" s="89">
        <v>1146.0127651547546</v>
      </c>
      <c r="S46" s="89">
        <v>1145.5149182569239</v>
      </c>
      <c r="T46" s="89">
        <v>1112.7870308223939</v>
      </c>
      <c r="U46" s="89">
        <v>1005.3351636257652</v>
      </c>
      <c r="V46" s="89">
        <v>811.68306484861148</v>
      </c>
      <c r="W46" s="89">
        <v>639.42439721500455</v>
      </c>
      <c r="X46" s="64">
        <v>564.09461373504814</v>
      </c>
    </row>
    <row r="47" spans="1:24" ht="15" x14ac:dyDescent="0.4">
      <c r="A47" s="70" t="s">
        <v>75</v>
      </c>
      <c r="B47" s="89" t="s">
        <v>208</v>
      </c>
      <c r="C47" s="89" t="s">
        <v>208</v>
      </c>
      <c r="D47" s="89" t="s">
        <v>208</v>
      </c>
      <c r="E47" s="89" t="s">
        <v>208</v>
      </c>
      <c r="F47" s="89" t="s">
        <v>208</v>
      </c>
      <c r="G47" s="89" t="s">
        <v>208</v>
      </c>
      <c r="H47" s="89">
        <v>66.275436439525976</v>
      </c>
      <c r="I47" s="89">
        <v>67.728896421168216</v>
      </c>
      <c r="J47" s="89">
        <v>69.42190784029782</v>
      </c>
      <c r="K47" s="89">
        <v>74.271727578396039</v>
      </c>
      <c r="L47" s="89">
        <v>75.54711377407493</v>
      </c>
      <c r="M47" s="89">
        <v>78.208564420541776</v>
      </c>
      <c r="N47" s="89">
        <v>80.64129178109016</v>
      </c>
      <c r="O47" s="89">
        <v>84.748740304793827</v>
      </c>
      <c r="P47" s="89">
        <v>83.504663829292952</v>
      </c>
      <c r="Q47" s="89">
        <v>87.526858525181282</v>
      </c>
      <c r="R47" s="89">
        <v>89.332223024832558</v>
      </c>
      <c r="S47" s="89">
        <v>90.674186642425454</v>
      </c>
      <c r="T47" s="89">
        <v>103.67222687695514</v>
      </c>
      <c r="U47" s="89">
        <v>108.06408456665</v>
      </c>
      <c r="V47" s="89">
        <v>107.78006793723131</v>
      </c>
      <c r="W47" s="89">
        <v>107.60476471817732</v>
      </c>
      <c r="X47" s="64">
        <v>112.34664079143441</v>
      </c>
    </row>
    <row r="48" spans="1:24" ht="15" x14ac:dyDescent="0.4">
      <c r="A48" s="70" t="s">
        <v>62</v>
      </c>
      <c r="B48" s="89" t="s">
        <v>208</v>
      </c>
      <c r="C48" s="89" t="s">
        <v>208</v>
      </c>
      <c r="D48" s="89" t="s">
        <v>208</v>
      </c>
      <c r="E48" s="89" t="s">
        <v>208</v>
      </c>
      <c r="F48" s="89" t="s">
        <v>208</v>
      </c>
      <c r="G48" s="89" t="s">
        <v>208</v>
      </c>
      <c r="H48" s="89">
        <v>459.78475418114789</v>
      </c>
      <c r="I48" s="89">
        <v>479.45169512792069</v>
      </c>
      <c r="J48" s="89">
        <v>489.41604896345609</v>
      </c>
      <c r="K48" s="89">
        <v>494.17753068767246</v>
      </c>
      <c r="L48" s="89">
        <v>494.83724818671698</v>
      </c>
      <c r="M48" s="89">
        <v>504.52675417607611</v>
      </c>
      <c r="N48" s="89">
        <v>509.62008032841737</v>
      </c>
      <c r="O48" s="89">
        <v>531.13508280461281</v>
      </c>
      <c r="P48" s="89">
        <v>525.30448918534694</v>
      </c>
      <c r="Q48" s="89">
        <v>544.81657247776013</v>
      </c>
      <c r="R48" s="89">
        <v>565.17252713313712</v>
      </c>
      <c r="S48" s="89">
        <v>559.60168260290277</v>
      </c>
      <c r="T48" s="89">
        <v>501.56455544123293</v>
      </c>
      <c r="U48" s="89">
        <v>418.38263848500765</v>
      </c>
      <c r="V48" s="89">
        <v>277.62812389915774</v>
      </c>
      <c r="W48" s="89">
        <v>163.42487711775135</v>
      </c>
      <c r="X48" s="64">
        <v>112.58278894779384</v>
      </c>
    </row>
    <row r="49" spans="1:24" ht="15" x14ac:dyDescent="0.4">
      <c r="A49" s="70" t="s">
        <v>61</v>
      </c>
      <c r="B49" s="89" t="s">
        <v>208</v>
      </c>
      <c r="C49" s="89" t="s">
        <v>208</v>
      </c>
      <c r="D49" s="89" t="s">
        <v>208</v>
      </c>
      <c r="E49" s="89" t="s">
        <v>208</v>
      </c>
      <c r="F49" s="89" t="s">
        <v>208</v>
      </c>
      <c r="G49" s="89" t="s">
        <v>208</v>
      </c>
      <c r="H49" s="89">
        <v>296.2890995156439</v>
      </c>
      <c r="I49" s="89">
        <v>319.72488178451522</v>
      </c>
      <c r="J49" s="89">
        <v>339.70981809742921</v>
      </c>
      <c r="K49" s="89">
        <v>359.02445122635055</v>
      </c>
      <c r="L49" s="89">
        <v>378.31783817356882</v>
      </c>
      <c r="M49" s="89">
        <v>403.91761527398558</v>
      </c>
      <c r="N49" s="89">
        <v>420.91169334250009</v>
      </c>
      <c r="O49" s="89">
        <v>454.30655940620693</v>
      </c>
      <c r="P49" s="89">
        <v>466.85496311328404</v>
      </c>
      <c r="Q49" s="89">
        <v>474.38962521920621</v>
      </c>
      <c r="R49" s="89">
        <v>491.66636175199801</v>
      </c>
      <c r="S49" s="89">
        <v>497.40265558541108</v>
      </c>
      <c r="T49" s="89">
        <v>513.44247133613158</v>
      </c>
      <c r="U49" s="89">
        <v>478.58487133052813</v>
      </c>
      <c r="V49" s="89">
        <v>429.41722931143141</v>
      </c>
      <c r="W49" s="89">
        <v>367.35106904705492</v>
      </c>
      <c r="X49" s="64">
        <v>338.77644856606503</v>
      </c>
    </row>
    <row r="50" spans="1:24" ht="17.25" customHeight="1" x14ac:dyDescent="0.4">
      <c r="A50" s="161" t="s">
        <v>85</v>
      </c>
      <c r="B50" s="89" t="s">
        <v>208</v>
      </c>
      <c r="C50" s="89" t="s">
        <v>208</v>
      </c>
      <c r="D50" s="89" t="s">
        <v>208</v>
      </c>
      <c r="E50" s="89" t="s">
        <v>208</v>
      </c>
      <c r="F50" s="89" t="s">
        <v>208</v>
      </c>
      <c r="G50" s="89" t="s">
        <v>208</v>
      </c>
      <c r="H50" s="89">
        <v>0.79277008510152147</v>
      </c>
      <c r="I50" s="89">
        <v>0.91923742437792044</v>
      </c>
      <c r="J50" s="89">
        <v>0.94473735692894134</v>
      </c>
      <c r="K50" s="89">
        <v>1.1717832993218247</v>
      </c>
      <c r="L50" s="89">
        <v>1.1396221324358435</v>
      </c>
      <c r="M50" s="89">
        <v>1.2451659935993271</v>
      </c>
      <c r="N50" s="89">
        <v>1.2584303244333275</v>
      </c>
      <c r="O50" s="89">
        <v>1.3968774356681122</v>
      </c>
      <c r="P50" s="89">
        <v>1.2396568539881414</v>
      </c>
      <c r="Q50" s="89">
        <v>1.3839898666698813</v>
      </c>
      <c r="R50" s="89">
        <v>2.8747083391362973</v>
      </c>
      <c r="S50" s="89">
        <v>8.5362638760870144</v>
      </c>
      <c r="T50" s="89">
        <v>8.9716381420858706</v>
      </c>
      <c r="U50" s="89">
        <v>7.1813332765313955</v>
      </c>
      <c r="V50" s="89">
        <v>8.3520855504087699</v>
      </c>
      <c r="W50" s="89">
        <v>10.287682671065477</v>
      </c>
      <c r="X50" s="64">
        <v>9.8387756273682996</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10.646944822581053</v>
      </c>
      <c r="O51" s="89">
        <v>100.35491453399833</v>
      </c>
      <c r="P51" s="89">
        <v>170.02356134446157</v>
      </c>
      <c r="Q51" s="89">
        <v>249.74320433012724</v>
      </c>
      <c r="R51" s="89">
        <v>467.34466048847963</v>
      </c>
      <c r="S51" s="89">
        <v>714.55625033720935</v>
      </c>
      <c r="T51" s="89">
        <v>877.71120735017178</v>
      </c>
      <c r="U51" s="89">
        <v>974.70095625161503</v>
      </c>
      <c r="V51" s="89">
        <v>1008.1476058280426</v>
      </c>
      <c r="W51" s="89">
        <v>1057.9429828551681</v>
      </c>
      <c r="X51" s="64">
        <v>1042.0520934454314</v>
      </c>
    </row>
    <row r="52" spans="1:24" ht="15" x14ac:dyDescent="0.4">
      <c r="A52" s="162" t="s">
        <v>74</v>
      </c>
      <c r="B52" s="89">
        <v>768.49162610748442</v>
      </c>
      <c r="C52" s="89">
        <v>755.81687187997113</v>
      </c>
      <c r="D52" s="89">
        <v>744.41391043700037</v>
      </c>
      <c r="E52" s="89">
        <v>752.61889020893318</v>
      </c>
      <c r="F52" s="89">
        <v>747.47077072091179</v>
      </c>
      <c r="G52" s="89">
        <v>761.37824916502825</v>
      </c>
      <c r="H52" s="89">
        <v>803.24488042016139</v>
      </c>
      <c r="I52" s="89">
        <v>748.5552969177819</v>
      </c>
      <c r="J52" s="89">
        <v>747.1799431752936</v>
      </c>
      <c r="K52" s="89">
        <v>759.41415201379493</v>
      </c>
      <c r="L52" s="89">
        <v>776.22612777088329</v>
      </c>
      <c r="M52" s="89">
        <v>809.88935192589952</v>
      </c>
      <c r="N52" s="89">
        <v>855.76030632452012</v>
      </c>
      <c r="O52" s="89">
        <v>987.95395646967688</v>
      </c>
      <c r="P52" s="89">
        <v>1038.5250959420855</v>
      </c>
      <c r="Q52" s="89">
        <v>1097.3503667157756</v>
      </c>
      <c r="R52" s="89">
        <v>1115.9185432876097</v>
      </c>
      <c r="S52" s="89">
        <v>1109.4987327753172</v>
      </c>
      <c r="T52" s="89">
        <v>1103.4258847483761</v>
      </c>
      <c r="U52" s="89">
        <v>1108.6262418340818</v>
      </c>
      <c r="V52" s="89">
        <v>1067.5810677182753</v>
      </c>
      <c r="W52" s="89">
        <v>1029.3881943760082</v>
      </c>
      <c r="X52" s="64">
        <v>963.84460517070318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570.03633557600267</v>
      </c>
      <c r="O53" s="89">
        <v>688.23427481974716</v>
      </c>
      <c r="P53" s="89">
        <v>730.18538643823729</v>
      </c>
      <c r="Q53" s="89">
        <v>778.16003577725633</v>
      </c>
      <c r="R53" s="89">
        <v>799.05184528236578</v>
      </c>
      <c r="S53" s="89">
        <v>790.2275548638479</v>
      </c>
      <c r="T53" s="89">
        <v>788.03161559523971</v>
      </c>
      <c r="U53" s="89">
        <v>793.47191003017997</v>
      </c>
      <c r="V53" s="89">
        <v>762.77054671282315</v>
      </c>
      <c r="W53" s="89">
        <v>732.88384949566216</v>
      </c>
      <c r="X53" s="64">
        <v>674.39935511120086</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285.72397195010188</v>
      </c>
      <c r="O54" s="89">
        <v>299.71968283473427</v>
      </c>
      <c r="P54" s="89">
        <v>308.33970834068771</v>
      </c>
      <c r="Q54" s="89">
        <v>319.19033093851925</v>
      </c>
      <c r="R54" s="89">
        <v>316.86669687983442</v>
      </c>
      <c r="S54" s="89">
        <v>319.27117791146895</v>
      </c>
      <c r="T54" s="89">
        <v>315.39426915313646</v>
      </c>
      <c r="U54" s="89">
        <v>315.15433180390193</v>
      </c>
      <c r="V54" s="89">
        <v>304.81052100545236</v>
      </c>
      <c r="W54" s="89">
        <v>296.50434488034614</v>
      </c>
      <c r="X54" s="64">
        <v>289.44525005950243</v>
      </c>
    </row>
    <row r="55" spans="1:24" ht="15" x14ac:dyDescent="0.4">
      <c r="A55" s="162" t="s">
        <v>73</v>
      </c>
      <c r="B55" s="89">
        <v>1144.5939896524533</v>
      </c>
      <c r="C55" s="89">
        <v>1084.3652987452469</v>
      </c>
      <c r="D55" s="89">
        <v>1034.0371724690849</v>
      </c>
      <c r="E55" s="89">
        <v>959.95284408914392</v>
      </c>
      <c r="F55" s="89">
        <v>933.45539652272782</v>
      </c>
      <c r="G55" s="89">
        <v>912.84178729400594</v>
      </c>
      <c r="H55" s="89">
        <v>877.95460547076482</v>
      </c>
      <c r="I55" s="89">
        <v>843.10297966128076</v>
      </c>
      <c r="J55" s="89">
        <v>799.15020324474278</v>
      </c>
      <c r="K55" s="89">
        <v>772.50884299080701</v>
      </c>
      <c r="L55" s="89">
        <v>729.75726594953346</v>
      </c>
      <c r="M55" s="89">
        <v>710.02154279769104</v>
      </c>
      <c r="N55" s="89">
        <v>663.12555099495273</v>
      </c>
      <c r="O55" s="89">
        <v>607.66478649703606</v>
      </c>
      <c r="P55" s="89">
        <v>539.46121789448023</v>
      </c>
      <c r="Q55" s="89">
        <v>472.78768653393968</v>
      </c>
      <c r="R55" s="89">
        <v>307.24751596522083</v>
      </c>
      <c r="S55" s="89">
        <v>120.22696422549636</v>
      </c>
      <c r="T55" s="89">
        <v>27.378334303162642</v>
      </c>
      <c r="U55" s="89">
        <v>6.6762790135422012</v>
      </c>
      <c r="V55" s="89">
        <v>2.0126600627790245</v>
      </c>
      <c r="W55" s="89">
        <v>1.7710323549875444</v>
      </c>
      <c r="X55" s="64" t="s">
        <v>208</v>
      </c>
    </row>
    <row r="56" spans="1:24" ht="27" customHeight="1" x14ac:dyDescent="0.4">
      <c r="A56" s="161" t="s">
        <v>72</v>
      </c>
      <c r="B56" s="89">
        <v>1226.1912747961271</v>
      </c>
      <c r="C56" s="89">
        <v>1024.5715358685691</v>
      </c>
      <c r="D56" s="89">
        <v>1001.402490884436</v>
      </c>
      <c r="E56" s="89">
        <v>1046.448256997005</v>
      </c>
      <c r="F56" s="89">
        <v>1114.1362222894004</v>
      </c>
      <c r="G56" s="89">
        <v>1180.7294626914129</v>
      </c>
      <c r="H56" s="89">
        <v>1161.487698547015</v>
      </c>
      <c r="I56" s="89">
        <v>1031.8363304082723</v>
      </c>
      <c r="J56" s="89">
        <v>789.78611887279442</v>
      </c>
      <c r="K56" s="89">
        <v>702.92240224268971</v>
      </c>
      <c r="L56" s="89">
        <v>659.29047553527732</v>
      </c>
      <c r="M56" s="89">
        <v>649.27170658795092</v>
      </c>
      <c r="N56" s="89">
        <v>605.14261406220305</v>
      </c>
      <c r="O56" s="89">
        <v>576.35837862640881</v>
      </c>
      <c r="P56" s="89">
        <v>531.80881871817439</v>
      </c>
      <c r="Q56" s="89">
        <v>470.59876122718623</v>
      </c>
      <c r="R56" s="89">
        <v>349.2380634172506</v>
      </c>
      <c r="S56" s="89">
        <v>240.30263332858158</v>
      </c>
      <c r="T56" s="89">
        <v>190.77644369205868</v>
      </c>
      <c r="U56" s="89">
        <v>168.93992389291782</v>
      </c>
      <c r="V56" s="89">
        <v>145.80286096812361</v>
      </c>
      <c r="W56" s="89">
        <v>135.54651134312803</v>
      </c>
      <c r="X56" s="64">
        <v>114.07571918374693</v>
      </c>
    </row>
    <row r="57" spans="1:24" ht="15" x14ac:dyDescent="0.4">
      <c r="A57" s="70" t="s">
        <v>71</v>
      </c>
      <c r="B57" s="89">
        <v>323.29347135464013</v>
      </c>
      <c r="C57" s="89">
        <v>318.27013859909329</v>
      </c>
      <c r="D57" s="89">
        <v>296.48328587057631</v>
      </c>
      <c r="E57" s="89">
        <v>312.8799087608682</v>
      </c>
      <c r="F57" s="89">
        <v>320.44935621267535</v>
      </c>
      <c r="G57" s="89">
        <v>345.57622815651558</v>
      </c>
      <c r="H57" s="89">
        <v>337.8897438928264</v>
      </c>
      <c r="I57" s="89">
        <v>184.51844083951084</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399.023880620836</v>
      </c>
      <c r="G58" s="89">
        <v>425.94787950666966</v>
      </c>
      <c r="H58" s="89">
        <v>420.57942678896359</v>
      </c>
      <c r="I58" s="89">
        <v>436.22415289914181</v>
      </c>
      <c r="J58" s="89">
        <v>420.72802328792636</v>
      </c>
      <c r="K58" s="89">
        <v>380.52044009561388</v>
      </c>
      <c r="L58" s="89">
        <v>370.6324010678797</v>
      </c>
      <c r="M58" s="89">
        <v>394.44285068320238</v>
      </c>
      <c r="N58" s="89">
        <v>382.07600054466741</v>
      </c>
      <c r="O58" s="89">
        <v>364.9777124592693</v>
      </c>
      <c r="P58" s="89">
        <v>331.45935953930342</v>
      </c>
      <c r="Q58" s="89">
        <v>284.54533424251207</v>
      </c>
      <c r="R58" s="89">
        <v>172.44457494322913</v>
      </c>
      <c r="S58" s="89">
        <v>78.569135682265582</v>
      </c>
      <c r="T58" s="89">
        <v>36.990431572080581</v>
      </c>
      <c r="U58" s="89">
        <v>19.560672306072675</v>
      </c>
      <c r="V58" s="89">
        <v>9.3531133899471897</v>
      </c>
      <c r="W58" s="89">
        <v>2.0974445678659639</v>
      </c>
      <c r="X58" s="64" t="s">
        <v>208</v>
      </c>
    </row>
    <row r="59" spans="1:24" ht="15" x14ac:dyDescent="0.4">
      <c r="A59" s="70" t="s">
        <v>182</v>
      </c>
      <c r="B59" s="89" t="s">
        <v>208</v>
      </c>
      <c r="C59" s="89" t="s">
        <v>208</v>
      </c>
      <c r="D59" s="89" t="s">
        <v>208</v>
      </c>
      <c r="E59" s="89" t="s">
        <v>208</v>
      </c>
      <c r="F59" s="89">
        <v>352.4276460821759</v>
      </c>
      <c r="G59" s="89">
        <v>360.91807657819726</v>
      </c>
      <c r="H59" s="89">
        <v>355.40879961267854</v>
      </c>
      <c r="I59" s="89">
        <v>361.61846372045147</v>
      </c>
      <c r="J59" s="89">
        <v>321.24867093524051</v>
      </c>
      <c r="K59" s="89">
        <v>269.16271655105868</v>
      </c>
      <c r="L59" s="89">
        <v>236.89806797613016</v>
      </c>
      <c r="M59" s="89">
        <v>212.35132786433948</v>
      </c>
      <c r="N59" s="89">
        <v>187.20549202201991</v>
      </c>
      <c r="O59" s="89">
        <v>173.44200098137489</v>
      </c>
      <c r="P59" s="89">
        <v>155.36412905043062</v>
      </c>
      <c r="Q59" s="89">
        <v>139.29134415005021</v>
      </c>
      <c r="R59" s="89">
        <v>126.61188026435261</v>
      </c>
      <c r="S59" s="89">
        <v>110.60131071616502</v>
      </c>
      <c r="T59" s="89">
        <v>102.40446136594977</v>
      </c>
      <c r="U59" s="89">
        <v>95.880926534882988</v>
      </c>
      <c r="V59" s="89">
        <v>84.954778377168282</v>
      </c>
      <c r="W59" s="89">
        <v>80.82433983230176</v>
      </c>
      <c r="X59" s="64">
        <v>65.405026742734066</v>
      </c>
    </row>
    <row r="60" spans="1:24" ht="15" x14ac:dyDescent="0.4">
      <c r="A60" s="70" t="s">
        <v>181</v>
      </c>
      <c r="B60" s="89" t="s">
        <v>208</v>
      </c>
      <c r="C60" s="89" t="s">
        <v>208</v>
      </c>
      <c r="D60" s="89" t="s">
        <v>208</v>
      </c>
      <c r="E60" s="89" t="s">
        <v>208</v>
      </c>
      <c r="F60" s="89">
        <v>21.003542643520699</v>
      </c>
      <c r="G60" s="89">
        <v>26.570009831263786</v>
      </c>
      <c r="H60" s="89">
        <v>27.947258082816532</v>
      </c>
      <c r="I60" s="89">
        <v>29.817553283043083</v>
      </c>
      <c r="J60" s="89">
        <v>28.61164051448916</v>
      </c>
      <c r="K60" s="89">
        <v>26.51241954426467</v>
      </c>
      <c r="L60" s="89">
        <v>25.065775183801648</v>
      </c>
      <c r="M60" s="89">
        <v>23.841729364306186</v>
      </c>
      <c r="N60" s="89">
        <v>22.488781171210189</v>
      </c>
      <c r="O60" s="89">
        <v>24.288654013893456</v>
      </c>
      <c r="P60" s="89">
        <v>30.327115525440011</v>
      </c>
      <c r="Q60" s="89">
        <v>32.882954268303855</v>
      </c>
      <c r="R60" s="89">
        <v>38.034705644789035</v>
      </c>
      <c r="S60" s="89">
        <v>40.317982415200227</v>
      </c>
      <c r="T60" s="89">
        <v>42.31528861893166</v>
      </c>
      <c r="U60" s="89">
        <v>45.676059036030168</v>
      </c>
      <c r="V60" s="89">
        <v>44.381563965021371</v>
      </c>
      <c r="W60" s="89">
        <v>46.725283128703964</v>
      </c>
      <c r="X60" s="64">
        <v>44.604735052388747</v>
      </c>
    </row>
    <row r="61" spans="1:24" ht="15" x14ac:dyDescent="0.4">
      <c r="A61" s="70" t="s">
        <v>180</v>
      </c>
      <c r="B61" s="89" t="s">
        <v>208</v>
      </c>
      <c r="C61" s="89" t="s">
        <v>208</v>
      </c>
      <c r="D61" s="89" t="s">
        <v>208</v>
      </c>
      <c r="E61" s="89" t="s">
        <v>208</v>
      </c>
      <c r="F61" s="89">
        <v>21.231796730192247</v>
      </c>
      <c r="G61" s="89">
        <v>21.717268618766489</v>
      </c>
      <c r="H61" s="89">
        <v>19.662470169729918</v>
      </c>
      <c r="I61" s="89">
        <v>19.657719666125161</v>
      </c>
      <c r="J61" s="89">
        <v>19.197784135138356</v>
      </c>
      <c r="K61" s="89">
        <v>24.077749707227557</v>
      </c>
      <c r="L61" s="89">
        <v>24.732319646626259</v>
      </c>
      <c r="M61" s="89">
        <v>18.673680772021864</v>
      </c>
      <c r="N61" s="89">
        <v>14.901706626084753</v>
      </c>
      <c r="O61" s="89">
        <v>14.232226232831749</v>
      </c>
      <c r="P61" s="89">
        <v>14.991034258958203</v>
      </c>
      <c r="Q61" s="89">
        <v>13.718031395255109</v>
      </c>
      <c r="R61" s="89">
        <v>12.001750448216148</v>
      </c>
      <c r="S61" s="89">
        <v>10.790470517885703</v>
      </c>
      <c r="T61" s="89">
        <v>9.1363876106824673</v>
      </c>
      <c r="U61" s="89">
        <v>7.8460914332300451</v>
      </c>
      <c r="V61" s="89">
        <v>6.6857141027783742</v>
      </c>
      <c r="W61" s="89">
        <v>5.3939836731016957</v>
      </c>
      <c r="X61" s="64">
        <v>3.831241911942092</v>
      </c>
    </row>
    <row r="62" spans="1:24" ht="26.25" customHeight="1" x14ac:dyDescent="0.4">
      <c r="A62" s="162" t="s">
        <v>179</v>
      </c>
      <c r="B62" s="89" t="s">
        <v>208</v>
      </c>
      <c r="C62" s="89" t="s">
        <v>208</v>
      </c>
      <c r="D62" s="89" t="s">
        <v>208</v>
      </c>
      <c r="E62" s="89" t="s">
        <v>208</v>
      </c>
      <c r="F62" s="89">
        <v>73.133810541892927</v>
      </c>
      <c r="G62" s="89">
        <v>74.295735803548823</v>
      </c>
      <c r="H62" s="89">
        <v>72.853401884388177</v>
      </c>
      <c r="I62" s="89">
        <v>71.745296308140851</v>
      </c>
      <c r="J62" s="89">
        <v>71.772280003981066</v>
      </c>
      <c r="K62" s="89">
        <v>69.778337466163364</v>
      </c>
      <c r="L62" s="89">
        <v>67.495817755715592</v>
      </c>
      <c r="M62" s="89">
        <v>66.092050397007242</v>
      </c>
      <c r="N62" s="89">
        <v>65.436722659677685</v>
      </c>
      <c r="O62" s="89">
        <v>66.629564157537288</v>
      </c>
      <c r="P62" s="89">
        <v>69.621120515365774</v>
      </c>
      <c r="Q62" s="89">
        <v>68.474517972641863</v>
      </c>
      <c r="R62" s="89">
        <v>68.366709246569883</v>
      </c>
      <c r="S62" s="89">
        <v>66.767817315696178</v>
      </c>
      <c r="T62" s="89">
        <v>66.16997781681583</v>
      </c>
      <c r="U62" s="89">
        <v>64.530426145204814</v>
      </c>
      <c r="V62" s="89">
        <v>60.289606517674336</v>
      </c>
      <c r="W62" s="89">
        <v>57.694686135166059</v>
      </c>
      <c r="X62" s="64">
        <v>56.432969628561636</v>
      </c>
    </row>
    <row r="63" spans="1:24" ht="15" x14ac:dyDescent="0.4">
      <c r="A63" s="161" t="s">
        <v>65</v>
      </c>
      <c r="B63" s="89">
        <v>163.5816482200205</v>
      </c>
      <c r="C63" s="89">
        <v>299.75070293047202</v>
      </c>
      <c r="D63" s="89">
        <v>274.96696797980303</v>
      </c>
      <c r="E63" s="89">
        <v>243.99626472140861</v>
      </c>
      <c r="F63" s="89">
        <v>223.15714460588066</v>
      </c>
      <c r="G63" s="89">
        <v>194.05224508356369</v>
      </c>
      <c r="H63" s="89">
        <v>183.57598993447348</v>
      </c>
      <c r="I63" s="89">
        <v>168.27813540278549</v>
      </c>
      <c r="J63" s="89">
        <v>140.55507945747723</v>
      </c>
      <c r="K63" s="89">
        <v>144.90937921653403</v>
      </c>
      <c r="L63" s="89">
        <v>143.97881111047457</v>
      </c>
      <c r="M63" s="89">
        <v>135.32768967205172</v>
      </c>
      <c r="N63" s="89">
        <v>178.60583808327181</v>
      </c>
      <c r="O63" s="89">
        <v>283.58385720698658</v>
      </c>
      <c r="P63" s="89">
        <v>260.62543476459768</v>
      </c>
      <c r="Q63" s="89">
        <v>287.73151426843896</v>
      </c>
      <c r="R63" s="89">
        <v>304.98568130388372</v>
      </c>
      <c r="S63" s="89">
        <v>261.24430270959328</v>
      </c>
      <c r="T63" s="89">
        <v>199.77569629950736</v>
      </c>
      <c r="U63" s="89">
        <v>156.23042336533135</v>
      </c>
      <c r="V63" s="89">
        <v>117.53311204177554</v>
      </c>
      <c r="W63" s="89">
        <v>93.577135530038973</v>
      </c>
      <c r="X63" s="64">
        <v>67.423740275045787</v>
      </c>
    </row>
    <row r="64" spans="1:24" ht="15" x14ac:dyDescent="0.4">
      <c r="A64" s="161" t="s">
        <v>64</v>
      </c>
      <c r="B64" s="89">
        <v>2.3408580202261757</v>
      </c>
      <c r="C64" s="89">
        <v>2.634719143053065</v>
      </c>
      <c r="D64" s="89">
        <v>3.0279902091004054</v>
      </c>
      <c r="E64" s="89">
        <v>1.7757862632918007</v>
      </c>
      <c r="F64" s="89">
        <v>3.1669352465595897</v>
      </c>
      <c r="G64" s="89">
        <v>3.6991557809841122</v>
      </c>
      <c r="H64" s="89">
        <v>3.82330106150672</v>
      </c>
      <c r="I64" s="89">
        <v>7.9209913404092385</v>
      </c>
      <c r="J64" s="89">
        <v>9.3668234108579789</v>
      </c>
      <c r="K64" s="89">
        <v>7.8414681978951428</v>
      </c>
      <c r="L64" s="89">
        <v>8.6615285071413304</v>
      </c>
      <c r="M64" s="89">
        <v>12.913107598099749</v>
      </c>
      <c r="N64" s="89">
        <v>15.158613150481333</v>
      </c>
      <c r="O64" s="89">
        <v>17.365758441804612</v>
      </c>
      <c r="P64" s="89">
        <v>17.025090939297229</v>
      </c>
      <c r="Q64" s="89">
        <v>20.294037881623733</v>
      </c>
      <c r="R64" s="89">
        <v>18.702376188197949</v>
      </c>
      <c r="S64" s="89">
        <v>19.070982792434926</v>
      </c>
      <c r="T64" s="89">
        <v>18.286458863988109</v>
      </c>
      <c r="U64" s="89">
        <v>19.36727250173244</v>
      </c>
      <c r="V64" s="89">
        <v>18.253408318453825</v>
      </c>
      <c r="W64" s="89">
        <v>17.806522450221124</v>
      </c>
      <c r="X64" s="64">
        <v>17.230298603000705</v>
      </c>
    </row>
    <row r="65" spans="1:24" ht="15" x14ac:dyDescent="0.4">
      <c r="A65" s="161" t="s">
        <v>178</v>
      </c>
      <c r="B65" s="89" t="s">
        <v>208</v>
      </c>
      <c r="C65" s="89" t="s">
        <v>208</v>
      </c>
      <c r="D65" s="89" t="s">
        <v>208</v>
      </c>
      <c r="E65" s="89" t="s">
        <v>208</v>
      </c>
      <c r="F65" s="89" t="s">
        <v>208</v>
      </c>
      <c r="G65" s="89" t="s">
        <v>208</v>
      </c>
      <c r="H65" s="89" t="s">
        <v>208</v>
      </c>
      <c r="I65" s="89" t="s">
        <v>208</v>
      </c>
      <c r="J65" s="89">
        <v>31.58553033996515</v>
      </c>
      <c r="K65" s="89">
        <v>32.443511832620636</v>
      </c>
      <c r="L65" s="89">
        <v>33.28881603127892</v>
      </c>
      <c r="M65" s="89">
        <v>33.826606788532651</v>
      </c>
      <c r="N65" s="89">
        <v>34.01225501760139</v>
      </c>
      <c r="O65" s="89">
        <v>34.872893530253222</v>
      </c>
      <c r="P65" s="89">
        <v>36.022389986476767</v>
      </c>
      <c r="Q65" s="89">
        <v>36.00478755301706</v>
      </c>
      <c r="R65" s="89">
        <v>35.721159345894904</v>
      </c>
      <c r="S65" s="89">
        <v>35.514264474621505</v>
      </c>
      <c r="T65" s="89">
        <v>35.344491314274229</v>
      </c>
      <c r="U65" s="89">
        <v>35.575451682605873</v>
      </c>
      <c r="V65" s="89">
        <v>35.107602728816218</v>
      </c>
      <c r="W65" s="89">
        <v>35.92915545181549</v>
      </c>
      <c r="X65" s="64">
        <v>25.256355835155684</v>
      </c>
    </row>
    <row r="66" spans="1:24" ht="15" x14ac:dyDescent="0.4">
      <c r="A66" s="161" t="s">
        <v>89</v>
      </c>
      <c r="B66" s="89" t="s">
        <v>208</v>
      </c>
      <c r="C66" s="89" t="s">
        <v>208</v>
      </c>
      <c r="D66" s="89" t="s">
        <v>208</v>
      </c>
      <c r="E66" s="89" t="s">
        <v>208</v>
      </c>
      <c r="F66" s="89" t="s">
        <v>208</v>
      </c>
      <c r="G66" s="89" t="s">
        <v>208</v>
      </c>
      <c r="H66" s="89" t="s">
        <v>208</v>
      </c>
      <c r="I66" s="89" t="s">
        <v>208</v>
      </c>
      <c r="J66" s="89">
        <v>470.38179148828789</v>
      </c>
      <c r="K66" s="89">
        <v>496.09252215463994</v>
      </c>
      <c r="L66" s="89">
        <v>518.35275759567719</v>
      </c>
      <c r="M66" s="89">
        <v>545.34838238868269</v>
      </c>
      <c r="N66" s="89">
        <v>557.19033653274084</v>
      </c>
      <c r="O66" s="89">
        <v>580.30110062152528</v>
      </c>
      <c r="P66" s="89">
        <v>573.41701743420595</v>
      </c>
      <c r="Q66" s="89">
        <v>549.98152925576187</v>
      </c>
      <c r="R66" s="89">
        <v>502.11202115500004</v>
      </c>
      <c r="S66" s="89">
        <v>460.68628304312364</v>
      </c>
      <c r="T66" s="89">
        <v>421.64840359913649</v>
      </c>
      <c r="U66" s="89">
        <v>382.86061848502601</v>
      </c>
      <c r="V66" s="89">
        <v>344.69500490067998</v>
      </c>
      <c r="W66" s="89">
        <v>318.48821289777112</v>
      </c>
      <c r="X66" s="64">
        <v>297.5433670220587</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9.3217090890737957</v>
      </c>
      <c r="T67" s="89">
        <v>168.29502758666271</v>
      </c>
      <c r="U67" s="89">
        <v>296.11077260905131</v>
      </c>
      <c r="V67" s="89">
        <v>471.6762236756453</v>
      </c>
      <c r="W67" s="89">
        <v>717.57984237105757</v>
      </c>
      <c r="X67" s="64">
        <v>825.96257361286462</v>
      </c>
    </row>
    <row r="68" spans="1:24" ht="15" x14ac:dyDescent="0.4">
      <c r="A68" s="161" t="s">
        <v>63</v>
      </c>
      <c r="B68" s="89">
        <v>96.847126344120426</v>
      </c>
      <c r="C68" s="89">
        <v>104.07772668787548</v>
      </c>
      <c r="D68" s="89">
        <v>100.5257326422158</v>
      </c>
      <c r="E68" s="89">
        <v>102.4795480916265</v>
      </c>
      <c r="F68" s="89">
        <v>98.703842579247933</v>
      </c>
      <c r="G68" s="89">
        <v>100.05226678778193</v>
      </c>
      <c r="H68" s="89">
        <v>90.460058486403128</v>
      </c>
      <c r="I68" s="89">
        <v>87.052560289644447</v>
      </c>
      <c r="J68" s="89">
        <v>81.667264224302613</v>
      </c>
      <c r="K68" s="89">
        <v>77.792813541253395</v>
      </c>
      <c r="L68" s="89">
        <v>75.705724417981344</v>
      </c>
      <c r="M68" s="89">
        <v>74.668170086295859</v>
      </c>
      <c r="N68" s="89">
        <v>71.227913850586205</v>
      </c>
      <c r="O68" s="89">
        <v>71.501576398020433</v>
      </c>
      <c r="P68" s="89">
        <v>68.621136847567612</v>
      </c>
      <c r="Q68" s="89">
        <v>67.106669914662419</v>
      </c>
      <c r="R68" s="89">
        <v>66.127032085682927</v>
      </c>
      <c r="S68" s="89">
        <v>62.902595586055064</v>
      </c>
      <c r="T68" s="89">
        <v>54.186186153142003</v>
      </c>
      <c r="U68" s="89">
        <v>36.905019833651799</v>
      </c>
      <c r="V68" s="89">
        <v>21.780808104199309</v>
      </c>
      <c r="W68" s="89">
        <v>10.7925743183894</v>
      </c>
      <c r="X68" s="64">
        <v>8.2021249340610556</v>
      </c>
    </row>
    <row r="69" spans="1:24" ht="15" x14ac:dyDescent="0.4">
      <c r="A69" s="70" t="s">
        <v>62</v>
      </c>
      <c r="B69" s="89" t="s">
        <v>208</v>
      </c>
      <c r="C69" s="89" t="s">
        <v>208</v>
      </c>
      <c r="D69" s="89" t="s">
        <v>208</v>
      </c>
      <c r="E69" s="89" t="s">
        <v>208</v>
      </c>
      <c r="F69" s="89">
        <v>78.463789093343138</v>
      </c>
      <c r="G69" s="89">
        <v>79.899025983849342</v>
      </c>
      <c r="H69" s="89">
        <v>71.028678767036283</v>
      </c>
      <c r="I69" s="89">
        <v>67.091356066567272</v>
      </c>
      <c r="J69" s="89">
        <v>67.595689145638175</v>
      </c>
      <c r="K69" s="89">
        <v>63.939968041419043</v>
      </c>
      <c r="L69" s="89">
        <v>61.61918452226255</v>
      </c>
      <c r="M69" s="89">
        <v>54.252102495966277</v>
      </c>
      <c r="N69" s="89">
        <v>53.852426971766043</v>
      </c>
      <c r="O69" s="89">
        <v>53.89195567387322</v>
      </c>
      <c r="P69" s="89">
        <v>52.571768014948127</v>
      </c>
      <c r="Q69" s="89">
        <v>51.336203828379709</v>
      </c>
      <c r="R69" s="89">
        <v>51.644681902737574</v>
      </c>
      <c r="S69" s="89">
        <v>49.936933410496842</v>
      </c>
      <c r="T69" s="89">
        <v>42.017856345086265</v>
      </c>
      <c r="U69" s="89">
        <v>25.72874337625036</v>
      </c>
      <c r="V69" s="89">
        <v>11.880265555431741</v>
      </c>
      <c r="W69" s="89">
        <v>2.1475745740448304</v>
      </c>
      <c r="X69" s="64">
        <v>0.33115370601478705</v>
      </c>
    </row>
    <row r="70" spans="1:24" ht="15" x14ac:dyDescent="0.4">
      <c r="A70" s="70" t="s">
        <v>61</v>
      </c>
      <c r="B70" s="89" t="s">
        <v>208</v>
      </c>
      <c r="C70" s="89" t="s">
        <v>208</v>
      </c>
      <c r="D70" s="89" t="s">
        <v>208</v>
      </c>
      <c r="E70" s="89" t="s">
        <v>208</v>
      </c>
      <c r="F70" s="89">
        <v>20.240053485904784</v>
      </c>
      <c r="G70" s="89">
        <v>20.153240803932569</v>
      </c>
      <c r="H70" s="89">
        <v>19.431379719366856</v>
      </c>
      <c r="I70" s="89">
        <v>19.961204223077175</v>
      </c>
      <c r="J70" s="89">
        <v>14.071575078664461</v>
      </c>
      <c r="K70" s="89">
        <v>13.852845499834336</v>
      </c>
      <c r="L70" s="89">
        <v>14.086539895718801</v>
      </c>
      <c r="M70" s="89">
        <v>20.4160675903296</v>
      </c>
      <c r="N70" s="89">
        <v>17.375486878820155</v>
      </c>
      <c r="O70" s="89">
        <v>17.609620724147192</v>
      </c>
      <c r="P70" s="89">
        <v>16.049368832619486</v>
      </c>
      <c r="Q70" s="89">
        <v>15.770466086282704</v>
      </c>
      <c r="R70" s="89">
        <v>14.482350182945341</v>
      </c>
      <c r="S70" s="89">
        <v>12.96566217555822</v>
      </c>
      <c r="T70" s="89">
        <v>12.168329808055727</v>
      </c>
      <c r="U70" s="89">
        <v>11.17627645740145</v>
      </c>
      <c r="V70" s="89">
        <v>9.9005425487675716</v>
      </c>
      <c r="W70" s="89">
        <v>8.6449997443445667</v>
      </c>
      <c r="X70" s="64">
        <v>7.8709712280462689</v>
      </c>
    </row>
    <row r="71" spans="1:24" ht="15" x14ac:dyDescent="0.4">
      <c r="A71" s="160" t="s">
        <v>60</v>
      </c>
      <c r="B71" s="89">
        <v>2551.3065872692428</v>
      </c>
      <c r="C71" s="89">
        <v>2674.6328444592591</v>
      </c>
      <c r="D71" s="89">
        <v>2797.0598381192431</v>
      </c>
      <c r="E71" s="89">
        <v>2891.8105584598079</v>
      </c>
      <c r="F71" s="89">
        <v>2902.6830993825433</v>
      </c>
      <c r="G71" s="89">
        <v>3119.481195091812</v>
      </c>
      <c r="H71" s="89">
        <v>3231.8233558228712</v>
      </c>
      <c r="I71" s="89">
        <v>3318.569525774044</v>
      </c>
      <c r="J71" s="89">
        <v>3391.3464477513744</v>
      </c>
      <c r="K71" s="89">
        <v>3484.4233082305054</v>
      </c>
      <c r="L71" s="89">
        <v>3533.1967942360889</v>
      </c>
      <c r="M71" s="89">
        <v>3702.0171049685637</v>
      </c>
      <c r="N71" s="89">
        <v>3856.2848346375476</v>
      </c>
      <c r="O71" s="89">
        <v>4127.6036877384513</v>
      </c>
      <c r="P71" s="89">
        <v>4223.5288364782609</v>
      </c>
      <c r="Q71" s="89">
        <v>4426.1473164172548</v>
      </c>
      <c r="R71" s="89">
        <v>4670.0152790041993</v>
      </c>
      <c r="S71" s="89">
        <v>4775.97583962709</v>
      </c>
      <c r="T71" s="89">
        <v>4906.1678301578031</v>
      </c>
      <c r="U71" s="89">
        <v>5034.2056649854594</v>
      </c>
      <c r="V71" s="89">
        <v>5042.9176002897493</v>
      </c>
      <c r="W71" s="89">
        <v>5068.1425678279402</v>
      </c>
      <c r="X71" s="64">
        <v>5127.9750439100681</v>
      </c>
    </row>
    <row r="72" spans="1:24" ht="27" customHeight="1" x14ac:dyDescent="0.4">
      <c r="A72" s="160" t="s">
        <v>88</v>
      </c>
      <c r="B72" s="89" t="s">
        <v>208</v>
      </c>
      <c r="C72" s="89" t="s">
        <v>208</v>
      </c>
      <c r="D72" s="89" t="s">
        <v>208</v>
      </c>
      <c r="E72" s="89" t="s">
        <v>208</v>
      </c>
      <c r="F72" s="89" t="s">
        <v>208</v>
      </c>
      <c r="G72" s="89" t="s">
        <v>208</v>
      </c>
      <c r="H72" s="89" t="s">
        <v>208</v>
      </c>
      <c r="I72" s="89" t="s">
        <v>208</v>
      </c>
      <c r="J72" s="89">
        <v>82.024738753836388</v>
      </c>
      <c r="K72" s="89">
        <v>59.710428018259904</v>
      </c>
      <c r="L72" s="89">
        <v>73.314781642063991</v>
      </c>
      <c r="M72" s="89">
        <v>87.987415315187818</v>
      </c>
      <c r="N72" s="89">
        <v>110.12126805652032</v>
      </c>
      <c r="O72" s="89">
        <v>108.22771534961632</v>
      </c>
      <c r="P72" s="89">
        <v>107.96275060795888</v>
      </c>
      <c r="Q72" s="89">
        <v>106.304637085222</v>
      </c>
      <c r="R72" s="89">
        <v>106.5650399716839</v>
      </c>
      <c r="S72" s="89">
        <v>103.70257331266519</v>
      </c>
      <c r="T72" s="89">
        <v>104.60459249952598</v>
      </c>
      <c r="U72" s="89">
        <v>102.3941610974823</v>
      </c>
      <c r="V72" s="89">
        <v>106.97397029269158</v>
      </c>
      <c r="W72" s="89">
        <v>100.08446777906367</v>
      </c>
      <c r="X72" s="64">
        <v>107.15147867760665</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v>0.62845343755039762</v>
      </c>
      <c r="U73" s="89">
        <v>22.304948739838707</v>
      </c>
      <c r="V73" s="89">
        <v>81.82720309741552</v>
      </c>
      <c r="W73" s="89">
        <v>140.47725501768386</v>
      </c>
      <c r="X73" s="64">
        <v>395.60449952188094</v>
      </c>
    </row>
    <row r="74" spans="1:24" ht="15" x14ac:dyDescent="0.4">
      <c r="A74" s="160" t="s">
        <v>59</v>
      </c>
      <c r="B74" s="89" t="s">
        <v>208</v>
      </c>
      <c r="C74" s="89" t="s">
        <v>208</v>
      </c>
      <c r="D74" s="89" t="s">
        <v>208</v>
      </c>
      <c r="E74" s="89" t="s">
        <v>208</v>
      </c>
      <c r="F74" s="89">
        <v>139.65505126354046</v>
      </c>
      <c r="G74" s="89">
        <v>133.20051521643609</v>
      </c>
      <c r="H74" s="89">
        <v>132.03741406390029</v>
      </c>
      <c r="I74" s="89">
        <v>145.50647060608949</v>
      </c>
      <c r="J74" s="89">
        <v>182.75299894970792</v>
      </c>
      <c r="K74" s="89">
        <v>222.37446098179009</v>
      </c>
      <c r="L74" s="89">
        <v>140.65764784492123</v>
      </c>
      <c r="M74" s="89">
        <v>140.70936319999396</v>
      </c>
      <c r="N74" s="89">
        <v>178.65081734695966</v>
      </c>
      <c r="O74" s="89">
        <v>177.90877343620767</v>
      </c>
      <c r="P74" s="89">
        <v>175.7417749074443</v>
      </c>
      <c r="Q74" s="89">
        <v>135.11035117360396</v>
      </c>
      <c r="R74" s="89">
        <v>131.51002927985766</v>
      </c>
      <c r="S74" s="89">
        <v>128.59703430393486</v>
      </c>
      <c r="T74" s="89">
        <v>125.4838623200139</v>
      </c>
      <c r="U74" s="89">
        <v>122.90219003077165</v>
      </c>
      <c r="V74" s="89">
        <v>118.38279734148489</v>
      </c>
      <c r="W74" s="89">
        <v>114.52145699282502</v>
      </c>
      <c r="X74" s="64">
        <v>110.77907597738063</v>
      </c>
    </row>
    <row r="75" spans="1:24" s="156" customFormat="1" ht="40.5" customHeight="1" x14ac:dyDescent="0.4">
      <c r="A75" s="159" t="s">
        <v>177</v>
      </c>
      <c r="B75" s="158">
        <v>7008.7219621220866</v>
      </c>
      <c r="C75" s="158">
        <v>7090.6571976890782</v>
      </c>
      <c r="D75" s="158">
        <v>7164.4228358733089</v>
      </c>
      <c r="E75" s="158">
        <v>7265.6949914298157</v>
      </c>
      <c r="F75" s="158">
        <v>7535.9458949878745</v>
      </c>
      <c r="G75" s="158">
        <v>7955.521754733888</v>
      </c>
      <c r="H75" s="158">
        <v>8100.8087243484288</v>
      </c>
      <c r="I75" s="158">
        <v>8033.4835952904241</v>
      </c>
      <c r="J75" s="158">
        <v>8459.7327325487058</v>
      </c>
      <c r="K75" s="158">
        <v>8550.4541173232483</v>
      </c>
      <c r="L75" s="158">
        <v>8506.0897538532117</v>
      </c>
      <c r="M75" s="158">
        <v>8769.1780253675915</v>
      </c>
      <c r="N75" s="158">
        <v>9044.3850170124661</v>
      </c>
      <c r="O75" s="158">
        <v>9710.0830344510377</v>
      </c>
      <c r="P75" s="158">
        <v>9801.4165236863519</v>
      </c>
      <c r="Q75" s="158">
        <v>9993.7613776959861</v>
      </c>
      <c r="R75" s="158">
        <v>10201.568359558523</v>
      </c>
      <c r="S75" s="158">
        <v>9864.3053042003266</v>
      </c>
      <c r="T75" s="158">
        <v>10031.554160715115</v>
      </c>
      <c r="U75" s="158">
        <v>10165.812376117892</v>
      </c>
      <c r="V75" s="158">
        <v>10072.460522382931</v>
      </c>
      <c r="W75" s="158">
        <v>10163.514917038907</v>
      </c>
      <c r="X75" s="157">
        <v>10348.632246934776</v>
      </c>
    </row>
    <row r="81" spans="2:24" x14ac:dyDescent="0.35">
      <c r="B81" s="154"/>
      <c r="C81" s="154"/>
      <c r="D81" s="154"/>
      <c r="E81" s="154"/>
      <c r="F81" s="154"/>
      <c r="G81" s="154"/>
      <c r="H81" s="154"/>
      <c r="I81" s="154"/>
      <c r="J81" s="154"/>
      <c r="K81" s="154"/>
      <c r="L81" s="154"/>
      <c r="M81" s="154"/>
      <c r="N81" s="154"/>
      <c r="O81" s="154"/>
      <c r="P81" s="154"/>
      <c r="Q81" s="154"/>
      <c r="R81" s="154"/>
      <c r="S81" s="154"/>
      <c r="T81" s="154"/>
      <c r="U81" s="154"/>
      <c r="V81" s="154"/>
      <c r="W81" s="154"/>
      <c r="X81" s="154"/>
    </row>
  </sheetData>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5"/>
  <sheetViews>
    <sheetView zoomScale="70" zoomScaleNormal="70" workbookViewId="0">
      <pane xSplit="1" ySplit="2" topLeftCell="B16" activePane="bottomRight" state="frozen"/>
      <selection sqref="A1:B1"/>
      <selection pane="topRight" sqref="A1:B1"/>
      <selection pane="bottomLeft" sqref="A1:B1"/>
      <selection pane="bottomRight" activeCell="N39" sqref="N39"/>
    </sheetView>
  </sheetViews>
  <sheetFormatPr defaultColWidth="8.88671875" defaultRowHeight="12.75" x14ac:dyDescent="0.35"/>
  <cols>
    <col min="1" max="1" width="51.5546875" style="154" customWidth="1"/>
    <col min="2" max="21" width="9.109375" style="155" customWidth="1"/>
    <col min="22" max="24" width="9.88671875" style="155" bestFit="1" customWidth="1"/>
    <col min="25" max="16384" width="8.88671875" style="154"/>
  </cols>
  <sheetData>
    <row r="1" spans="1:24" ht="60" customHeight="1" x14ac:dyDescent="0.4">
      <c r="A1" s="166" t="s">
        <v>203</v>
      </c>
      <c r="B1" s="167"/>
      <c r="C1" s="167"/>
      <c r="D1" s="167"/>
      <c r="E1" s="167"/>
      <c r="F1" s="167"/>
      <c r="G1" s="167"/>
      <c r="H1" s="167"/>
      <c r="I1" s="167"/>
      <c r="J1" s="167"/>
      <c r="K1" s="167"/>
      <c r="L1" s="167"/>
      <c r="M1" s="167"/>
      <c r="N1" s="167"/>
      <c r="O1" s="167"/>
      <c r="P1" s="167"/>
      <c r="Q1" s="167"/>
      <c r="R1" s="167"/>
      <c r="S1" s="167"/>
      <c r="T1" s="167"/>
      <c r="U1" s="167"/>
      <c r="V1" s="172"/>
      <c r="W1" s="172"/>
      <c r="X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AA!C$3</f>
        <v>2392.893</v>
      </c>
      <c r="C3" s="89">
        <f>AA!D$3</f>
        <v>2521.2500000000005</v>
      </c>
      <c r="D3" s="89">
        <f>AA!E$3</f>
        <v>2679.9750000000004</v>
      </c>
      <c r="E3" s="89">
        <f>AA!F$3</f>
        <v>2822.8040000000005</v>
      </c>
      <c r="F3" s="89">
        <f>AA!G$3</f>
        <v>2955.1210000000037</v>
      </c>
      <c r="G3" s="89">
        <f>AA!H$3</f>
        <v>3124.4597597447409</v>
      </c>
      <c r="H3" s="89">
        <f>AA!I$3</f>
        <v>3250.6787885787198</v>
      </c>
      <c r="I3" s="89">
        <f>AA!J$3</f>
        <v>3457.0445494205628</v>
      </c>
      <c r="J3" s="89">
        <f>AA!K$3</f>
        <v>3673.5860000000011</v>
      </c>
      <c r="K3" s="89">
        <f>AA!L$3</f>
        <v>3924.14037813</v>
      </c>
      <c r="L3" s="89">
        <f>AA!M$3</f>
        <v>4149.4057829300054</v>
      </c>
      <c r="M3" s="89">
        <f>AA!N$3</f>
        <v>4444.4350972342945</v>
      </c>
      <c r="N3" s="89">
        <f>AA!O$3</f>
        <v>4734.8039219600032</v>
      </c>
      <c r="O3" s="89">
        <f>AA!P$3</f>
        <v>5106.253762899998</v>
      </c>
      <c r="P3" s="89">
        <f>AA!Q$3</f>
        <v>5227.7472379531828</v>
      </c>
      <c r="Q3" s="89">
        <f>AA!R$3</f>
        <v>5339.4256940699997</v>
      </c>
      <c r="R3" s="89">
        <f>AA!S$3</f>
        <v>5475.6249157699995</v>
      </c>
      <c r="S3" s="89">
        <f>AA!T$3</f>
        <v>5360.0751764300776</v>
      </c>
      <c r="T3" s="89">
        <f>AA!U$3</f>
        <v>5421.7736768000032</v>
      </c>
      <c r="U3" s="89">
        <f>AA!V$3</f>
        <v>5489.5433917499968</v>
      </c>
      <c r="V3" s="89">
        <f>AA!W$3</f>
        <v>5482.7675999399908</v>
      </c>
      <c r="W3" s="89">
        <f>AA!X$3</f>
        <v>5529.3185711499973</v>
      </c>
      <c r="X3" s="64">
        <f>AA!Y$3</f>
        <v>5675.5506973499987</v>
      </c>
    </row>
    <row r="4" spans="1:24" ht="15" customHeight="1" x14ac:dyDescent="0.4">
      <c r="A4" s="161" t="s">
        <v>186</v>
      </c>
      <c r="B4" s="89">
        <f>BBWB!C$3</f>
        <v>981.24099999999999</v>
      </c>
      <c r="C4" s="89">
        <f>BBWB!D$3</f>
        <v>987.07300000000021</v>
      </c>
      <c r="D4" s="89">
        <f>BBWB!E$3</f>
        <v>974.40600000000006</v>
      </c>
      <c r="E4" s="89">
        <f>BBWB!F$3</f>
        <v>1001.6900000000002</v>
      </c>
      <c r="F4" s="89">
        <f>BBWB!G$3</f>
        <v>985.8499999999998</v>
      </c>
      <c r="G4" s="89">
        <f>BBWB!H$3</f>
        <v>1099.2956646600001</v>
      </c>
      <c r="H4" s="89">
        <f>BBWB!I$3</f>
        <v>1087.4146320899997</v>
      </c>
      <c r="I4" s="89">
        <f>BBWB!J$3</f>
        <v>1006.6780681472781</v>
      </c>
      <c r="J4" s="89">
        <f>BBWB!K$3</f>
        <v>922.80799999999988</v>
      </c>
      <c r="K4" s="89">
        <f>BBWB!L$3</f>
        <v>874.53990900999997</v>
      </c>
      <c r="L4" s="89">
        <f>BBWB!M$3</f>
        <v>796.54773575000047</v>
      </c>
      <c r="M4" s="89">
        <f>BBWB!N$3</f>
        <v>736.17217767890236</v>
      </c>
      <c r="N4" s="89">
        <f>BBWB!O$3</f>
        <v>674.75018944999908</v>
      </c>
      <c r="O4" s="89">
        <f>BBWB!P$3</f>
        <v>649.64050968999913</v>
      </c>
      <c r="P4" s="89">
        <f>BBWB!Q$3</f>
        <v>613.52423453000017</v>
      </c>
      <c r="Q4" s="89">
        <f>BBWB!R$3</f>
        <v>593.95801392000033</v>
      </c>
      <c r="R4" s="89">
        <f>BBWB!S$3</f>
        <v>592.53994551999949</v>
      </c>
      <c r="S4" s="89">
        <f>BBWB!T$3</f>
        <v>582.23100191999993</v>
      </c>
      <c r="T4" s="89">
        <f>BBWB!U$3</f>
        <v>570.66566029000046</v>
      </c>
      <c r="U4" s="89">
        <f>BBWB!V$3</f>
        <v>568.920465350001</v>
      </c>
      <c r="V4" s="89">
        <f>BBWB!W$3</f>
        <v>557.33749350000028</v>
      </c>
      <c r="W4" s="89">
        <f>BBWB!X$3</f>
        <v>502.55170413000047</v>
      </c>
      <c r="X4" s="64">
        <f>BBWB!Y$3</f>
        <v>463.25929202999976</v>
      </c>
    </row>
    <row r="5" spans="1:24" ht="15" customHeight="1" x14ac:dyDescent="0.4">
      <c r="A5" s="161" t="s">
        <v>78</v>
      </c>
      <c r="B5" s="89"/>
      <c r="C5" s="89"/>
      <c r="D5" s="89"/>
      <c r="E5" s="89"/>
      <c r="F5" s="89"/>
      <c r="G5" s="89">
        <f>CA!H$3</f>
        <v>931.78101868999988</v>
      </c>
      <c r="H5" s="89">
        <f>CA!I$3</f>
        <v>993.10800000000006</v>
      </c>
      <c r="I5" s="89">
        <f>CA!J$3</f>
        <v>1053.6691153298652</v>
      </c>
      <c r="J5" s="89">
        <f>CA!K$3</f>
        <v>1096.0410000000002</v>
      </c>
      <c r="K5" s="89">
        <f>CA!L$3</f>
        <v>1149.1385722999999</v>
      </c>
      <c r="L5" s="89">
        <f>CA!M$3</f>
        <v>1181.2635561100001</v>
      </c>
      <c r="M5" s="89">
        <f>CA!N$3</f>
        <v>1279.8853888127117</v>
      </c>
      <c r="N5" s="89">
        <f>CA!O$3</f>
        <v>1362.9964772500011</v>
      </c>
      <c r="O5" s="89">
        <f>CA!P$3</f>
        <v>1494.8980367000011</v>
      </c>
      <c r="P5" s="89">
        <f>CA!Q$3</f>
        <v>1572.0826307400002</v>
      </c>
      <c r="Q5" s="89">
        <f>CA!R$3</f>
        <v>1732.9771967699978</v>
      </c>
      <c r="R5" s="89">
        <f>CA!S$3</f>
        <v>1927.2231981999996</v>
      </c>
      <c r="S5" s="89">
        <f>CA!T$3</f>
        <v>2088.2668163797007</v>
      </c>
      <c r="T5" s="89">
        <f>CA!U$3</f>
        <v>2319.2115774999984</v>
      </c>
      <c r="U5" s="89">
        <f>CA!V$3</f>
        <v>2545.4439678199997</v>
      </c>
      <c r="V5" s="89">
        <f>CA!W$3</f>
        <v>2666.9735735989611</v>
      </c>
      <c r="W5" s="89">
        <f>CA!X$3</f>
        <v>2830.0153530399994</v>
      </c>
      <c r="X5" s="64">
        <f>CA!Y$3</f>
        <v>2885.0112320200001</v>
      </c>
    </row>
    <row r="6" spans="1:24" ht="15" customHeight="1" x14ac:dyDescent="0.4">
      <c r="A6" s="161" t="s">
        <v>97</v>
      </c>
      <c r="B6" s="89"/>
      <c r="C6" s="89"/>
      <c r="D6" s="89"/>
      <c r="E6" s="89"/>
      <c r="F6" s="89"/>
      <c r="G6" s="89">
        <f>CWP!H$3</f>
        <v>0</v>
      </c>
      <c r="H6" s="89">
        <f>CWP!I$3</f>
        <v>0</v>
      </c>
      <c r="I6" s="89">
        <f>CWP!J$3</f>
        <v>0</v>
      </c>
      <c r="J6" s="89">
        <f>CWP!K$3</f>
        <v>0</v>
      </c>
      <c r="K6" s="89">
        <f>CWP!L$3</f>
        <v>0</v>
      </c>
      <c r="L6" s="89">
        <f>CWP!M$3</f>
        <v>0</v>
      </c>
      <c r="M6" s="89">
        <f>CWP!N$3</f>
        <v>0</v>
      </c>
      <c r="N6" s="89">
        <f>CWP!O$3</f>
        <v>0</v>
      </c>
      <c r="O6" s="89">
        <f>CWP!P$3</f>
        <v>298.26100000000002</v>
      </c>
      <c r="P6" s="89">
        <f>CWP!Q$3</f>
        <v>435.41003043999996</v>
      </c>
      <c r="Q6" s="89">
        <f>CWP!R$3</f>
        <v>128.72999999999999</v>
      </c>
      <c r="R6" s="89">
        <f>CWP!S$3</f>
        <v>141.73699999999999</v>
      </c>
      <c r="S6" s="89">
        <f>CWP!T$3</f>
        <v>8.4069999999999965</v>
      </c>
      <c r="T6" s="89">
        <f>CWP!U$3</f>
        <v>11.036000000000001</v>
      </c>
      <c r="U6" s="89">
        <f>CWP!V$3</f>
        <v>3.9260000000000019</v>
      </c>
      <c r="V6" s="89">
        <f>CWP!W$3</f>
        <v>3.1778794200000005</v>
      </c>
      <c r="W6" s="89">
        <f>CWP!X$3</f>
        <v>114.2644971</v>
      </c>
      <c r="X6" s="64">
        <f>CWP!Y$3</f>
        <v>26.955252090000002</v>
      </c>
    </row>
    <row r="7" spans="1:24" ht="15" customHeight="1" x14ac:dyDescent="0.4">
      <c r="A7" s="161" t="s">
        <v>77</v>
      </c>
      <c r="B7" s="89">
        <f>CTB!C3</f>
        <v>2310.6117920000002</v>
      </c>
      <c r="C7" s="89">
        <f>CTB!D3</f>
        <v>2394.6855339999997</v>
      </c>
      <c r="D7" s="89">
        <f>CTB!E3</f>
        <v>2452.4046149999999</v>
      </c>
      <c r="E7" s="89">
        <f>CTB!F3</f>
        <v>2517.7942849999999</v>
      </c>
      <c r="F7" s="89">
        <f>CTB!G3</f>
        <v>2579.9474510599998</v>
      </c>
      <c r="G7" s="89">
        <f>CTB!H3</f>
        <v>2689.6139499999999</v>
      </c>
      <c r="H7" s="89">
        <f>CTB!I3</f>
        <v>2836.9688480000004</v>
      </c>
      <c r="I7" s="89">
        <f>CTB!J3</f>
        <v>3228.3309952600002</v>
      </c>
      <c r="J7" s="89">
        <f>CTB!K3</f>
        <v>3557.5824190100002</v>
      </c>
      <c r="K7" s="89">
        <f>CTB!L3</f>
        <v>3774.0895750000004</v>
      </c>
      <c r="L7" s="89">
        <f>CTB!M3</f>
        <v>3941.0267050000002</v>
      </c>
      <c r="M7" s="89">
        <f>CTB!N3</f>
        <v>4026.6875789999999</v>
      </c>
      <c r="N7" s="89">
        <f>CTB!O3</f>
        <v>4234.4436620000006</v>
      </c>
      <c r="O7" s="89">
        <f>CTB!P3</f>
        <v>4697.6782249999997</v>
      </c>
      <c r="P7" s="89">
        <f>CTB!Q3</f>
        <v>4924.7733250000001</v>
      </c>
      <c r="Q7" s="89">
        <f>CTB!R3</f>
        <v>4918.3788949999998</v>
      </c>
      <c r="R7" s="89">
        <f>CTB!S3</f>
        <v>4911.948089999999</v>
      </c>
      <c r="S7" s="89"/>
      <c r="T7" s="89"/>
      <c r="U7" s="89"/>
      <c r="V7" s="89"/>
      <c r="W7" s="89"/>
      <c r="X7" s="64"/>
    </row>
    <row r="8" spans="1:24" ht="30" customHeight="1" x14ac:dyDescent="0.4">
      <c r="A8" s="161" t="s">
        <v>76</v>
      </c>
      <c r="B8" s="89">
        <f>DLA!C$3</f>
        <v>4497.8189999999995</v>
      </c>
      <c r="C8" s="89">
        <f>DLA!D$3</f>
        <v>4953.4069999999992</v>
      </c>
      <c r="D8" s="89">
        <f>DLA!E$3</f>
        <v>5316.132999999998</v>
      </c>
      <c r="E8" s="89">
        <f>DLA!F$3</f>
        <v>5659.9930000000013</v>
      </c>
      <c r="F8" s="89">
        <f>DLA!G$3</f>
        <v>6043.639000000001</v>
      </c>
      <c r="G8" s="89">
        <f>DLA!H$3</f>
        <v>6580.0587643462231</v>
      </c>
      <c r="H8" s="89">
        <f>DLA!I$3</f>
        <v>7051.9688886240438</v>
      </c>
      <c r="I8" s="89">
        <f>DLA!J$3</f>
        <v>7582.0869577400681</v>
      </c>
      <c r="J8" s="89">
        <f>DLA!K$3</f>
        <v>8079.162999999995</v>
      </c>
      <c r="K8" s="89">
        <f>DLA!L$3</f>
        <v>8618.3022953999971</v>
      </c>
      <c r="L8" s="89">
        <f>DLA!M$3</f>
        <v>9155.4464638599984</v>
      </c>
      <c r="M8" s="89">
        <f>DLA!N$3</f>
        <v>9867.0298297974641</v>
      </c>
      <c r="N8" s="89">
        <f>DLA!O$3</f>
        <v>10525.20336705</v>
      </c>
      <c r="O8" s="89">
        <f>DLA!P$3</f>
        <v>11458.592503260006</v>
      </c>
      <c r="P8" s="89">
        <f>DLA!Q$3</f>
        <v>11876.615118279997</v>
      </c>
      <c r="Q8" s="89">
        <f>DLA!R$3</f>
        <v>12565.735437840012</v>
      </c>
      <c r="R8" s="89">
        <f>DLA!S$3</f>
        <v>13430.149580209993</v>
      </c>
      <c r="S8" s="89">
        <f>DLA!T$3</f>
        <v>13762.514588680791</v>
      </c>
      <c r="T8" s="89">
        <f>DLA!U$3</f>
        <v>13798.261242919996</v>
      </c>
      <c r="U8" s="89">
        <f>DLA!V$3</f>
        <v>13233.124968690014</v>
      </c>
      <c r="V8" s="89">
        <f>DLA!W$3</f>
        <v>11513.612393931198</v>
      </c>
      <c r="W8" s="89">
        <f>DLA!X$3</f>
        <v>9379.5932932400228</v>
      </c>
      <c r="X8" s="64">
        <f>DLA!Y$3</f>
        <v>8126.2264717899952</v>
      </c>
    </row>
    <row r="9" spans="1:24" ht="15" customHeight="1" x14ac:dyDescent="0.4">
      <c r="A9" s="70" t="s">
        <v>75</v>
      </c>
      <c r="B9" s="89"/>
      <c r="C9" s="89"/>
      <c r="D9" s="89"/>
      <c r="E9" s="89"/>
      <c r="F9" s="89"/>
      <c r="G9" s="89"/>
      <c r="H9" s="89">
        <f>'DLA (children)'!I$3</f>
        <v>762.22999999999956</v>
      </c>
      <c r="I9" s="89">
        <f>'DLA (children)'!J$3</f>
        <v>793.5472182356566</v>
      </c>
      <c r="J9" s="89">
        <f>'DLA (children)'!K$3</f>
        <v>842.12999999999931</v>
      </c>
      <c r="K9" s="89">
        <f>'DLA (children)'!L$3</f>
        <v>923.76479697783793</v>
      </c>
      <c r="L9" s="89">
        <f>'DLA (children)'!M$3</f>
        <v>972.69087379439577</v>
      </c>
      <c r="M9" s="89">
        <f>'DLA (children)'!N$3</f>
        <v>1039.82471587072</v>
      </c>
      <c r="N9" s="89">
        <f>'DLA (children)'!O$3</f>
        <v>1105.9393085337217</v>
      </c>
      <c r="O9" s="89">
        <f>'DLA (children)'!P$3</f>
        <v>1192.1009182195171</v>
      </c>
      <c r="P9" s="89">
        <f>'DLA (children)'!Q$3</f>
        <v>1220.2044423261623</v>
      </c>
      <c r="Q9" s="89">
        <f>'DLA (children)'!R$3</f>
        <v>1314.716573925921</v>
      </c>
      <c r="R9" s="89">
        <f>'DLA (children)'!S$3</f>
        <v>1390.6353122046244</v>
      </c>
      <c r="S9" s="89">
        <f>'DLA (children)'!T$3</f>
        <v>1463.3914453663692</v>
      </c>
      <c r="T9" s="89">
        <f>'DLA (children)'!U$3</f>
        <v>1717.3043496814244</v>
      </c>
      <c r="U9" s="89">
        <f>'DLA (children)'!V$3</f>
        <v>1834.7090892979161</v>
      </c>
      <c r="V9" s="89">
        <f>'DLA (children)'!W$3</f>
        <v>1896.9720008984336</v>
      </c>
      <c r="W9" s="89">
        <f>'DLA (children)'!X$3</f>
        <v>1965.0820231168195</v>
      </c>
      <c r="X9" s="64">
        <f>'DLA (children)'!Y$3</f>
        <v>2114.1283288049021</v>
      </c>
    </row>
    <row r="10" spans="1:24" ht="15" customHeight="1" x14ac:dyDescent="0.4">
      <c r="A10" s="70" t="s">
        <v>62</v>
      </c>
      <c r="B10" s="89"/>
      <c r="C10" s="89"/>
      <c r="D10" s="89"/>
      <c r="E10" s="89"/>
      <c r="F10" s="89"/>
      <c r="G10" s="89"/>
      <c r="H10" s="89">
        <f>'DLA (working age)'!I$3</f>
        <v>4105.243888624047</v>
      </c>
      <c r="I10" s="89">
        <f>'DLA (working age)'!J$3</f>
        <v>4388.6272675576192</v>
      </c>
      <c r="J10" s="89">
        <f>'DLA (working age)'!K$3</f>
        <v>4628.2519999999977</v>
      </c>
      <c r="K10" s="89">
        <f>'DLA (working age)'!L$3</f>
        <v>4869.6964021188805</v>
      </c>
      <c r="L10" s="89">
        <f>'DLA (working age)'!M$3</f>
        <v>5122.9964421995746</v>
      </c>
      <c r="M10" s="89">
        <f>'DLA (working age)'!N$3</f>
        <v>5468.0760196496658</v>
      </c>
      <c r="N10" s="89">
        <f>'DLA (working age)'!O$3</f>
        <v>5799.6705914329405</v>
      </c>
      <c r="O10" s="89">
        <f>'DLA (working age)'!P$3</f>
        <v>6277.2924692415199</v>
      </c>
      <c r="P10" s="89">
        <f>'DLA (working age)'!Q$3</f>
        <v>6456.1189997175679</v>
      </c>
      <c r="Q10" s="89">
        <f>'DLA (working age)'!R$3</f>
        <v>6899.7753096582819</v>
      </c>
      <c r="R10" s="89">
        <f>'DLA (working age)'!S$3</f>
        <v>7419.4275888724915</v>
      </c>
      <c r="S10" s="89">
        <f>'DLA (working age)'!T$3</f>
        <v>7528.3277963936816</v>
      </c>
      <c r="T10" s="89">
        <f>'DLA (working age)'!U$3</f>
        <v>7070.9663343357543</v>
      </c>
      <c r="U10" s="89">
        <f>'DLA (working age)'!V$3</f>
        <v>6632.0880013466431</v>
      </c>
      <c r="V10" s="89">
        <f>'DLA (working age)'!W$3</f>
        <v>5138.3005447814794</v>
      </c>
      <c r="W10" s="89">
        <f>'DLA (working age)'!X$3</f>
        <v>3571.959318536381</v>
      </c>
      <c r="X10" s="64">
        <f>'DLA (working age)'!Y$3</f>
        <v>2486.5791498461995</v>
      </c>
    </row>
    <row r="11" spans="1:24" ht="15" customHeight="1" x14ac:dyDescent="0.4">
      <c r="A11" s="70" t="s">
        <v>61</v>
      </c>
      <c r="B11" s="89"/>
      <c r="C11" s="89"/>
      <c r="D11" s="89"/>
      <c r="E11" s="89"/>
      <c r="F11" s="89"/>
      <c r="G11" s="89"/>
      <c r="H11" s="89">
        <f>'DLA (pensioners)'!I$3</f>
        <v>2184.4950000000008</v>
      </c>
      <c r="I11" s="89">
        <f>'DLA (pensioners)'!J$3</f>
        <v>2399.912471946795</v>
      </c>
      <c r="J11" s="89">
        <f>'DLA (pensioners)'!K$3</f>
        <v>2608.7810000000009</v>
      </c>
      <c r="K11" s="89">
        <f>'DLA (pensioners)'!L$3</f>
        <v>2824.8410963032825</v>
      </c>
      <c r="L11" s="89">
        <f>'DLA (pensioners)'!M$3</f>
        <v>3059.7591478660297</v>
      </c>
      <c r="M11" s="89">
        <f>'DLA (pensioners)'!N$3</f>
        <v>3359.129094277072</v>
      </c>
      <c r="N11" s="89">
        <f>'DLA (pensioners)'!O$3</f>
        <v>3619.5934670833417</v>
      </c>
      <c r="O11" s="89">
        <f>'DLA (pensioners)'!P$3</f>
        <v>3989.1991157989628</v>
      </c>
      <c r="P11" s="89">
        <f>'DLA (pensioners)'!Q$3</f>
        <v>4200.2916762362756</v>
      </c>
      <c r="Q11" s="89">
        <f>'DLA (pensioners)'!R$3</f>
        <v>4351.2435542558051</v>
      </c>
      <c r="R11" s="89">
        <f>'DLA (pensioners)'!S$3</f>
        <v>4620.0866791328808</v>
      </c>
      <c r="S11" s="89">
        <f>'DLA (pensioners)'!T$3</f>
        <v>4770.7953469207478</v>
      </c>
      <c r="T11" s="89">
        <f>'DLA (pensioners)'!U$3</f>
        <v>5009.9905589028212</v>
      </c>
      <c r="U11" s="89">
        <f>'DLA (pensioners)'!V$3</f>
        <v>4766.327878045442</v>
      </c>
      <c r="V11" s="89">
        <f>'DLA (pensioners)'!W$3</f>
        <v>4478.3398482512848</v>
      </c>
      <c r="W11" s="89">
        <f>'DLA (pensioners)'!X$3</f>
        <v>3842.5519515868132</v>
      </c>
      <c r="X11" s="64">
        <f>'DLA (pensioners)'!Y$3</f>
        <v>3525.5189931388959</v>
      </c>
    </row>
    <row r="12" spans="1:24" ht="15" customHeight="1" x14ac:dyDescent="0.4">
      <c r="A12" s="161" t="s">
        <v>85</v>
      </c>
      <c r="B12" s="89"/>
      <c r="C12" s="89"/>
      <c r="D12" s="89"/>
      <c r="E12" s="89"/>
      <c r="F12" s="89"/>
      <c r="G12" s="89"/>
      <c r="H12" s="89">
        <f>DHP!I$3</f>
        <v>13.107519600000002</v>
      </c>
      <c r="I12" s="89">
        <f>DHP!J$3</f>
        <v>14.986460219999998</v>
      </c>
      <c r="J12" s="89">
        <f>DHP!K$3</f>
        <v>16.622024122071426</v>
      </c>
      <c r="K12" s="89">
        <f>DHP!L$3</f>
        <v>17.693564299999998</v>
      </c>
      <c r="L12" s="89">
        <f>DHP!M$3</f>
        <v>19.498030839999998</v>
      </c>
      <c r="M12" s="89">
        <f>DHP!N$3</f>
        <v>20.507303</v>
      </c>
      <c r="N12" s="89">
        <f>DHP!O$3</f>
        <v>21.180479929999997</v>
      </c>
      <c r="O12" s="89">
        <f>DHP!P$3</f>
        <v>21.798681950000002</v>
      </c>
      <c r="P12" s="89">
        <f>DHP!Q$3</f>
        <v>21.36265912</v>
      </c>
      <c r="Q12" s="89">
        <f>DHP!R$3</f>
        <v>22.33975126</v>
      </c>
      <c r="R12" s="89">
        <f>DHP!S$3</f>
        <v>56.572571999999994</v>
      </c>
      <c r="S12" s="89">
        <f>DHP!T$3</f>
        <v>176.393889</v>
      </c>
      <c r="T12" s="89">
        <f>DHP!U$3</f>
        <v>199.78361199999998</v>
      </c>
      <c r="U12" s="89">
        <f>DHP!V$3</f>
        <v>163.36812400000002</v>
      </c>
      <c r="V12" s="89">
        <f>DHP!W$3</f>
        <v>183.73239999999998</v>
      </c>
      <c r="W12" s="89">
        <f>DHP!X$3</f>
        <v>164.25627313000001</v>
      </c>
      <c r="X12" s="64">
        <f>DHP!Y$3</f>
        <v>153.50407799999999</v>
      </c>
    </row>
    <row r="13" spans="1:24" ht="30" customHeight="1" x14ac:dyDescent="0.4">
      <c r="A13" s="161" t="s">
        <v>95</v>
      </c>
      <c r="B13" s="89"/>
      <c r="C13" s="89"/>
      <c r="D13" s="89"/>
      <c r="E13" s="89"/>
      <c r="F13" s="89">
        <f>ESA!G$3</f>
        <v>0</v>
      </c>
      <c r="G13" s="89">
        <f>ESA!H$3</f>
        <v>0</v>
      </c>
      <c r="H13" s="89">
        <f>ESA!I$3</f>
        <v>0</v>
      </c>
      <c r="I13" s="89">
        <f>ESA!J$3</f>
        <v>0</v>
      </c>
      <c r="J13" s="89">
        <f>ESA!K$3</f>
        <v>0</v>
      </c>
      <c r="K13" s="89">
        <f>ESA!L$3</f>
        <v>0</v>
      </c>
      <c r="L13" s="89">
        <f>ESA!M$3</f>
        <v>0</v>
      </c>
      <c r="M13" s="89">
        <f>ESA!N$3</f>
        <v>0</v>
      </c>
      <c r="N13" s="89">
        <f>ESA!O$3</f>
        <v>127.1879289499999</v>
      </c>
      <c r="O13" s="89">
        <f>ESA!P$3</f>
        <v>1267.3993002300003</v>
      </c>
      <c r="P13" s="89">
        <f>ESA!Q$3</f>
        <v>2231.7483619000013</v>
      </c>
      <c r="Q13" s="89">
        <f>ESA!R$3</f>
        <v>3554.1022156100012</v>
      </c>
      <c r="R13" s="89">
        <f>ESA!S$3</f>
        <v>6779.6544881600021</v>
      </c>
      <c r="S13" s="89">
        <f>ESA!T$3</f>
        <v>10436.707839980012</v>
      </c>
      <c r="T13" s="89">
        <f>ESA!U$3</f>
        <v>12827.382151170004</v>
      </c>
      <c r="U13" s="89">
        <f>ESA!V$3</f>
        <v>14271.548569179993</v>
      </c>
      <c r="V13" s="89">
        <f>ESA!W$3</f>
        <v>14830.444816650006</v>
      </c>
      <c r="W13" s="89">
        <f>ESA!X$3</f>
        <v>15352.892355200007</v>
      </c>
      <c r="X13" s="64">
        <f>ESA!Y$3</f>
        <v>15097.919433949999</v>
      </c>
    </row>
    <row r="14" spans="1:24" ht="15" customHeight="1" x14ac:dyDescent="0.4">
      <c r="A14" s="162" t="s">
        <v>74</v>
      </c>
      <c r="B14" s="89">
        <f>HB!C$3</f>
        <v>11379.761965</v>
      </c>
      <c r="C14" s="89">
        <f>HB!D$3</f>
        <v>11176.396123000002</v>
      </c>
      <c r="D14" s="89">
        <f>HB!E$3</f>
        <v>11064.804219999998</v>
      </c>
      <c r="E14" s="89">
        <f>HB!F$3</f>
        <v>11167.522956999999</v>
      </c>
      <c r="F14" s="89">
        <f>HB!G$3</f>
        <v>11242.0689748</v>
      </c>
      <c r="G14" s="89">
        <f>HB!H$3</f>
        <v>11625.595130999998</v>
      </c>
      <c r="H14" s="89">
        <f>HB!I$3</f>
        <v>12672.020415999999</v>
      </c>
      <c r="I14" s="89">
        <f>HB!J$3</f>
        <v>12362.273120709999</v>
      </c>
      <c r="J14" s="89">
        <f>HB!K$3</f>
        <v>13162.27006144</v>
      </c>
      <c r="K14" s="89">
        <f>HB!L$3</f>
        <v>13928.205135</v>
      </c>
      <c r="L14" s="89">
        <f>HB!M$3</f>
        <v>14840.547586000001</v>
      </c>
      <c r="M14" s="89">
        <f>HB!N$3</f>
        <v>15731.800595000001</v>
      </c>
      <c r="N14" s="89">
        <f>HB!O$3</f>
        <v>17103.441161999999</v>
      </c>
      <c r="O14" s="89">
        <f>HB!P$3</f>
        <v>19989.231177999998</v>
      </c>
      <c r="P14" s="89">
        <f>HB!Q$3</f>
        <v>21426.990301000002</v>
      </c>
      <c r="Q14" s="89">
        <f>HB!R$3</f>
        <v>22820.290123000002</v>
      </c>
      <c r="R14" s="89">
        <f>HB!S$3</f>
        <v>23899.631611999997</v>
      </c>
      <c r="S14" s="89">
        <f>HB!T$3</f>
        <v>24169.807672999999</v>
      </c>
      <c r="T14" s="89">
        <f>HB!U$3</f>
        <v>24316.565555000001</v>
      </c>
      <c r="U14" s="89">
        <f>HB!V$3</f>
        <v>24243.713646999997</v>
      </c>
      <c r="V14" s="89">
        <f>HB!W$3</f>
        <v>23440.599919</v>
      </c>
      <c r="W14" s="89">
        <f>HB!X$3</f>
        <v>22301.220214000004</v>
      </c>
      <c r="X14" s="64">
        <f>HB!Y$3</f>
        <v>20729.821951000002</v>
      </c>
    </row>
    <row r="15" spans="1:24" ht="15" customHeight="1" x14ac:dyDescent="0.4">
      <c r="A15" s="70" t="s">
        <v>185</v>
      </c>
      <c r="B15" s="89"/>
      <c r="C15" s="89"/>
      <c r="D15" s="89"/>
      <c r="E15" s="89"/>
      <c r="F15" s="89"/>
      <c r="G15" s="89"/>
      <c r="H15" s="89"/>
      <c r="I15" s="89"/>
      <c r="J15" s="89"/>
      <c r="K15" s="89"/>
      <c r="L15" s="89"/>
      <c r="M15" s="89"/>
      <c r="N15" s="89">
        <v>11599.496934000001</v>
      </c>
      <c r="O15" s="89">
        <v>14226.791441000001</v>
      </c>
      <c r="P15" s="89">
        <v>15478.010538999999</v>
      </c>
      <c r="Q15" s="89">
        <v>16578.667176999999</v>
      </c>
      <c r="R15" s="89">
        <v>17472.49165</v>
      </c>
      <c r="S15" s="89">
        <v>17625.749532000002</v>
      </c>
      <c r="T15" s="89">
        <v>17738.510613999999</v>
      </c>
      <c r="U15" s="89">
        <v>17716.225637</v>
      </c>
      <c r="V15" s="89">
        <v>17111.311003999999</v>
      </c>
      <c r="W15" s="89">
        <v>16213.076771999999</v>
      </c>
      <c r="X15" s="64">
        <v>14884.782443</v>
      </c>
    </row>
    <row r="16" spans="1:24" ht="15" customHeight="1" x14ac:dyDescent="0.4">
      <c r="A16" s="70" t="s">
        <v>184</v>
      </c>
      <c r="B16" s="89"/>
      <c r="C16" s="89"/>
      <c r="D16" s="89"/>
      <c r="E16" s="89"/>
      <c r="F16" s="89"/>
      <c r="G16" s="89"/>
      <c r="H16" s="89"/>
      <c r="I16" s="89"/>
      <c r="J16" s="89"/>
      <c r="K16" s="89"/>
      <c r="L16" s="89"/>
      <c r="M16" s="89"/>
      <c r="N16" s="89">
        <v>5503.9442200000003</v>
      </c>
      <c r="O16" s="89">
        <v>5762.439738</v>
      </c>
      <c r="P16" s="89">
        <v>5948.9797619999999</v>
      </c>
      <c r="Q16" s="89">
        <v>6241.6229469999998</v>
      </c>
      <c r="R16" s="89">
        <v>6427.1399630000005</v>
      </c>
      <c r="S16" s="89">
        <v>6544.0581410000013</v>
      </c>
      <c r="T16" s="89">
        <v>6578.0549410000003</v>
      </c>
      <c r="U16" s="89">
        <v>6527.4880119999998</v>
      </c>
      <c r="V16" s="89">
        <v>6329.2889150000001</v>
      </c>
      <c r="W16" s="89">
        <v>6088.1434419999996</v>
      </c>
      <c r="X16" s="64">
        <v>5845.0395079999998</v>
      </c>
    </row>
    <row r="17" spans="1:24" ht="15" customHeight="1" x14ac:dyDescent="0.4">
      <c r="A17" s="162" t="s">
        <v>73</v>
      </c>
      <c r="B17" s="89">
        <f>IB!C$3</f>
        <v>7661.6239999999989</v>
      </c>
      <c r="C17" s="89">
        <f>IB!D$3</f>
        <v>7412.2720000000008</v>
      </c>
      <c r="D17" s="89">
        <f>IB!E$3</f>
        <v>7250.59</v>
      </c>
      <c r="E17" s="89">
        <f>IB!F$3</f>
        <v>6790.0400000000009</v>
      </c>
      <c r="F17" s="89">
        <f>IB!G$3</f>
        <v>6766.1830000000018</v>
      </c>
      <c r="G17" s="89">
        <f>IB!H$3</f>
        <v>6749.0433528570802</v>
      </c>
      <c r="H17" s="89">
        <f>IB!I$3</f>
        <v>6757.9545089520034</v>
      </c>
      <c r="I17" s="89">
        <f>IB!J$3</f>
        <v>6724.1235550023985</v>
      </c>
      <c r="J17" s="89">
        <f>IB!K$3</f>
        <v>6662.027000000001</v>
      </c>
      <c r="K17" s="89">
        <f>IB!L$3</f>
        <v>6649.9306075199993</v>
      </c>
      <c r="L17" s="89">
        <f>IB!M$3</f>
        <v>6566.1693209299983</v>
      </c>
      <c r="M17" s="89">
        <f>IB!N$3</f>
        <v>6657.0001817393659</v>
      </c>
      <c r="N17" s="89">
        <f>IB!O$3</f>
        <v>6515.8436022599999</v>
      </c>
      <c r="O17" s="89">
        <f>IB!P$3</f>
        <v>6108.3423565899993</v>
      </c>
      <c r="P17" s="89">
        <f>IB!Q$3</f>
        <v>5556.037014035257</v>
      </c>
      <c r="Q17" s="89">
        <f>IB!R$3</f>
        <v>4935.2797263500006</v>
      </c>
      <c r="R17" s="89">
        <f>IB!S$3</f>
        <v>3275.84544611</v>
      </c>
      <c r="S17" s="89">
        <f>IB!T$3</f>
        <v>1186.7982191800002</v>
      </c>
      <c r="T17" s="89">
        <f>IB!U$3</f>
        <v>244.52811802000028</v>
      </c>
      <c r="U17" s="89">
        <f>IB!V$3</f>
        <v>61.927221750000037</v>
      </c>
      <c r="V17" s="89">
        <f>IB!W$3</f>
        <v>14.895368320000001</v>
      </c>
      <c r="W17" s="89">
        <f>IB!X$3</f>
        <v>8.9284635499999947</v>
      </c>
      <c r="X17" s="64">
        <f>IB!Y$3</f>
        <v>-1.2863196299999986</v>
      </c>
    </row>
    <row r="18" spans="1:24" ht="30" customHeight="1" x14ac:dyDescent="0.4">
      <c r="A18" s="161" t="s">
        <v>72</v>
      </c>
      <c r="B18" s="89">
        <f>IS!C$3</f>
        <v>14444.695</v>
      </c>
      <c r="C18" s="89">
        <f>IS!D$3</f>
        <v>11965.316999999999</v>
      </c>
      <c r="D18" s="89">
        <f>IS!E$3</f>
        <v>11790.69</v>
      </c>
      <c r="E18" s="89">
        <f>IS!F$3</f>
        <v>12220.356763508138</v>
      </c>
      <c r="F18" s="89">
        <f>IS!G$3</f>
        <v>13219.809382775966</v>
      </c>
      <c r="G18" s="89">
        <f>IS!H$3</f>
        <v>14153.821606999456</v>
      </c>
      <c r="H18" s="89">
        <f>IS!I$3</f>
        <v>14267.583351310546</v>
      </c>
      <c r="I18" s="89">
        <f>IS!J$3</f>
        <v>12874.915283718321</v>
      </c>
      <c r="J18" s="89">
        <f>IS!K$3</f>
        <v>10037.77677407898</v>
      </c>
      <c r="K18" s="89">
        <f>IS!L$3</f>
        <v>9149.9960046050073</v>
      </c>
      <c r="L18" s="89">
        <f>IS!M$3</f>
        <v>8838.7708489100023</v>
      </c>
      <c r="M18" s="89">
        <f>IS!N$3</f>
        <v>9027.9858692587641</v>
      </c>
      <c r="N18" s="89">
        <f>IS!O$3</f>
        <v>8684.7334093900063</v>
      </c>
      <c r="O18" s="89">
        <f>IS!P$3</f>
        <v>8373.7599778200001</v>
      </c>
      <c r="P18" s="89">
        <f>IS!Q$3</f>
        <v>7856.3960060182044</v>
      </c>
      <c r="Q18" s="89">
        <f>IS!R$3</f>
        <v>6997.2154425200024</v>
      </c>
      <c r="R18" s="89">
        <f>IS!S$3</f>
        <v>5308.9188794399934</v>
      </c>
      <c r="S18" s="89">
        <f>IS!T$3</f>
        <v>3582.8260193800043</v>
      </c>
      <c r="T18" s="89">
        <f>IS!U$3</f>
        <v>2893.4764718199995</v>
      </c>
      <c r="U18" s="89">
        <f>IS!V$3</f>
        <v>2539.1118483999994</v>
      </c>
      <c r="V18" s="89">
        <f>IS!W$3</f>
        <v>2231.8766785899993</v>
      </c>
      <c r="W18" s="89">
        <f>IS!X$3</f>
        <v>2138.7000446999996</v>
      </c>
      <c r="X18" s="64">
        <f>IS!Y$3</f>
        <v>1839.3617420700004</v>
      </c>
    </row>
    <row r="19" spans="1:24" ht="15" customHeight="1" x14ac:dyDescent="0.4">
      <c r="A19" s="70" t="s">
        <v>71</v>
      </c>
      <c r="B19" s="89">
        <f>'IS MIG'!C$3</f>
        <v>3815.0000000000009</v>
      </c>
      <c r="C19" s="89">
        <f>'IS MIG'!D$3</f>
        <v>3773</v>
      </c>
      <c r="D19" s="89">
        <f>'IS MIG'!E$3</f>
        <v>3619</v>
      </c>
      <c r="E19" s="89">
        <f>'IS MIG'!F$3</f>
        <v>3781</v>
      </c>
      <c r="F19" s="89">
        <f>'IS MIG'!G$3</f>
        <v>3923.0963265249125</v>
      </c>
      <c r="G19" s="89">
        <f>'IS MIG'!H$3</f>
        <v>4329.2688127383872</v>
      </c>
      <c r="H19" s="89">
        <f>'IS MIG'!I$3</f>
        <v>4326.6696378971765</v>
      </c>
      <c r="I19" s="89">
        <f>'IS MIG'!J$3</f>
        <v>2381.5516966624828</v>
      </c>
      <c r="J19" s="89">
        <f>'IS MIG'!K$3</f>
        <v>0</v>
      </c>
      <c r="K19" s="89">
        <f>'IS MIG'!L$3</f>
        <v>0</v>
      </c>
      <c r="L19" s="89">
        <f>'IS MIG'!M$3</f>
        <v>0</v>
      </c>
      <c r="M19" s="89">
        <f>'IS MIG'!N$3</f>
        <v>0</v>
      </c>
      <c r="N19" s="89">
        <f>'IS MIG'!O$3</f>
        <v>0</v>
      </c>
      <c r="O19" s="89">
        <f>'IS MIG'!P$3</f>
        <v>0</v>
      </c>
      <c r="P19" s="89">
        <f>'IS MIG'!Q$3</f>
        <v>0</v>
      </c>
      <c r="Q19" s="89">
        <f>'IS MIG'!R$3</f>
        <v>0</v>
      </c>
      <c r="R19" s="89">
        <f>'IS MIG'!S$3</f>
        <v>0</v>
      </c>
      <c r="S19" s="89">
        <f>'IS MIG'!T$3</f>
        <v>0</v>
      </c>
      <c r="T19" s="89">
        <f>'IS MIG'!U$3</f>
        <v>0</v>
      </c>
      <c r="U19" s="89">
        <f>'IS MIG'!V$3</f>
        <v>0</v>
      </c>
      <c r="V19" s="89">
        <f>'IS MIG'!W$3</f>
        <v>0</v>
      </c>
      <c r="W19" s="89">
        <f>'IS MIG'!X$3</f>
        <v>0</v>
      </c>
      <c r="X19" s="64">
        <f>'IS MIG'!Y$3</f>
        <v>0</v>
      </c>
    </row>
    <row r="20" spans="1:24" ht="15" customHeight="1" x14ac:dyDescent="0.4">
      <c r="A20" s="70" t="s">
        <v>183</v>
      </c>
      <c r="B20" s="89"/>
      <c r="C20" s="89"/>
      <c r="D20" s="89"/>
      <c r="E20" s="89"/>
      <c r="F20" s="89">
        <f>'IS (incapacity)'!G$3</f>
        <v>4216.9707421205239</v>
      </c>
      <c r="G20" s="89">
        <f>'IS (incapacity)'!H$3</f>
        <v>4560.3279730823833</v>
      </c>
      <c r="H20" s="89">
        <f>'IS (incapacity)'!I$3</f>
        <v>4550.8799907039584</v>
      </c>
      <c r="I20" s="89">
        <f>'IS (incapacity)'!J$3</f>
        <v>4864.9706290727363</v>
      </c>
      <c r="J20" s="89">
        <f>'IS (incapacity)'!K$3</f>
        <v>4855.6777992951511</v>
      </c>
      <c r="K20" s="89">
        <f>'IS (incapacity)'!L$3</f>
        <v>4532.1900443650766</v>
      </c>
      <c r="L20" s="89">
        <f>'IS (incapacity)'!M$3</f>
        <v>4574.2510630700244</v>
      </c>
      <c r="M20" s="89">
        <f>'IS (incapacity)'!N$3</f>
        <v>5056.8584049752217</v>
      </c>
      <c r="N20" s="89">
        <f>'IS (incapacity)'!O$3</f>
        <v>5098.7516794821686</v>
      </c>
      <c r="O20" s="89">
        <f>'IS (incapacity)'!P$3</f>
        <v>4984.9200626353195</v>
      </c>
      <c r="P20" s="89">
        <f>'IS (incapacity)'!Q$3</f>
        <v>4635.0118573493255</v>
      </c>
      <c r="Q20" s="89">
        <f>'IS (incapacity)'!R$3</f>
        <v>4042.2862376047101</v>
      </c>
      <c r="R20" s="89">
        <f>'IS (incapacity)'!S$3</f>
        <v>2489.4119175746537</v>
      </c>
      <c r="S20" s="89">
        <f>'IS (incapacity)'!T$3</f>
        <v>991.64976374931405</v>
      </c>
      <c r="T20" s="89">
        <f>'IS (incapacity)'!U$3</f>
        <v>459.84335153560278</v>
      </c>
      <c r="U20" s="89">
        <f>'IS (incapacity)'!V$3</f>
        <v>232.57641342525952</v>
      </c>
      <c r="V20" s="89">
        <f>'IS (incapacity)'!W$3</f>
        <v>91.009089681354624</v>
      </c>
      <c r="W20" s="89">
        <f>'IS (incapacity)'!X$3</f>
        <v>19.737945281754385</v>
      </c>
      <c r="X20" s="64">
        <f>'IS (incapacity)'!Y$3</f>
        <v>3.9458946524339318</v>
      </c>
    </row>
    <row r="21" spans="1:24" ht="15" customHeight="1" x14ac:dyDescent="0.4">
      <c r="A21" s="70" t="s">
        <v>182</v>
      </c>
      <c r="B21" s="89"/>
      <c r="C21" s="89"/>
      <c r="D21" s="89"/>
      <c r="E21" s="89"/>
      <c r="F21" s="89">
        <f>'IS (lone parent)'!G$3</f>
        <v>4481.2978391556726</v>
      </c>
      <c r="G21" s="89">
        <f>'IS (lone parent)'!H$3</f>
        <v>4647.6406698571791</v>
      </c>
      <c r="H21" s="89">
        <f>'IS (lone parent)'!I$3</f>
        <v>4788.8082001820831</v>
      </c>
      <c r="I21" s="89">
        <f>'IS (lone parent)'!J$3</f>
        <v>5011.3967715952967</v>
      </c>
      <c r="J21" s="89">
        <f>'IS (lone parent)'!K$3</f>
        <v>4587.9632156862672</v>
      </c>
      <c r="K21" s="89">
        <f>'IS (lone parent)'!L$3</f>
        <v>3943.0085425279758</v>
      </c>
      <c r="L21" s="89">
        <f>'IS (lone parent)'!M$3</f>
        <v>3604.4662883198712</v>
      </c>
      <c r="M21" s="89">
        <f>'IS (lone parent)'!N$3</f>
        <v>3385.751883020183</v>
      </c>
      <c r="N21" s="89">
        <f>'IS (lone parent)'!O$3</f>
        <v>3061.3235328641563</v>
      </c>
      <c r="O21" s="89">
        <f>'IS (lone parent)'!P$3</f>
        <v>2842.3252079987501</v>
      </c>
      <c r="P21" s="89">
        <f>'IS (lone parent)'!Q$3</f>
        <v>2586.2728269605468</v>
      </c>
      <c r="Q21" s="89">
        <f>'IS (lone parent)'!R$3</f>
        <v>2304.3874099657328</v>
      </c>
      <c r="R21" s="89">
        <f>'IS (lone parent)'!S$3</f>
        <v>2110.4942592273342</v>
      </c>
      <c r="S21" s="89">
        <f>'IS (lone parent)'!T$3</f>
        <v>1856.53073702336</v>
      </c>
      <c r="T21" s="89">
        <f>'IS (lone parent)'!U$3</f>
        <v>1698.8486351058352</v>
      </c>
      <c r="U21" s="89">
        <f>'IS (lone parent)'!V$3</f>
        <v>1558.7238331730634</v>
      </c>
      <c r="V21" s="89">
        <f>'IS (lone parent)'!W$3</f>
        <v>1403.0915060471689</v>
      </c>
      <c r="W21" s="89">
        <f>'IS (lone parent)'!X$3</f>
        <v>1350.2161462646229</v>
      </c>
      <c r="X21" s="64">
        <f>'IS (lone parent)'!Y$3</f>
        <v>1117.5163373683274</v>
      </c>
    </row>
    <row r="22" spans="1:24" ht="15" customHeight="1" x14ac:dyDescent="0.4">
      <c r="A22" s="70" t="s">
        <v>181</v>
      </c>
      <c r="B22" s="89"/>
      <c r="C22" s="89"/>
      <c r="D22" s="89"/>
      <c r="E22" s="89"/>
      <c r="F22" s="89">
        <f>'IS (carer)'!G$3</f>
        <v>210.12097544210181</v>
      </c>
      <c r="G22" s="89">
        <f>'IS (carer)'!H$3</f>
        <v>270.55906472417536</v>
      </c>
      <c r="H22" s="89">
        <f>'IS (carer)'!I$3</f>
        <v>292.00557556425974</v>
      </c>
      <c r="I22" s="89">
        <f>'IS (carer)'!J$3</f>
        <v>317.28259298054263</v>
      </c>
      <c r="J22" s="89">
        <f>'IS (carer)'!K$3</f>
        <v>312.66128505767614</v>
      </c>
      <c r="K22" s="89">
        <f>'IS (carer)'!L$3</f>
        <v>296.30574154435203</v>
      </c>
      <c r="L22" s="89">
        <f>'IS (carer)'!M$3</f>
        <v>290.48548701729459</v>
      </c>
      <c r="M22" s="89">
        <f>'IS (carer)'!N$3</f>
        <v>283.72187865289754</v>
      </c>
      <c r="N22" s="89">
        <f>'IS (carer)'!O$3</f>
        <v>276.94990169243863</v>
      </c>
      <c r="O22" s="89">
        <f>'IS (carer)'!P$3</f>
        <v>304.28514955817315</v>
      </c>
      <c r="P22" s="89">
        <f>'IS (carer)'!Q$3</f>
        <v>388.24454173128265</v>
      </c>
      <c r="Q22" s="89">
        <f>'IS (carer)'!R$3</f>
        <v>430.68552026831765</v>
      </c>
      <c r="R22" s="89">
        <f>'IS (carer)'!S$3</f>
        <v>508.21788711256062</v>
      </c>
      <c r="S22" s="89">
        <f>'IS (carer)'!T$3</f>
        <v>557.83154347728646</v>
      </c>
      <c r="T22" s="89">
        <f>'IS (carer)'!U$3</f>
        <v>585.49981248498966</v>
      </c>
      <c r="U22" s="89">
        <f>'IS (carer)'!V$3</f>
        <v>622.29518182127924</v>
      </c>
      <c r="V22" s="89">
        <f>'IS (carer)'!W$3</f>
        <v>628.88356754816027</v>
      </c>
      <c r="W22" s="89">
        <f>'IS (carer)'!X$3</f>
        <v>677.44579633632486</v>
      </c>
      <c r="X22" s="64">
        <f>'IS (carer)'!Y$3</f>
        <v>650.61469901292162</v>
      </c>
    </row>
    <row r="23" spans="1:24" ht="15" customHeight="1" x14ac:dyDescent="0.4">
      <c r="A23" s="70" t="s">
        <v>180</v>
      </c>
      <c r="B23" s="89"/>
      <c r="C23" s="89"/>
      <c r="D23" s="89"/>
      <c r="E23" s="89"/>
      <c r="F23" s="89">
        <f>'IS (others)'!G$3</f>
        <v>388.32349953275497</v>
      </c>
      <c r="G23" s="89">
        <f>'IS (others)'!H$3</f>
        <v>346.02508659733024</v>
      </c>
      <c r="H23" s="89">
        <f>'IS (others)'!I$3</f>
        <v>309.21994696306729</v>
      </c>
      <c r="I23" s="89">
        <f>'IS (others)'!J$3</f>
        <v>299.71359340725877</v>
      </c>
      <c r="J23" s="89">
        <f>'IS (others)'!K$3</f>
        <v>281.47447403988542</v>
      </c>
      <c r="K23" s="89">
        <f>'IS (others)'!L$3</f>
        <v>378.49167616759217</v>
      </c>
      <c r="L23" s="89">
        <f>'IS (others)'!M$3</f>
        <v>369.56801050281302</v>
      </c>
      <c r="M23" s="89">
        <f>'IS (others)'!N$3</f>
        <v>301.6537026104661</v>
      </c>
      <c r="N23" s="89">
        <f>'IS (others)'!O$3</f>
        <v>247.70829535123679</v>
      </c>
      <c r="O23" s="89">
        <f>'IS (others)'!P$3</f>
        <v>242.22955762775749</v>
      </c>
      <c r="P23" s="89">
        <f>'IS (others)'!Q$3</f>
        <v>246.86677997705539</v>
      </c>
      <c r="Q23" s="89">
        <f>'IS (others)'!R$3</f>
        <v>219.85627468124144</v>
      </c>
      <c r="R23" s="89">
        <f>'IS (others)'!S$3</f>
        <v>200.79481552544752</v>
      </c>
      <c r="S23" s="89">
        <f>'IS (others)'!T$3</f>
        <v>176.81397513004154</v>
      </c>
      <c r="T23" s="89">
        <f>'IS (others)'!U$3</f>
        <v>149.28467269357446</v>
      </c>
      <c r="U23" s="89">
        <f>'IS (others)'!V$3</f>
        <v>125.51641998039672</v>
      </c>
      <c r="V23" s="89">
        <f>'IS (others)'!W$3</f>
        <v>108.89251531331817</v>
      </c>
      <c r="W23" s="89">
        <f>'IS (others)'!X$3</f>
        <v>91.300156817299253</v>
      </c>
      <c r="X23" s="64">
        <f>'IS (others)'!Y$3</f>
        <v>67.28481103631789</v>
      </c>
    </row>
    <row r="24" spans="1:24" ht="30" customHeight="1" x14ac:dyDescent="0.4">
      <c r="A24" s="162" t="s">
        <v>66</v>
      </c>
      <c r="B24" s="89"/>
      <c r="C24" s="89"/>
      <c r="D24" s="89"/>
      <c r="E24" s="89"/>
      <c r="F24" s="89">
        <f>IIDB!G$3</f>
        <v>707.99999999999989</v>
      </c>
      <c r="G24" s="89">
        <f>IIDB!H$3</f>
        <v>727.45800000000008</v>
      </c>
      <c r="H24" s="89">
        <f>IIDB!I$3</f>
        <v>732.72112135258749</v>
      </c>
      <c r="I24" s="89">
        <f>IIDB!J$3</f>
        <v>736.5558877814442</v>
      </c>
      <c r="J24" s="89">
        <f>IIDB!K$3</f>
        <v>749.94100000000003</v>
      </c>
      <c r="K24" s="89">
        <f>IIDB!L$3</f>
        <v>745.66237929900012</v>
      </c>
      <c r="L24" s="89">
        <f>IIDB!M$3</f>
        <v>750.09489891999976</v>
      </c>
      <c r="M24" s="89">
        <f>IIDB!N$3</f>
        <v>755.76206665380016</v>
      </c>
      <c r="N24" s="89">
        <f>IIDB!O$3</f>
        <v>778.67019714000025</v>
      </c>
      <c r="O24" s="89">
        <f>IIDB!P$3</f>
        <v>807.08740407000005</v>
      </c>
      <c r="P24" s="89">
        <f>IIDB!Q$3</f>
        <v>853.62603838000007</v>
      </c>
      <c r="Q24" s="89">
        <f>IIDB!R$3</f>
        <v>854.15397472999985</v>
      </c>
      <c r="R24" s="89">
        <f>IIDB!S$3</f>
        <v>873.08095759619198</v>
      </c>
      <c r="S24" s="89">
        <f>IIDB!T$3</f>
        <v>870.57572770000013</v>
      </c>
      <c r="T24" s="89">
        <f>IIDB!U$3</f>
        <v>879.19700000000023</v>
      </c>
      <c r="U24" s="89">
        <f>IIDB!V$3</f>
        <v>865.05642750295851</v>
      </c>
      <c r="V24" s="89">
        <f>IIDB!W$3</f>
        <v>835.5814075974107</v>
      </c>
      <c r="W24" s="89">
        <f>IIDB!X$3</f>
        <v>816.60900749085613</v>
      </c>
      <c r="X24" s="64">
        <f>IIDB!Y$3</f>
        <v>815.68804592674951</v>
      </c>
    </row>
    <row r="25" spans="1:24" ht="15" customHeight="1" x14ac:dyDescent="0.4">
      <c r="A25" s="161" t="s">
        <v>65</v>
      </c>
      <c r="B25" s="89">
        <f>JSA!C$3</f>
        <v>2165.9230000000002</v>
      </c>
      <c r="C25" s="89">
        <f>JSA!D$3</f>
        <v>3893.4660000000003</v>
      </c>
      <c r="D25" s="89">
        <f>JSA!E$3</f>
        <v>3557.6930000000011</v>
      </c>
      <c r="E25" s="89">
        <f>JSA!F$3</f>
        <v>3255.0860000000002</v>
      </c>
      <c r="F25" s="89">
        <f>JSA!G$3</f>
        <v>2882.2200000000012</v>
      </c>
      <c r="G25" s="89">
        <f>JSA!H$3</f>
        <v>2605.570901407315</v>
      </c>
      <c r="H25" s="89">
        <f>JSA!I$3</f>
        <v>2624.1158686899994</v>
      </c>
      <c r="I25" s="89">
        <f>JSA!J$3</f>
        <v>2559.18840136366</v>
      </c>
      <c r="J25" s="89">
        <f>JSA!K$3</f>
        <v>2204.4830000000015</v>
      </c>
      <c r="K25" s="89">
        <f>JSA!L$3</f>
        <v>2311.2043118300007</v>
      </c>
      <c r="L25" s="89">
        <f>JSA!M$3</f>
        <v>2439.7983671900015</v>
      </c>
      <c r="M25" s="89">
        <f>JSA!N$3</f>
        <v>2241.4881393452129</v>
      </c>
      <c r="N25" s="89">
        <f>JSA!O$3</f>
        <v>2856.8277160100001</v>
      </c>
      <c r="O25" s="89">
        <f>JSA!P$3</f>
        <v>4684.0175697100012</v>
      </c>
      <c r="P25" s="89">
        <f>JSA!Q$3</f>
        <v>4473.4852258236251</v>
      </c>
      <c r="Q25" s="89">
        <f>JSA!R$3</f>
        <v>4933.9849943699946</v>
      </c>
      <c r="R25" s="89">
        <f>JSA!S$3</f>
        <v>5169.8070100499936</v>
      </c>
      <c r="S25" s="89">
        <f>JSA!T$3</f>
        <v>4338.0295486261939</v>
      </c>
      <c r="T25" s="89">
        <f>JSA!U$3</f>
        <v>3065.0410876799974</v>
      </c>
      <c r="U25" s="89">
        <f>JSA!V$3</f>
        <v>2313.5160157900004</v>
      </c>
      <c r="V25" s="89">
        <f>JSA!W$3</f>
        <v>1875.4784224599991</v>
      </c>
      <c r="W25" s="89">
        <f>JSA!X$3</f>
        <v>1666.9844684100003</v>
      </c>
      <c r="X25" s="64">
        <f>JSA!Y$3</f>
        <v>1299.8946281299989</v>
      </c>
    </row>
    <row r="26" spans="1:24" ht="15" customHeight="1" x14ac:dyDescent="0.4">
      <c r="A26" s="161" t="s">
        <v>64</v>
      </c>
      <c r="B26" s="89">
        <f>MA!C$3</f>
        <v>32.725000000000001</v>
      </c>
      <c r="C26" s="89">
        <f>MA!D$3</f>
        <v>35.762999999999998</v>
      </c>
      <c r="D26" s="89">
        <f>MA!E$3</f>
        <v>38.264000000000003</v>
      </c>
      <c r="E26" s="89">
        <f>MA!F$3</f>
        <v>38.268000000000001</v>
      </c>
      <c r="F26" s="89">
        <f>MA!G$3</f>
        <v>44.713000000000001</v>
      </c>
      <c r="G26" s="89">
        <f>MA!H$3</f>
        <v>55.794706500000004</v>
      </c>
      <c r="H26" s="89">
        <f>MA!I$3</f>
        <v>68.73589613</v>
      </c>
      <c r="I26" s="89">
        <f>MA!J$3</f>
        <v>127.61983736719999</v>
      </c>
      <c r="J26" s="89">
        <f>MA!K$3</f>
        <v>149.76499999999999</v>
      </c>
      <c r="K26" s="89">
        <f>MA!L$3</f>
        <v>163.62538309999999</v>
      </c>
      <c r="L26" s="89">
        <f>MA!M$3</f>
        <v>175.38975154999997</v>
      </c>
      <c r="M26" s="89">
        <f>MA!N$3</f>
        <v>246.68661228606564</v>
      </c>
      <c r="N26" s="89">
        <f>MA!O$3</f>
        <v>320.89652102000002</v>
      </c>
      <c r="O26" s="89">
        <f>MA!P$3</f>
        <v>344.51753750999995</v>
      </c>
      <c r="P26" s="89">
        <f>MA!Q$3</f>
        <v>343.25488572749998</v>
      </c>
      <c r="Q26" s="89">
        <f>MA!R$3</f>
        <v>365.53661895000005</v>
      </c>
      <c r="R26" s="89">
        <f>MA!S$3</f>
        <v>395.7725847000001</v>
      </c>
      <c r="S26" s="89">
        <f>MA!T$3</f>
        <v>399.99203899000003</v>
      </c>
      <c r="T26" s="89">
        <f>MA!U$3</f>
        <v>416.55604172000005</v>
      </c>
      <c r="U26" s="89">
        <f>MA!V$3</f>
        <v>440.94097081999985</v>
      </c>
      <c r="V26" s="89">
        <f>MA!W$3</f>
        <v>436.45777384000013</v>
      </c>
      <c r="W26" s="89">
        <f>MA!X$3</f>
        <v>427.42290979000001</v>
      </c>
      <c r="X26" s="64">
        <f>MA!Y$3</f>
        <v>427.64452364000005</v>
      </c>
    </row>
    <row r="27" spans="1:24" ht="15" customHeight="1" x14ac:dyDescent="0.4">
      <c r="A27" s="161" t="s">
        <v>178</v>
      </c>
      <c r="B27" s="89"/>
      <c r="C27" s="89"/>
      <c r="D27" s="89"/>
      <c r="E27" s="89"/>
      <c r="F27" s="89"/>
      <c r="G27" s="89"/>
      <c r="H27" s="89"/>
      <c r="I27" s="89"/>
      <c r="J27" s="89">
        <f>O75TVL!K$3</f>
        <v>425.35699497931432</v>
      </c>
      <c r="K27" s="89">
        <f>O75TVL!L$3</f>
        <v>449.6072684537466</v>
      </c>
      <c r="L27" s="89">
        <f>O75TVL!M$3</f>
        <v>476.27213789694639</v>
      </c>
      <c r="M27" s="89">
        <f>O75TVL!N$3</f>
        <v>497.64711229305311</v>
      </c>
      <c r="N27" s="89">
        <f>O75TVL!O$3</f>
        <v>515.13750610718887</v>
      </c>
      <c r="O27" s="89">
        <f>O75TVL!P$3</f>
        <v>536.24584358410516</v>
      </c>
      <c r="P27" s="89">
        <f>O75TVL!Q$3</f>
        <v>565.04847507227998</v>
      </c>
      <c r="Q27" s="89">
        <f>O75TVL!R$3</f>
        <v>573.57955790020594</v>
      </c>
      <c r="R27" s="89">
        <f>O75TVL!S$3</f>
        <v>581.96717842993792</v>
      </c>
      <c r="S27" s="89">
        <f>O75TVL!T$3</f>
        <v>591.74134486956291</v>
      </c>
      <c r="T27" s="89">
        <f>O75TVL!U$3</f>
        <v>597.02929659073902</v>
      </c>
      <c r="U27" s="89">
        <f>O75TVL!V$3</f>
        <v>606.62578991538703</v>
      </c>
      <c r="V27" s="89">
        <f>O75TVL!W$3</f>
        <v>612.28589483968483</v>
      </c>
      <c r="W27" s="89">
        <f>O75TVL!X$3</f>
        <v>638.82611139248331</v>
      </c>
      <c r="X27" s="64">
        <f>O75TVL!Y$3</f>
        <v>457.04299468139516</v>
      </c>
    </row>
    <row r="28" spans="1:24" ht="15" customHeight="1" x14ac:dyDescent="0.4">
      <c r="A28" s="161" t="s">
        <v>89</v>
      </c>
      <c r="B28" s="89"/>
      <c r="C28" s="89"/>
      <c r="D28" s="89"/>
      <c r="E28" s="89"/>
      <c r="F28" s="89"/>
      <c r="G28" s="89"/>
      <c r="H28" s="89"/>
      <c r="I28" s="89">
        <f>PC!J$3</f>
        <v>0</v>
      </c>
      <c r="J28" s="89">
        <f>PC!K$3</f>
        <v>5970.6159999999963</v>
      </c>
      <c r="K28" s="89">
        <f>PC!L$3</f>
        <v>6426.2752196000029</v>
      </c>
      <c r="L28" s="89">
        <f>PC!M$3</f>
        <v>6868.5436596000027</v>
      </c>
      <c r="M28" s="89">
        <f>PC!N$3</f>
        <v>7367.1248207140288</v>
      </c>
      <c r="N28" s="89">
        <f>PC!O$3</f>
        <v>7703.3184823000001</v>
      </c>
      <c r="O28" s="89">
        <f>PC!P$3</f>
        <v>8128.8851483600038</v>
      </c>
      <c r="P28" s="89">
        <f>PC!Q$3</f>
        <v>8242.1568431600008</v>
      </c>
      <c r="Q28" s="89">
        <f>PC!R$3</f>
        <v>8052.153109309992</v>
      </c>
      <c r="R28" s="89">
        <f>PC!S$3</f>
        <v>7510.8751163199995</v>
      </c>
      <c r="S28" s="89">
        <f>PC!T$3</f>
        <v>7041.52347619997</v>
      </c>
      <c r="T28" s="89">
        <f>PC!U$3</f>
        <v>6576.0799377400026</v>
      </c>
      <c r="U28" s="89">
        <f>PC!V$3</f>
        <v>6078.7060508699969</v>
      </c>
      <c r="V28" s="89">
        <f>PC!W$3</f>
        <v>5665.5855551099976</v>
      </c>
      <c r="W28" s="89">
        <f>PC!X$3</f>
        <v>5367.6480182399964</v>
      </c>
      <c r="X28" s="64">
        <f>PC!Y$3</f>
        <v>5139.8772267199965</v>
      </c>
    </row>
    <row r="29" spans="1:24" ht="30" customHeight="1" x14ac:dyDescent="0.4">
      <c r="A29" s="161" t="s">
        <v>103</v>
      </c>
      <c r="B29" s="89"/>
      <c r="C29" s="89"/>
      <c r="D29" s="89"/>
      <c r="E29" s="89"/>
      <c r="F29" s="89"/>
      <c r="G29" s="89"/>
      <c r="H29" s="89"/>
      <c r="I29" s="89">
        <f>PIP!J$3</f>
        <v>0</v>
      </c>
      <c r="J29" s="89">
        <f>PIP!K$3</f>
        <v>0</v>
      </c>
      <c r="K29" s="89">
        <f>PIP!L$3</f>
        <v>0</v>
      </c>
      <c r="L29" s="89">
        <f>PIP!M$3</f>
        <v>0</v>
      </c>
      <c r="M29" s="89">
        <f>PIP!N$3</f>
        <v>0</v>
      </c>
      <c r="N29" s="89">
        <f>PIP!O$3</f>
        <v>0</v>
      </c>
      <c r="O29" s="89">
        <f>PIP!P$3</f>
        <v>0</v>
      </c>
      <c r="P29" s="89">
        <f>PIP!Q$3</f>
        <v>0</v>
      </c>
      <c r="Q29" s="89">
        <f>PIP!R$3</f>
        <v>0</v>
      </c>
      <c r="R29" s="89">
        <f>PIP!S$3</f>
        <v>0</v>
      </c>
      <c r="S29" s="89">
        <f>PIP!T$3</f>
        <v>160.53506744000015</v>
      </c>
      <c r="T29" s="89">
        <f>PIP!U$3</f>
        <v>1564.590481480001</v>
      </c>
      <c r="U29" s="89">
        <f>PIP!V$3</f>
        <v>3004.5842815999968</v>
      </c>
      <c r="V29" s="89">
        <f>PIP!W$3</f>
        <v>5160.3793347999226</v>
      </c>
      <c r="W29" s="89">
        <f>PIP!X$3</f>
        <v>8649.7824964016072</v>
      </c>
      <c r="X29" s="64">
        <f>PIP!Y$3</f>
        <v>10625.416195339998</v>
      </c>
    </row>
    <row r="30" spans="1:24" ht="15" customHeight="1" x14ac:dyDescent="0.4">
      <c r="A30" s="161" t="s">
        <v>63</v>
      </c>
      <c r="B30" s="89">
        <f>SDA!C$3</f>
        <v>905.78099999999984</v>
      </c>
      <c r="C30" s="89">
        <f>SDA!D$3</f>
        <v>998.82600000000014</v>
      </c>
      <c r="D30" s="89">
        <f>SDA!E$3</f>
        <v>984.22199999999998</v>
      </c>
      <c r="E30" s="89">
        <f>SDA!F$3</f>
        <v>1006.2390000000001</v>
      </c>
      <c r="F30" s="89">
        <f>SDA!G$3</f>
        <v>1014.208</v>
      </c>
      <c r="G30" s="89">
        <f>SDA!H$3</f>
        <v>1039.6609860351218</v>
      </c>
      <c r="H30" s="89">
        <f>SDA!I$3</f>
        <v>957.6444399398614</v>
      </c>
      <c r="I30" s="89">
        <f>SDA!J$3</f>
        <v>936.04611806509149</v>
      </c>
      <c r="J30" s="89">
        <f>SDA!K$3</f>
        <v>918.40399999999977</v>
      </c>
      <c r="K30" s="89">
        <f>SDA!L$3</f>
        <v>900.21167601000002</v>
      </c>
      <c r="L30" s="89">
        <f>SDA!M$3</f>
        <v>903.50131325999985</v>
      </c>
      <c r="M30" s="89">
        <f>SDA!N$3</f>
        <v>898.33186294287157</v>
      </c>
      <c r="N30" s="89">
        <f>SDA!O$3</f>
        <v>887.43066767999994</v>
      </c>
      <c r="O30" s="89">
        <f>SDA!P$3</f>
        <v>906.54925573999901</v>
      </c>
      <c r="P30" s="89">
        <f>SDA!Q$3</f>
        <v>888.26432449502136</v>
      </c>
      <c r="Q30" s="89">
        <f>SDA!R$3</f>
        <v>880.68628874000046</v>
      </c>
      <c r="R30" s="89">
        <f>SDA!S$3</f>
        <v>886.86491194000041</v>
      </c>
      <c r="S30" s="89">
        <f>SDA!T$3</f>
        <v>859.72773397999947</v>
      </c>
      <c r="T30" s="89">
        <f>SDA!U$3</f>
        <v>735.16706013999988</v>
      </c>
      <c r="U30" s="89">
        <f>SDA!V$3</f>
        <v>469.59270565999952</v>
      </c>
      <c r="V30" s="89">
        <f>SDA!W$3</f>
        <v>234.28937808999999</v>
      </c>
      <c r="W30" s="89">
        <f>SDA!X$3</f>
        <v>119.58597665000003</v>
      </c>
      <c r="X30" s="64">
        <f>SDA!Y$3</f>
        <v>97.159200740000017</v>
      </c>
    </row>
    <row r="31" spans="1:24" ht="15" customHeight="1" x14ac:dyDescent="0.4">
      <c r="A31" s="70" t="s">
        <v>62</v>
      </c>
      <c r="B31" s="89"/>
      <c r="C31" s="89"/>
      <c r="D31" s="89"/>
      <c r="E31" s="89"/>
      <c r="F31" s="89">
        <f>'SDA (working age)'!G$3</f>
        <v>851.15600000000018</v>
      </c>
      <c r="G31" s="89">
        <f>'SDA (working age)'!H$3</f>
        <v>874.17398603512174</v>
      </c>
      <c r="H31" s="89">
        <f>'SDA (working age)'!I$3</f>
        <v>794.99319101826723</v>
      </c>
      <c r="I31" s="89">
        <f>'SDA (working age)'!J$3</f>
        <v>766.14312936370811</v>
      </c>
      <c r="J31" s="89">
        <f>'SDA (working age)'!K$3</f>
        <v>794.12099999999964</v>
      </c>
      <c r="K31" s="89">
        <f>'SDA (working age)'!L$3</f>
        <v>771.95111937118747</v>
      </c>
      <c r="L31" s="89">
        <f>'SDA (working age)'!M$3</f>
        <v>768.33523924275926</v>
      </c>
      <c r="M31" s="89">
        <f>'SDA (working age)'!N$3</f>
        <v>697.57744277639586</v>
      </c>
      <c r="N31" s="89">
        <f>'SDA (working age)'!O$3</f>
        <v>711.89560463857492</v>
      </c>
      <c r="O31" s="89">
        <f>'SDA (working age)'!P$3</f>
        <v>723.31083959144405</v>
      </c>
      <c r="P31" s="89">
        <f>'SDA (working age)'!Q$3</f>
        <v>718.27939070806281</v>
      </c>
      <c r="Q31" s="89">
        <f>'SDA (working age)'!R$3</f>
        <v>711.36393400661393</v>
      </c>
      <c r="R31" s="89">
        <f>'SDA (working age)'!S$3</f>
        <v>727.39818972298974</v>
      </c>
      <c r="S31" s="89">
        <f>'SDA (working age)'!T$3</f>
        <v>715.05321305721384</v>
      </c>
      <c r="T31" s="89">
        <f>'SDA (working age)'!U$3</f>
        <v>596.85802620084485</v>
      </c>
      <c r="U31" s="89">
        <f>'SDA (working age)'!V$3</f>
        <v>341.39509716401886</v>
      </c>
      <c r="V31" s="89">
        <f>'SDA (working age)'!W$3</f>
        <v>117.04904022016777</v>
      </c>
      <c r="W31" s="89">
        <f>'SDA (working age)'!X$3</f>
        <v>15.111409630934746</v>
      </c>
      <c r="X31" s="64">
        <f>'SDA (working age)'!Y$3</f>
        <v>1.422174473888604</v>
      </c>
    </row>
    <row r="32" spans="1:24" ht="15" customHeight="1" x14ac:dyDescent="0.4">
      <c r="A32" s="70" t="s">
        <v>61</v>
      </c>
      <c r="B32" s="89"/>
      <c r="C32" s="89"/>
      <c r="D32" s="89"/>
      <c r="E32" s="89"/>
      <c r="F32" s="89">
        <f>'SDA (pensioners)'!G$3</f>
        <v>163.05200000000002</v>
      </c>
      <c r="G32" s="89">
        <f>'SDA (pensioners)'!H$3</f>
        <v>165.48700000000002</v>
      </c>
      <c r="H32" s="89">
        <f>'SDA (pensioners)'!I$3</f>
        <v>162.65124892159437</v>
      </c>
      <c r="I32" s="89">
        <f>'SDA (pensioners)'!J$3</f>
        <v>169.90298870138361</v>
      </c>
      <c r="J32" s="89">
        <f>'SDA (pensioners)'!K$3</f>
        <v>124.28300000000013</v>
      </c>
      <c r="K32" s="89">
        <f>'SDA (pensioners)'!L$3</f>
        <v>128.26055663881255</v>
      </c>
      <c r="L32" s="89">
        <f>'SDA (pensioners)'!M$3</f>
        <v>135.16607401724033</v>
      </c>
      <c r="M32" s="89">
        <f>'SDA (pensioners)'!N$3</f>
        <v>200.7544201664756</v>
      </c>
      <c r="N32" s="89">
        <f>'SDA (pensioners)'!O$3</f>
        <v>175.53506304142519</v>
      </c>
      <c r="O32" s="89">
        <f>'SDA (pensioners)'!P$3</f>
        <v>183.23841614855505</v>
      </c>
      <c r="P32" s="89">
        <f>'SDA (pensioners)'!Q$3</f>
        <v>169.98493378695878</v>
      </c>
      <c r="Q32" s="89">
        <f>'SDA (pensioners)'!R$3</f>
        <v>169.32235473338645</v>
      </c>
      <c r="R32" s="89">
        <f>'SDA (pensioners)'!S$3</f>
        <v>159.46672221701044</v>
      </c>
      <c r="S32" s="89">
        <f>'SDA (pensioners)'!T$3</f>
        <v>144.67452092278558</v>
      </c>
      <c r="T32" s="89">
        <f>'SDA (pensioners)'!U$3</f>
        <v>138.30903393915497</v>
      </c>
      <c r="U32" s="89">
        <f>'SDA (pensioners)'!V$3</f>
        <v>128.19760849598055</v>
      </c>
      <c r="V32" s="89">
        <f>'SDA (pensioners)'!W$3</f>
        <v>117.24033786983223</v>
      </c>
      <c r="W32" s="89">
        <f>'SDA (pensioners)'!X$3</f>
        <v>104.47456701906529</v>
      </c>
      <c r="X32" s="64">
        <f>'SDA (pensioners)'!Y$3</f>
        <v>95.737026266111414</v>
      </c>
    </row>
    <row r="33" spans="1:24" ht="15" x14ac:dyDescent="0.4">
      <c r="A33" s="160" t="s">
        <v>60</v>
      </c>
      <c r="B33" s="89">
        <f>SP!C$3</f>
        <v>32024.286</v>
      </c>
      <c r="C33" s="89">
        <f>SP!D$3</f>
        <v>33586</v>
      </c>
      <c r="D33" s="89">
        <f>SP!E$3</f>
        <v>35603.290999999997</v>
      </c>
      <c r="E33" s="89">
        <f>SP!F$3</f>
        <v>37802.438000000009</v>
      </c>
      <c r="F33" s="89">
        <f>SP!G$3</f>
        <v>38745.099982005835</v>
      </c>
      <c r="G33" s="89">
        <f>SP!H$3</f>
        <v>41921.907407030114</v>
      </c>
      <c r="H33" s="89">
        <f>SP!I$3</f>
        <v>44367.258565528267</v>
      </c>
      <c r="I33" s="89">
        <f>SP!J$3</f>
        <v>46506.352382756901</v>
      </c>
      <c r="J33" s="89">
        <f>SP!K$3</f>
        <v>48801.804999999986</v>
      </c>
      <c r="K33" s="89">
        <f>SP!L$3</f>
        <v>51422.462685709987</v>
      </c>
      <c r="L33" s="89">
        <f>SP!M$3</f>
        <v>53663.456746919997</v>
      </c>
      <c r="M33" s="89">
        <f>SP!N$3</f>
        <v>57593.742352232301</v>
      </c>
      <c r="N33" s="89">
        <f>SP!O$3</f>
        <v>61584.34965923</v>
      </c>
      <c r="O33" s="89">
        <f>SP!P$3</f>
        <v>66895.841990320027</v>
      </c>
      <c r="P33" s="89">
        <f>SP!Q$3</f>
        <v>69835.141333069987</v>
      </c>
      <c r="Q33" s="89">
        <f>SP!R$3</f>
        <v>74150.519898250001</v>
      </c>
      <c r="R33" s="89">
        <f>SP!S$3</f>
        <v>79809.006438810044</v>
      </c>
      <c r="S33" s="89">
        <f>SP!T$3</f>
        <v>83110.340359949972</v>
      </c>
      <c r="T33" s="89">
        <f>SP!U$3</f>
        <v>86515.830873260027</v>
      </c>
      <c r="U33" s="89">
        <f>SP!V$3</f>
        <v>89367.861473900004</v>
      </c>
      <c r="V33" s="89">
        <f>SP!W$3</f>
        <v>91580.290263550007</v>
      </c>
      <c r="W33" s="89">
        <f>SP!X$3</f>
        <v>93800.446975290019</v>
      </c>
      <c r="X33" s="64">
        <f>SP!Y$3</f>
        <v>96743.369584550004</v>
      </c>
    </row>
    <row r="34" spans="1:24" ht="30" customHeight="1" x14ac:dyDescent="0.4">
      <c r="A34" s="160" t="s">
        <v>88</v>
      </c>
      <c r="B34" s="89"/>
      <c r="C34" s="89"/>
      <c r="D34" s="89"/>
      <c r="E34" s="89"/>
      <c r="F34" s="89"/>
      <c r="G34" s="89"/>
      <c r="H34" s="89"/>
      <c r="I34" s="89"/>
      <c r="J34" s="89">
        <f>SMP!K$3</f>
        <v>1291.1700000000003</v>
      </c>
      <c r="K34" s="89">
        <f>SMP!L$3</f>
        <v>1183.6549443026729</v>
      </c>
      <c r="L34" s="89">
        <f>SMP!M$3</f>
        <v>1312.9542119951132</v>
      </c>
      <c r="M34" s="89">
        <f>SMP!N$3</f>
        <v>1623.1882790812581</v>
      </c>
      <c r="N34" s="89">
        <f>SMP!O$3</f>
        <v>1949.4219162508434</v>
      </c>
      <c r="O34" s="89">
        <f>SMP!P$3</f>
        <v>2026.2023687265357</v>
      </c>
      <c r="P34" s="89">
        <f>SMP!Q$3</f>
        <v>2134.4746846376856</v>
      </c>
      <c r="Q34" s="89">
        <f>SMP!R$3</f>
        <v>2194.8675095390699</v>
      </c>
      <c r="R34" s="89">
        <f>SMP!S$3</f>
        <v>2244.5398762216828</v>
      </c>
      <c r="S34" s="89">
        <f>SMP!T$3</f>
        <v>2224.31914366208</v>
      </c>
      <c r="T34" s="89">
        <f>SMP!U$3</f>
        <v>2272.4970248438781</v>
      </c>
      <c r="U34" s="89">
        <f>SMP!V$3</f>
        <v>2400.02563917</v>
      </c>
      <c r="V34" s="89">
        <f>SMP!W$3</f>
        <v>2489.1042438382997</v>
      </c>
      <c r="W34" s="89">
        <f>SMP!X$3</f>
        <v>2374.1831888023089</v>
      </c>
      <c r="X34" s="64">
        <f>SMP!Y$3</f>
        <v>2586.9999999982324</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UC!T$3</f>
        <v>5.8574696600000031</v>
      </c>
      <c r="T35" s="89">
        <f>UC!U$3</f>
        <v>56.150329630000016</v>
      </c>
      <c r="U35" s="89">
        <f>UC!V$3</f>
        <v>490.79643462000018</v>
      </c>
      <c r="V35" s="89">
        <f>UC!W$3</f>
        <v>1585.2890467599996</v>
      </c>
      <c r="W35" s="89">
        <f>UC!X$3</f>
        <v>3321.8002079199982</v>
      </c>
      <c r="X35" s="64">
        <f>UC!Y$3</f>
        <v>8130.6088377400001</v>
      </c>
    </row>
    <row r="36" spans="1:24" ht="15" customHeight="1" x14ac:dyDescent="0.4">
      <c r="A36" s="160" t="s">
        <v>59</v>
      </c>
      <c r="B36" s="89"/>
      <c r="C36" s="89"/>
      <c r="D36" s="89"/>
      <c r="E36" s="89"/>
      <c r="F36" s="89">
        <f>WFP!G$3</f>
        <v>1749.2679999999998</v>
      </c>
      <c r="G36" s="89">
        <f>WFP!H$3</f>
        <v>1680.5630000000001</v>
      </c>
      <c r="H36" s="89">
        <f>WFP!I$3</f>
        <v>1705.4359999999999</v>
      </c>
      <c r="I36" s="89">
        <f>WFP!J$3</f>
        <v>1915.596</v>
      </c>
      <c r="J36" s="89">
        <f>WFP!K$3</f>
        <v>2474.88442904779</v>
      </c>
      <c r="K36" s="89">
        <f>WFP!L$3</f>
        <v>3113.7637531214655</v>
      </c>
      <c r="L36" s="89">
        <f>WFP!M$3</f>
        <v>2015.0229999999999</v>
      </c>
      <c r="M36" s="89">
        <f>WFP!N$3</f>
        <v>2070.2503380227035</v>
      </c>
      <c r="N36" s="89">
        <f>WFP!O$3</f>
        <v>2700.6877948242013</v>
      </c>
      <c r="O36" s="89">
        <f>WFP!P$3</f>
        <v>2734.8132516599994</v>
      </c>
      <c r="P36" s="89">
        <f>WFP!Q$3</f>
        <v>2759.4819029400005</v>
      </c>
      <c r="Q36" s="89">
        <f>WFP!R$3</f>
        <v>2149.2390251900001</v>
      </c>
      <c r="R36" s="89">
        <f>WFP!S$3</f>
        <v>2144.0899999999997</v>
      </c>
      <c r="S36" s="89">
        <f>WFP!T$3</f>
        <v>2140.0810000000024</v>
      </c>
      <c r="T36" s="89">
        <f>WFP!U$3</f>
        <v>2116.9060000000004</v>
      </c>
      <c r="U36" s="89">
        <f>WFP!V$3</f>
        <v>2073.8218945200006</v>
      </c>
      <c r="V36" s="89">
        <f>WFP!W$3</f>
        <v>2048.8185346600017</v>
      </c>
      <c r="W36" s="89">
        <f>WFP!X$3</f>
        <v>2022.5266947100015</v>
      </c>
      <c r="X36" s="64">
        <f>WFP!Y$3</f>
        <v>1995.3827969600006</v>
      </c>
    </row>
    <row r="37" spans="1:24" ht="30" customHeight="1" x14ac:dyDescent="0.4">
      <c r="A37" s="171" t="s">
        <v>177</v>
      </c>
      <c r="B37" s="88">
        <f>SUM(B3:B36)-SUM(B9:B11,B19:B23)</f>
        <v>78797.360757000002</v>
      </c>
      <c r="C37" s="88">
        <f>SUM(C3:C36)-SUM(C9:C11,C19:C23)</f>
        <v>79924.455657000013</v>
      </c>
      <c r="D37" s="88">
        <f>SUM(D3:D36)-SUM(D9:D11,D19:D23)</f>
        <v>81712.472834999993</v>
      </c>
      <c r="E37" s="88">
        <f>SUM(E3:E36)-SUM(E9:E11,E19:E23)</f>
        <v>84282.232005508151</v>
      </c>
      <c r="F37" s="88">
        <f t="shared" ref="F37:M37" si="0">SUM(F3:F36)-SUM(F9:F11,F19:F23,F31:F32)</f>
        <v>88936.127790641825</v>
      </c>
      <c r="G37" s="88">
        <f t="shared" si="0"/>
        <v>94984.624249270055</v>
      </c>
      <c r="H37" s="88">
        <f t="shared" si="0"/>
        <v>99386.716844796028</v>
      </c>
      <c r="I37" s="88">
        <f t="shared" si="0"/>
        <v>101085.46673288281</v>
      </c>
      <c r="J37" s="88">
        <f t="shared" si="0"/>
        <v>110194.30170267812</v>
      </c>
      <c r="K37" s="88">
        <f t="shared" si="0"/>
        <v>114802.50366269192</v>
      </c>
      <c r="L37" s="88">
        <f t="shared" si="0"/>
        <v>118093.71011766206</v>
      </c>
      <c r="M37" s="88">
        <f t="shared" si="0"/>
        <v>125085.72560509277</v>
      </c>
      <c r="N37" s="88">
        <f t="shared" ref="N37:X37" si="1">SUM(N3:N36)-SUM(N9:N11,N19:N23,N31:N32,N15:N16)</f>
        <v>133281.32466080226</v>
      </c>
      <c r="O37" s="88">
        <f t="shared" si="1"/>
        <v>146530.01590182071</v>
      </c>
      <c r="P37" s="88">
        <f t="shared" si="1"/>
        <v>151837.62063232268</v>
      </c>
      <c r="Q37" s="88">
        <f t="shared" si="1"/>
        <v>157763.15347331928</v>
      </c>
      <c r="R37" s="88">
        <f t="shared" si="1"/>
        <v>165415.84980147783</v>
      </c>
      <c r="S37" s="88">
        <f t="shared" si="1"/>
        <v>163096.7511350284</v>
      </c>
      <c r="T37" s="88">
        <f t="shared" si="1"/>
        <v>167397.72919860465</v>
      </c>
      <c r="U37" s="88">
        <f t="shared" si="1"/>
        <v>171232.15588830828</v>
      </c>
      <c r="V37" s="88">
        <f t="shared" si="1"/>
        <v>173448.97797849547</v>
      </c>
      <c r="W37" s="88">
        <f t="shared" si="1"/>
        <v>177527.55682433728</v>
      </c>
      <c r="X37" s="59">
        <f t="shared" si="1"/>
        <v>183315.40786509641</v>
      </c>
    </row>
    <row r="38" spans="1:24" s="156" customFormat="1" ht="60" customHeight="1" x14ac:dyDescent="0.4">
      <c r="A38" s="170" t="s">
        <v>8</v>
      </c>
      <c r="B38" s="169">
        <v>0.96455074062884416</v>
      </c>
      <c r="C38" s="169">
        <v>0.96913443613397765</v>
      </c>
      <c r="D38" s="169">
        <v>0.96835484952491235</v>
      </c>
      <c r="E38" s="169">
        <v>0.96410017069251486</v>
      </c>
      <c r="F38" s="169">
        <v>0.97540364484576914</v>
      </c>
      <c r="G38" s="169">
        <v>0.98405838426098047</v>
      </c>
      <c r="H38" s="169">
        <v>0.98220481010648597</v>
      </c>
      <c r="I38" s="169">
        <v>0.95723630419104611</v>
      </c>
      <c r="J38" s="169">
        <v>0.99378746609980761</v>
      </c>
      <c r="K38" s="169">
        <v>0.9933428233627124</v>
      </c>
      <c r="L38" s="169">
        <v>0.99276303092175122</v>
      </c>
      <c r="M38" s="169">
        <v>0.99316975150247511</v>
      </c>
      <c r="N38" s="169">
        <v>0.98411840246718296</v>
      </c>
      <c r="O38" s="169">
        <v>0.99232783783635437</v>
      </c>
      <c r="P38" s="169">
        <v>0.99232674108982555</v>
      </c>
      <c r="Q38" s="169">
        <v>0.99450740175570496</v>
      </c>
      <c r="R38" s="169">
        <v>0.99499055741926801</v>
      </c>
      <c r="S38" s="169">
        <v>0.99542343370976061</v>
      </c>
      <c r="T38" s="169">
        <v>0.9963225092149558</v>
      </c>
      <c r="U38" s="169">
        <v>0.99667647768391721</v>
      </c>
      <c r="V38" s="169">
        <v>0.99728612307812792</v>
      </c>
      <c r="W38" s="169">
        <v>0.99579795933747006</v>
      </c>
      <c r="X38" s="168">
        <v>0.9995395436302017</v>
      </c>
    </row>
    <row r="39" spans="1:24" ht="60" customHeight="1" x14ac:dyDescent="0.4">
      <c r="A39" s="173" t="s">
        <v>202</v>
      </c>
      <c r="B39" s="175"/>
      <c r="C39" s="174"/>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tr">
        <f>W2</f>
        <v>2017/18</v>
      </c>
      <c r="X40" s="163" t="str">
        <f>X2</f>
        <v>2018/19</v>
      </c>
    </row>
    <row r="41" spans="1:24" ht="27.75" customHeight="1" x14ac:dyDescent="0.4">
      <c r="A41" s="161" t="s">
        <v>80</v>
      </c>
      <c r="B41" s="89">
        <v>3631.6586975030423</v>
      </c>
      <c r="C41" s="89">
        <v>3801.3103136078939</v>
      </c>
      <c r="D41" s="89">
        <v>3989.1422599452608</v>
      </c>
      <c r="E41" s="89">
        <v>4185.7426964438273</v>
      </c>
      <c r="F41" s="89">
        <v>4285.3328145941568</v>
      </c>
      <c r="G41" s="89">
        <v>4485.9781878878539</v>
      </c>
      <c r="H41" s="89">
        <v>4554.2425177108307</v>
      </c>
      <c r="I41" s="89">
        <v>4744.8647954577964</v>
      </c>
      <c r="J41" s="89">
        <v>4909.8045854393386</v>
      </c>
      <c r="K41" s="89">
        <v>5110.696842368272</v>
      </c>
      <c r="L41" s="89">
        <v>5248.1015477478986</v>
      </c>
      <c r="M41" s="89">
        <v>5485.34410285798</v>
      </c>
      <c r="N41" s="89">
        <v>5689.2672894440102</v>
      </c>
      <c r="O41" s="89">
        <v>6049.9126053146983</v>
      </c>
      <c r="P41" s="89">
        <v>6080.7087995359561</v>
      </c>
      <c r="Q41" s="89">
        <v>6130.0170671903325</v>
      </c>
      <c r="R41" s="89">
        <v>6162.3215339330773</v>
      </c>
      <c r="S41" s="89">
        <v>5923.6112825071314</v>
      </c>
      <c r="T41" s="89">
        <v>5915.7804868229687</v>
      </c>
      <c r="U41" s="89">
        <v>5942.227502046916</v>
      </c>
      <c r="V41" s="89">
        <v>5802.7018696749547</v>
      </c>
      <c r="W41" s="89">
        <v>5740.1000460367795</v>
      </c>
      <c r="X41" s="64">
        <v>5789.0211756735762</v>
      </c>
    </row>
    <row r="42" spans="1:24" ht="15" x14ac:dyDescent="0.4">
      <c r="A42" s="161" t="s">
        <v>186</v>
      </c>
      <c r="B42" s="89">
        <v>1489.2151099094622</v>
      </c>
      <c r="C42" s="89">
        <v>1488.2184532211741</v>
      </c>
      <c r="D42" s="89">
        <v>1450.4031391875751</v>
      </c>
      <c r="E42" s="89">
        <v>1485.3374876898351</v>
      </c>
      <c r="F42" s="89">
        <v>1429.6183998109193</v>
      </c>
      <c r="G42" s="89">
        <v>1578.326095679121</v>
      </c>
      <c r="H42" s="89">
        <v>1523.4817937857379</v>
      </c>
      <c r="I42" s="89">
        <v>1381.6863675396037</v>
      </c>
      <c r="J42" s="89">
        <v>1233.3471844350734</v>
      </c>
      <c r="K42" s="89">
        <v>1138.9776921365722</v>
      </c>
      <c r="L42" s="89">
        <v>1007.4607361955321</v>
      </c>
      <c r="M42" s="89">
        <v>908.58739641219404</v>
      </c>
      <c r="N42" s="89">
        <v>810.76940981220559</v>
      </c>
      <c r="O42" s="89">
        <v>769.69702074980137</v>
      </c>
      <c r="P42" s="89">
        <v>713.62712117194826</v>
      </c>
      <c r="Q42" s="89">
        <v>681.9034426432346</v>
      </c>
      <c r="R42" s="89">
        <v>666.85021749338568</v>
      </c>
      <c r="S42" s="89">
        <v>643.444358236742</v>
      </c>
      <c r="T42" s="89">
        <v>622.66206206453944</v>
      </c>
      <c r="U42" s="89">
        <v>615.83534265541084</v>
      </c>
      <c r="V42" s="89">
        <v>589.85963869922216</v>
      </c>
      <c r="W42" s="89">
        <v>521.70932509908062</v>
      </c>
      <c r="X42" s="64">
        <v>472.52116920414426</v>
      </c>
    </row>
    <row r="43" spans="1:24" ht="15" x14ac:dyDescent="0.4">
      <c r="A43" s="161" t="s">
        <v>78</v>
      </c>
      <c r="B43" s="89" t="s">
        <v>208</v>
      </c>
      <c r="C43" s="89" t="s">
        <v>208</v>
      </c>
      <c r="D43" s="89" t="s">
        <v>208</v>
      </c>
      <c r="E43" s="89" t="s">
        <v>208</v>
      </c>
      <c r="F43" s="89" t="s">
        <v>208</v>
      </c>
      <c r="G43" s="89">
        <v>1337.8150615301104</v>
      </c>
      <c r="H43" s="89">
        <v>1391.3569972431133</v>
      </c>
      <c r="I43" s="89">
        <v>1446.182546946874</v>
      </c>
      <c r="J43" s="89">
        <v>1464.8757719649184</v>
      </c>
      <c r="K43" s="89">
        <v>1496.6077425843389</v>
      </c>
      <c r="L43" s="89">
        <v>1494.0431043457804</v>
      </c>
      <c r="M43" s="89">
        <v>1579.6409703961529</v>
      </c>
      <c r="N43" s="89">
        <v>1637.7555230282571</v>
      </c>
      <c r="O43" s="89">
        <v>1771.1619703669339</v>
      </c>
      <c r="P43" s="89">
        <v>1828.5843311125984</v>
      </c>
      <c r="Q43" s="89">
        <v>1989.5734863489001</v>
      </c>
      <c r="R43" s="89">
        <v>2168.915730651936</v>
      </c>
      <c r="S43" s="89">
        <v>2307.8185412001581</v>
      </c>
      <c r="T43" s="89">
        <v>2530.5273537507906</v>
      </c>
      <c r="U43" s="89">
        <v>2755.3488643939068</v>
      </c>
      <c r="V43" s="89">
        <v>2822.5986711648638</v>
      </c>
      <c r="W43" s="89">
        <v>2937.8975092931059</v>
      </c>
      <c r="X43" s="64">
        <v>2942.6908514830161</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353.38098483945367</v>
      </c>
      <c r="P44" s="89">
        <v>506.4517244218066</v>
      </c>
      <c r="Q44" s="89">
        <v>147.79063185312418</v>
      </c>
      <c r="R44" s="89">
        <v>159.51219827705242</v>
      </c>
      <c r="S44" s="89">
        <v>9.2908771636305936</v>
      </c>
      <c r="T44" s="89">
        <v>12.04154901041742</v>
      </c>
      <c r="U44" s="89">
        <v>4.2497496618929462</v>
      </c>
      <c r="V44" s="89">
        <v>3.3633172509878757</v>
      </c>
      <c r="W44" s="89">
        <v>118.62033931021385</v>
      </c>
      <c r="X44" s="64">
        <v>27.494164613398485</v>
      </c>
    </row>
    <row r="45" spans="1:24" ht="15" x14ac:dyDescent="0.4">
      <c r="A45" s="161" t="s">
        <v>77</v>
      </c>
      <c r="B45" s="89">
        <v>3506.7817119151969</v>
      </c>
      <c r="C45" s="89">
        <v>3610.4879794712242</v>
      </c>
      <c r="D45" s="89">
        <v>3650.4037866701315</v>
      </c>
      <c r="E45" s="89">
        <v>3733.4646824883189</v>
      </c>
      <c r="F45" s="89">
        <v>3741.279450809614</v>
      </c>
      <c r="G45" s="89">
        <v>3861.64343320735</v>
      </c>
      <c r="H45" s="89">
        <v>3974.6296048622448</v>
      </c>
      <c r="I45" s="89">
        <v>4430.9507350901395</v>
      </c>
      <c r="J45" s="89">
        <v>4754.7640027846546</v>
      </c>
      <c r="K45" s="89">
        <v>4915.2746372847851</v>
      </c>
      <c r="L45" s="89">
        <v>4984.5470489563813</v>
      </c>
      <c r="M45" s="89">
        <v>4969.7580192506384</v>
      </c>
      <c r="N45" s="89">
        <v>5088.0421264071119</v>
      </c>
      <c r="O45" s="89">
        <v>5565.8304559072631</v>
      </c>
      <c r="P45" s="89">
        <v>5728.301528360088</v>
      </c>
      <c r="Q45" s="89">
        <v>5646.6272398440206</v>
      </c>
      <c r="R45" s="89">
        <v>5527.9541521174342</v>
      </c>
      <c r="S45" s="89" t="s">
        <v>208</v>
      </c>
      <c r="T45" s="89" t="s">
        <v>208</v>
      </c>
      <c r="U45" s="89" t="s">
        <v>208</v>
      </c>
      <c r="V45" s="89" t="s">
        <v>208</v>
      </c>
      <c r="W45" s="89" t="s">
        <v>208</v>
      </c>
      <c r="X45" s="64" t="s">
        <v>208</v>
      </c>
    </row>
    <row r="46" spans="1:24" ht="26.25" customHeight="1" x14ac:dyDescent="0.4">
      <c r="A46" s="161" t="s">
        <v>76</v>
      </c>
      <c r="B46" s="89">
        <v>6826.2740921321747</v>
      </c>
      <c r="C46" s="89">
        <v>7468.2943447089865</v>
      </c>
      <c r="D46" s="89">
        <v>7913.0629240159205</v>
      </c>
      <c r="E46" s="89">
        <v>8392.8159240504083</v>
      </c>
      <c r="F46" s="89">
        <v>8764.1096680173123</v>
      </c>
      <c r="G46" s="89">
        <v>9447.3932652885233</v>
      </c>
      <c r="H46" s="89">
        <v>9879.8985181146491</v>
      </c>
      <c r="I46" s="89">
        <v>10406.570400694</v>
      </c>
      <c r="J46" s="89">
        <v>10797.926479443195</v>
      </c>
      <c r="K46" s="89">
        <v>11224.24941094114</v>
      </c>
      <c r="L46" s="89">
        <v>11579.661105927851</v>
      </c>
      <c r="M46" s="89">
        <v>12177.937736852968</v>
      </c>
      <c r="N46" s="89">
        <v>12646.921861574263</v>
      </c>
      <c r="O46" s="89">
        <v>13576.192340520554</v>
      </c>
      <c r="P46" s="89">
        <v>13814.40891673686</v>
      </c>
      <c r="Q46" s="89">
        <v>14426.30296013027</v>
      </c>
      <c r="R46" s="89">
        <v>15114.420953801256</v>
      </c>
      <c r="S46" s="89">
        <v>15209.448377079494</v>
      </c>
      <c r="T46" s="89">
        <v>15055.49465523417</v>
      </c>
      <c r="U46" s="89">
        <v>14324.367896453759</v>
      </c>
      <c r="V46" s="89">
        <v>12185.462715163878</v>
      </c>
      <c r="W46" s="89">
        <v>9737.1499220989226</v>
      </c>
      <c r="X46" s="64">
        <v>8288.6929625131361</v>
      </c>
    </row>
    <row r="47" spans="1:24" ht="15" x14ac:dyDescent="0.4">
      <c r="A47" s="70" t="s">
        <v>75</v>
      </c>
      <c r="B47" s="89" t="s">
        <v>208</v>
      </c>
      <c r="C47" s="89" t="s">
        <v>208</v>
      </c>
      <c r="D47" s="89" t="s">
        <v>208</v>
      </c>
      <c r="E47" s="89" t="s">
        <v>208</v>
      </c>
      <c r="F47" s="89" t="s">
        <v>208</v>
      </c>
      <c r="G47" s="89" t="s">
        <v>208</v>
      </c>
      <c r="H47" s="89">
        <v>1067.8939692446515</v>
      </c>
      <c r="I47" s="89">
        <v>1089.1598894700189</v>
      </c>
      <c r="J47" s="89">
        <v>1125.51978789554</v>
      </c>
      <c r="K47" s="89">
        <v>1203.0868868293078</v>
      </c>
      <c r="L47" s="89">
        <v>1230.2437378481707</v>
      </c>
      <c r="M47" s="89">
        <v>1283.3568830281301</v>
      </c>
      <c r="N47" s="89">
        <v>1328.8795979425947</v>
      </c>
      <c r="O47" s="89">
        <v>1412.4065717892381</v>
      </c>
      <c r="P47" s="89">
        <v>1419.293541167953</v>
      </c>
      <c r="Q47" s="89">
        <v>1509.3823752682865</v>
      </c>
      <c r="R47" s="89">
        <v>1565.0345051147883</v>
      </c>
      <c r="S47" s="89">
        <v>1617.2463615090726</v>
      </c>
      <c r="T47" s="89">
        <v>1873.7771377756328</v>
      </c>
      <c r="U47" s="89">
        <v>1986.0046693621321</v>
      </c>
      <c r="V47" s="89">
        <v>2007.6654309503945</v>
      </c>
      <c r="W47" s="89">
        <v>2039.9923184409536</v>
      </c>
      <c r="X47" s="64">
        <v>2156.3957959634504</v>
      </c>
    </row>
    <row r="48" spans="1:24" ht="15" x14ac:dyDescent="0.4">
      <c r="A48" s="70" t="s">
        <v>62</v>
      </c>
      <c r="B48" s="89" t="s">
        <v>208</v>
      </c>
      <c r="C48" s="89" t="s">
        <v>208</v>
      </c>
      <c r="D48" s="89" t="s">
        <v>208</v>
      </c>
      <c r="E48" s="89" t="s">
        <v>208</v>
      </c>
      <c r="F48" s="89" t="s">
        <v>208</v>
      </c>
      <c r="G48" s="89" t="s">
        <v>208</v>
      </c>
      <c r="H48" s="89">
        <v>5751.4991419126573</v>
      </c>
      <c r="I48" s="89">
        <v>6023.4812495287397</v>
      </c>
      <c r="J48" s="89">
        <v>6185.7304802905855</v>
      </c>
      <c r="K48" s="89">
        <v>6342.1640480305514</v>
      </c>
      <c r="L48" s="89">
        <v>6479.4833197609432</v>
      </c>
      <c r="M48" s="89">
        <v>6748.726866779858</v>
      </c>
      <c r="N48" s="89">
        <v>6968.7946384337201</v>
      </c>
      <c r="O48" s="89">
        <v>7437.3645729943037</v>
      </c>
      <c r="P48" s="89">
        <v>7509.5022436097097</v>
      </c>
      <c r="Q48" s="89">
        <v>7921.4025686241212</v>
      </c>
      <c r="R48" s="89">
        <v>8349.8959668855823</v>
      </c>
      <c r="S48" s="89">
        <v>8319.8250034304165</v>
      </c>
      <c r="T48" s="89">
        <v>7715.2399117357354</v>
      </c>
      <c r="U48" s="89">
        <v>7178.9897456360541</v>
      </c>
      <c r="V48" s="89">
        <v>5438.1342332441136</v>
      </c>
      <c r="W48" s="89">
        <v>3708.1248954892194</v>
      </c>
      <c r="X48" s="64">
        <v>2536.2929733266633</v>
      </c>
    </row>
    <row r="49" spans="1:24" ht="15" x14ac:dyDescent="0.4">
      <c r="A49" s="70" t="s">
        <v>61</v>
      </c>
      <c r="B49" s="89" t="s">
        <v>208</v>
      </c>
      <c r="C49" s="89" t="s">
        <v>208</v>
      </c>
      <c r="D49" s="89" t="s">
        <v>208</v>
      </c>
      <c r="E49" s="89" t="s">
        <v>208</v>
      </c>
      <c r="F49" s="89" t="s">
        <v>208</v>
      </c>
      <c r="G49" s="89" t="s">
        <v>208</v>
      </c>
      <c r="H49" s="89">
        <v>3060.5054069573453</v>
      </c>
      <c r="I49" s="89">
        <v>3293.9292616952443</v>
      </c>
      <c r="J49" s="89">
        <v>3486.6762112570723</v>
      </c>
      <c r="K49" s="89">
        <v>3678.9984760812868</v>
      </c>
      <c r="L49" s="89">
        <v>3869.9340483187389</v>
      </c>
      <c r="M49" s="89">
        <v>4145.8539870449713</v>
      </c>
      <c r="N49" s="89">
        <v>4349.2476251979515</v>
      </c>
      <c r="O49" s="89">
        <v>4726.4211957370062</v>
      </c>
      <c r="P49" s="89">
        <v>4885.6131319592087</v>
      </c>
      <c r="Q49" s="89">
        <v>4995.5180162378574</v>
      </c>
      <c r="R49" s="89">
        <v>5199.4904818008899</v>
      </c>
      <c r="S49" s="89">
        <v>5272.377012140013</v>
      </c>
      <c r="T49" s="89">
        <v>5466.4776057228046</v>
      </c>
      <c r="U49" s="89">
        <v>5159.373481455561</v>
      </c>
      <c r="V49" s="89">
        <v>4739.6630509693696</v>
      </c>
      <c r="W49" s="89">
        <v>3989.0327081687406</v>
      </c>
      <c r="X49" s="64">
        <v>3596.0041932230238</v>
      </c>
    </row>
    <row r="50" spans="1:24" ht="17.25" customHeight="1" x14ac:dyDescent="0.4">
      <c r="A50" s="161" t="s">
        <v>85</v>
      </c>
      <c r="B50" s="89" t="s">
        <v>208</v>
      </c>
      <c r="C50" s="89" t="s">
        <v>208</v>
      </c>
      <c r="D50" s="89" t="s">
        <v>208</v>
      </c>
      <c r="E50" s="89" t="s">
        <v>208</v>
      </c>
      <c r="F50" s="89" t="s">
        <v>208</v>
      </c>
      <c r="G50" s="89" t="s">
        <v>208</v>
      </c>
      <c r="H50" s="89">
        <v>18.363802438366474</v>
      </c>
      <c r="I50" s="89">
        <v>20.569225096715996</v>
      </c>
      <c r="J50" s="89">
        <v>22.215592680783725</v>
      </c>
      <c r="K50" s="89">
        <v>23.043631084712001</v>
      </c>
      <c r="L50" s="89">
        <v>24.660795107193394</v>
      </c>
      <c r="M50" s="89">
        <v>25.310216285208522</v>
      </c>
      <c r="N50" s="89">
        <v>25.450137667071964</v>
      </c>
      <c r="O50" s="89">
        <v>25.82717718941807</v>
      </c>
      <c r="P50" s="89">
        <v>24.848200071610723</v>
      </c>
      <c r="Q50" s="89">
        <v>25.647525473137787</v>
      </c>
      <c r="R50" s="89">
        <v>63.667322730880599</v>
      </c>
      <c r="S50" s="89">
        <v>194.93921197978952</v>
      </c>
      <c r="T50" s="89">
        <v>217.98696587316212</v>
      </c>
      <c r="U50" s="89">
        <v>176.83994644245661</v>
      </c>
      <c r="V50" s="89">
        <v>194.45368084022667</v>
      </c>
      <c r="W50" s="89">
        <v>170.51783665979801</v>
      </c>
      <c r="X50" s="64">
        <v>156.57306321114655</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152.82705170350997</v>
      </c>
      <c r="O51" s="89">
        <v>1501.6204361284642</v>
      </c>
      <c r="P51" s="89">
        <v>2595.8814160013958</v>
      </c>
      <c r="Q51" s="89">
        <v>4080.3465557025615</v>
      </c>
      <c r="R51" s="89">
        <v>7629.8890971679002</v>
      </c>
      <c r="S51" s="89">
        <v>11533.980080165898</v>
      </c>
      <c r="T51" s="89">
        <v>13996.153574543967</v>
      </c>
      <c r="U51" s="89">
        <v>15448.423002180694</v>
      </c>
      <c r="V51" s="89">
        <v>15695.841251164491</v>
      </c>
      <c r="W51" s="89">
        <v>15938.155304470447</v>
      </c>
      <c r="X51" s="64">
        <v>15399.76999105295</v>
      </c>
    </row>
    <row r="52" spans="1:24" ht="15" x14ac:dyDescent="0.4">
      <c r="A52" s="162" t="s">
        <v>74</v>
      </c>
      <c r="B52" s="89">
        <v>17270.898245640972</v>
      </c>
      <c r="C52" s="89">
        <v>16850.748577621092</v>
      </c>
      <c r="D52" s="89">
        <v>16469.95890335643</v>
      </c>
      <c r="E52" s="89">
        <v>16559.554844980918</v>
      </c>
      <c r="F52" s="89">
        <v>16302.549737097492</v>
      </c>
      <c r="G52" s="89">
        <v>16691.578765329308</v>
      </c>
      <c r="H52" s="89">
        <v>17753.662517076878</v>
      </c>
      <c r="I52" s="89">
        <v>16967.474293069969</v>
      </c>
      <c r="J52" s="89">
        <v>17591.577794136032</v>
      </c>
      <c r="K52" s="89">
        <v>18139.726702953307</v>
      </c>
      <c r="L52" s="89">
        <v>18770.085364009999</v>
      </c>
      <c r="M52" s="89">
        <v>19416.267249536526</v>
      </c>
      <c r="N52" s="89">
        <v>20551.230831036475</v>
      </c>
      <c r="O52" s="89">
        <v>23683.331712376581</v>
      </c>
      <c r="P52" s="89">
        <v>24923.027556679495</v>
      </c>
      <c r="Q52" s="89">
        <v>26199.216160566921</v>
      </c>
      <c r="R52" s="89">
        <v>26896.877854348924</v>
      </c>
      <c r="S52" s="89">
        <v>26710.921155991349</v>
      </c>
      <c r="T52" s="89">
        <v>26532.177953566559</v>
      </c>
      <c r="U52" s="89">
        <v>26242.922535498623</v>
      </c>
      <c r="V52" s="89">
        <v>24808.422114731369</v>
      </c>
      <c r="W52" s="89">
        <v>23151.358260487021</v>
      </c>
      <c r="X52" s="64">
        <v>21144.270334562298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13937.776425025473</v>
      </c>
      <c r="O53" s="89">
        <v>16855.966990408033</v>
      </c>
      <c r="P53" s="89">
        <v>18003.409614091681</v>
      </c>
      <c r="Q53" s="89">
        <v>19033.416432622394</v>
      </c>
      <c r="R53" s="89">
        <v>19663.712033335989</v>
      </c>
      <c r="S53" s="89">
        <v>19478.847843312895</v>
      </c>
      <c r="T53" s="89">
        <v>19354.761229638505</v>
      </c>
      <c r="U53" s="89">
        <v>19177.158408267922</v>
      </c>
      <c r="V53" s="89">
        <v>18109.802129236188</v>
      </c>
      <c r="W53" s="89">
        <v>16831.130550323724</v>
      </c>
      <c r="X53" s="64">
        <v>15182.371782539898</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6613.4543963983278</v>
      </c>
      <c r="O54" s="89">
        <v>6827.364723153356</v>
      </c>
      <c r="P54" s="89">
        <v>6919.6179425878108</v>
      </c>
      <c r="Q54" s="89">
        <v>7165.7997290925896</v>
      </c>
      <c r="R54" s="89">
        <v>7233.1658221383514</v>
      </c>
      <c r="S54" s="89">
        <v>7232.0733126784598</v>
      </c>
      <c r="T54" s="89">
        <v>7177.4167239280496</v>
      </c>
      <c r="U54" s="89">
        <v>7065.7641293956303</v>
      </c>
      <c r="V54" s="89">
        <v>6698.619985495181</v>
      </c>
      <c r="W54" s="89">
        <v>6320.2277101632926</v>
      </c>
      <c r="X54" s="64">
        <v>5961.898552022396</v>
      </c>
    </row>
    <row r="55" spans="1:24" ht="15" x14ac:dyDescent="0.4">
      <c r="A55" s="162" t="s">
        <v>73</v>
      </c>
      <c r="B55" s="89">
        <v>11627.934653408258</v>
      </c>
      <c r="C55" s="89">
        <v>11175.546257160937</v>
      </c>
      <c r="D55" s="89">
        <v>10792.501787716865</v>
      </c>
      <c r="E55" s="89">
        <v>10068.485214900305</v>
      </c>
      <c r="F55" s="89">
        <v>9811.8980709923926</v>
      </c>
      <c r="G55" s="89">
        <v>9690.0147859480949</v>
      </c>
      <c r="H55" s="89">
        <v>9467.9806154829239</v>
      </c>
      <c r="I55" s="89">
        <v>9228.9979722092467</v>
      </c>
      <c r="J55" s="89">
        <v>8903.9022668642228</v>
      </c>
      <c r="K55" s="89">
        <v>8660.6940840419375</v>
      </c>
      <c r="L55" s="89">
        <v>8304.7851134998964</v>
      </c>
      <c r="M55" s="89">
        <v>8216.1030346357984</v>
      </c>
      <c r="N55" s="89">
        <v>7829.3370708633938</v>
      </c>
      <c r="O55" s="89">
        <v>7237.1917136612665</v>
      </c>
      <c r="P55" s="89">
        <v>6462.5624813144841</v>
      </c>
      <c r="Q55" s="89">
        <v>5666.0305222495181</v>
      </c>
      <c r="R55" s="89">
        <v>3686.6683246073894</v>
      </c>
      <c r="S55" s="89">
        <v>1311.5732689921404</v>
      </c>
      <c r="T55" s="89">
        <v>266.80838325144691</v>
      </c>
      <c r="U55" s="89">
        <v>67.033925036686711</v>
      </c>
      <c r="V55" s="89">
        <v>15.764553215953766</v>
      </c>
      <c r="W55" s="89">
        <v>9.2688227988523284</v>
      </c>
      <c r="X55" s="64" t="s">
        <v>208</v>
      </c>
    </row>
    <row r="56" spans="1:24" ht="27" customHeight="1" x14ac:dyDescent="0.4">
      <c r="A56" s="161" t="s">
        <v>72</v>
      </c>
      <c r="B56" s="89">
        <v>21922.502272157053</v>
      </c>
      <c r="C56" s="89">
        <v>18040.211370426518</v>
      </c>
      <c r="D56" s="89">
        <v>17550.439743995365</v>
      </c>
      <c r="E56" s="89">
        <v>18120.729980116263</v>
      </c>
      <c r="F56" s="89">
        <v>19170.545960957101</v>
      </c>
      <c r="G56" s="89">
        <v>20321.508320351237</v>
      </c>
      <c r="H56" s="89">
        <v>19989.066576440098</v>
      </c>
      <c r="I56" s="89">
        <v>17671.086212775554</v>
      </c>
      <c r="J56" s="89">
        <v>13415.644123477565</v>
      </c>
      <c r="K56" s="89">
        <v>11916.713262613039</v>
      </c>
      <c r="L56" s="89">
        <v>11179.134892803535</v>
      </c>
      <c r="M56" s="89">
        <v>11142.385469739516</v>
      </c>
      <c r="N56" s="89">
        <v>10435.441576455107</v>
      </c>
      <c r="O56" s="89">
        <v>9921.268780602335</v>
      </c>
      <c r="P56" s="89">
        <v>9138.2490682809603</v>
      </c>
      <c r="Q56" s="89">
        <v>8033.2703446164005</v>
      </c>
      <c r="R56" s="89">
        <v>5974.7089393314318</v>
      </c>
      <c r="S56" s="89">
        <v>3959.5095093040559</v>
      </c>
      <c r="T56" s="89">
        <v>3157.1165953162554</v>
      </c>
      <c r="U56" s="89">
        <v>2748.4945795329254</v>
      </c>
      <c r="V56" s="89">
        <v>2362.1126994111269</v>
      </c>
      <c r="W56" s="89">
        <v>2220.2287799250594</v>
      </c>
      <c r="X56" s="64">
        <v>1876.135839917496</v>
      </c>
    </row>
    <row r="57" spans="1:24" ht="15" x14ac:dyDescent="0.4">
      <c r="A57" s="70" t="s">
        <v>71</v>
      </c>
      <c r="B57" s="89">
        <v>5789.969685637473</v>
      </c>
      <c r="C57" s="89">
        <v>5688.5845565662194</v>
      </c>
      <c r="D57" s="89">
        <v>5386.8807875976072</v>
      </c>
      <c r="E57" s="89">
        <v>5606.5859107660708</v>
      </c>
      <c r="F57" s="89">
        <v>5689.0304738354134</v>
      </c>
      <c r="G57" s="89">
        <v>6215.7963157874665</v>
      </c>
      <c r="H57" s="89">
        <v>6061.7194458684889</v>
      </c>
      <c r="I57" s="89">
        <v>3268.7287197240839</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6115.1888871530246</v>
      </c>
      <c r="G58" s="89">
        <v>6547.542100056914</v>
      </c>
      <c r="H58" s="89">
        <v>6375.8410149546935</v>
      </c>
      <c r="I58" s="89">
        <v>6677.2723170988511</v>
      </c>
      <c r="J58" s="89">
        <v>6489.6885834155837</v>
      </c>
      <c r="K58" s="89">
        <v>5902.604676896749</v>
      </c>
      <c r="L58" s="89">
        <v>5785.4390097595851</v>
      </c>
      <c r="M58" s="89">
        <v>6241.2000229185405</v>
      </c>
      <c r="N58" s="89">
        <v>6126.5812956975606</v>
      </c>
      <c r="O58" s="89">
        <v>5906.1558872263558</v>
      </c>
      <c r="P58" s="89">
        <v>5391.2624509314392</v>
      </c>
      <c r="Q58" s="89">
        <v>4640.8143959200515</v>
      </c>
      <c r="R58" s="89">
        <v>2801.6083830575321</v>
      </c>
      <c r="S58" s="89">
        <v>1095.9077131364552</v>
      </c>
      <c r="T58" s="89">
        <v>501.74213978167512</v>
      </c>
      <c r="U58" s="89">
        <v>251.75535769696134</v>
      </c>
      <c r="V58" s="89">
        <v>96.319715403803031</v>
      </c>
      <c r="W58" s="89">
        <v>20.490369502603269</v>
      </c>
      <c r="X58" s="64">
        <v>4.0247843633187594</v>
      </c>
    </row>
    <row r="59" spans="1:24" ht="15" x14ac:dyDescent="0.4">
      <c r="A59" s="70" t="s">
        <v>182</v>
      </c>
      <c r="B59" s="89" t="s">
        <v>208</v>
      </c>
      <c r="C59" s="89" t="s">
        <v>208</v>
      </c>
      <c r="D59" s="89" t="s">
        <v>208</v>
      </c>
      <c r="E59" s="89" t="s">
        <v>208</v>
      </c>
      <c r="F59" s="89">
        <v>6498.4996154484606</v>
      </c>
      <c r="G59" s="89">
        <v>6672.9022849771382</v>
      </c>
      <c r="H59" s="89">
        <v>6709.1814765146792</v>
      </c>
      <c r="I59" s="89">
        <v>6878.2452113898526</v>
      </c>
      <c r="J59" s="89">
        <v>6131.8838960632584</v>
      </c>
      <c r="K59" s="89">
        <v>5135.2702416144966</v>
      </c>
      <c r="L59" s="89">
        <v>4558.8708591375998</v>
      </c>
      <c r="M59" s="89">
        <v>4178.7119665268929</v>
      </c>
      <c r="N59" s="89">
        <v>3678.4390916698121</v>
      </c>
      <c r="O59" s="89">
        <v>3367.5997909099856</v>
      </c>
      <c r="P59" s="89">
        <v>3008.2502502659381</v>
      </c>
      <c r="Q59" s="89">
        <v>2645.5905488481317</v>
      </c>
      <c r="R59" s="89">
        <v>2375.1707651527222</v>
      </c>
      <c r="S59" s="89">
        <v>2051.7186901616055</v>
      </c>
      <c r="T59" s="89">
        <v>1853.6398242939154</v>
      </c>
      <c r="U59" s="89">
        <v>1687.2608464115385</v>
      </c>
      <c r="V59" s="89">
        <v>1484.9656778365122</v>
      </c>
      <c r="W59" s="89">
        <v>1401.6873261330697</v>
      </c>
      <c r="X59" s="64">
        <v>1139.8586826485489</v>
      </c>
    </row>
    <row r="60" spans="1:24" ht="15" x14ac:dyDescent="0.4">
      <c r="A60" s="70" t="s">
        <v>181</v>
      </c>
      <c r="B60" s="89" t="s">
        <v>208</v>
      </c>
      <c r="C60" s="89" t="s">
        <v>208</v>
      </c>
      <c r="D60" s="89" t="s">
        <v>208</v>
      </c>
      <c r="E60" s="89" t="s">
        <v>208</v>
      </c>
      <c r="F60" s="89">
        <v>304.70437965029885</v>
      </c>
      <c r="G60" s="89">
        <v>388.45821556912813</v>
      </c>
      <c r="H60" s="89">
        <v>409.10354240962249</v>
      </c>
      <c r="I60" s="89">
        <v>435.47688903727698</v>
      </c>
      <c r="J60" s="89">
        <v>417.87664997240677</v>
      </c>
      <c r="K60" s="89">
        <v>385.90077616131146</v>
      </c>
      <c r="L60" s="89">
        <v>367.40136148778345</v>
      </c>
      <c r="M60" s="89">
        <v>350.17096658446621</v>
      </c>
      <c r="N60" s="89">
        <v>332.77872589521678</v>
      </c>
      <c r="O60" s="89">
        <v>360.51842454389833</v>
      </c>
      <c r="P60" s="89">
        <v>451.5906936238062</v>
      </c>
      <c r="Q60" s="89">
        <v>494.45572260115119</v>
      </c>
      <c r="R60" s="89">
        <v>571.9533528792299</v>
      </c>
      <c r="S60" s="89">
        <v>616.4796417801748</v>
      </c>
      <c r="T60" s="89">
        <v>638.84783323923625</v>
      </c>
      <c r="U60" s="89">
        <v>673.61149733637023</v>
      </c>
      <c r="V60" s="89">
        <v>665.58061903982696</v>
      </c>
      <c r="W60" s="89">
        <v>703.2705019072182</v>
      </c>
      <c r="X60" s="64">
        <v>663.62234620666732</v>
      </c>
    </row>
    <row r="61" spans="1:24" ht="15" x14ac:dyDescent="0.4">
      <c r="A61" s="70" t="s">
        <v>180</v>
      </c>
      <c r="B61" s="89" t="s">
        <v>208</v>
      </c>
      <c r="C61" s="89" t="s">
        <v>208</v>
      </c>
      <c r="D61" s="89" t="s">
        <v>208</v>
      </c>
      <c r="E61" s="89" t="s">
        <v>208</v>
      </c>
      <c r="F61" s="89">
        <v>563.12260486990272</v>
      </c>
      <c r="G61" s="89">
        <v>496.80940396058884</v>
      </c>
      <c r="H61" s="89">
        <v>433.22109669261346</v>
      </c>
      <c r="I61" s="89">
        <v>411.36307552548402</v>
      </c>
      <c r="J61" s="89">
        <v>376.19499402631516</v>
      </c>
      <c r="K61" s="89">
        <v>492.93756794046732</v>
      </c>
      <c r="L61" s="89">
        <v>467.42366241856706</v>
      </c>
      <c r="M61" s="89">
        <v>372.30251370962179</v>
      </c>
      <c r="N61" s="89">
        <v>297.6424631925089</v>
      </c>
      <c r="O61" s="89">
        <v>286.99467792209549</v>
      </c>
      <c r="P61" s="89">
        <v>287.14567345978304</v>
      </c>
      <c r="Q61" s="89">
        <v>252.40967724706522</v>
      </c>
      <c r="R61" s="89">
        <v>225.97643824195058</v>
      </c>
      <c r="S61" s="89">
        <v>195.40346422581791</v>
      </c>
      <c r="T61" s="89">
        <v>162.88679800143166</v>
      </c>
      <c r="U61" s="89">
        <v>135.86687808805496</v>
      </c>
      <c r="V61" s="89">
        <v>115.24668713098762</v>
      </c>
      <c r="W61" s="89">
        <v>94.780582382169968</v>
      </c>
      <c r="X61" s="64">
        <v>68.630026698961402</v>
      </c>
    </row>
    <row r="62" spans="1:24" ht="26.25" customHeight="1" x14ac:dyDescent="0.4">
      <c r="A62" s="162" t="s">
        <v>179</v>
      </c>
      <c r="B62" s="89" t="s">
        <v>208</v>
      </c>
      <c r="C62" s="89" t="s">
        <v>208</v>
      </c>
      <c r="D62" s="89" t="s">
        <v>208</v>
      </c>
      <c r="E62" s="89" t="s">
        <v>208</v>
      </c>
      <c r="F62" s="89">
        <v>1026.697598078948</v>
      </c>
      <c r="G62" s="89">
        <v>1044.4559928885531</v>
      </c>
      <c r="H62" s="89">
        <v>1026.5516532157055</v>
      </c>
      <c r="I62" s="89">
        <v>1010.9381154509891</v>
      </c>
      <c r="J62" s="89">
        <v>1002.3077615738306</v>
      </c>
      <c r="K62" s="89">
        <v>971.13099943999146</v>
      </c>
      <c r="L62" s="89">
        <v>948.70793697119086</v>
      </c>
      <c r="M62" s="89">
        <v>932.76533570327911</v>
      </c>
      <c r="N62" s="89">
        <v>935.63808657564607</v>
      </c>
      <c r="O62" s="89">
        <v>956.2408149297919</v>
      </c>
      <c r="P62" s="89">
        <v>992.90404199468855</v>
      </c>
      <c r="Q62" s="89">
        <v>980.62577196616292</v>
      </c>
      <c r="R62" s="89">
        <v>982.57380091297671</v>
      </c>
      <c r="S62" s="89">
        <v>962.104454347451</v>
      </c>
      <c r="T62" s="89">
        <v>959.30534299673479</v>
      </c>
      <c r="U62" s="89">
        <v>936.39155891467544</v>
      </c>
      <c r="V62" s="89">
        <v>884.33983526571399</v>
      </c>
      <c r="W62" s="89">
        <v>847.73871159270448</v>
      </c>
      <c r="X62" s="64">
        <v>831.99598108048679</v>
      </c>
    </row>
    <row r="63" spans="1:24" ht="15" x14ac:dyDescent="0.4">
      <c r="A63" s="161" t="s">
        <v>65</v>
      </c>
      <c r="B63" s="89">
        <v>3287.1896491284328</v>
      </c>
      <c r="C63" s="89">
        <v>5870.2121810537119</v>
      </c>
      <c r="D63" s="89">
        <v>5295.6253301659299</v>
      </c>
      <c r="E63" s="89">
        <v>4826.744063986218</v>
      </c>
      <c r="F63" s="89">
        <v>4179.6163151625806</v>
      </c>
      <c r="G63" s="89">
        <v>3740.9776823828988</v>
      </c>
      <c r="H63" s="89">
        <v>3676.4198611616471</v>
      </c>
      <c r="I63" s="89">
        <v>3512.5387529673699</v>
      </c>
      <c r="J63" s="89">
        <v>2946.3256724963221</v>
      </c>
      <c r="K63" s="89">
        <v>3010.0514865287046</v>
      </c>
      <c r="L63" s="89">
        <v>3085.8176464007288</v>
      </c>
      <c r="M63" s="89">
        <v>2766.4559112213324</v>
      </c>
      <c r="N63" s="89">
        <v>3432.7200754587093</v>
      </c>
      <c r="O63" s="89">
        <v>5549.6452495948997</v>
      </c>
      <c r="P63" s="89">
        <v>5203.38106245362</v>
      </c>
      <c r="Q63" s="89">
        <v>5664.544083521906</v>
      </c>
      <c r="R63" s="89">
        <v>5818.151088573838</v>
      </c>
      <c r="S63" s="89">
        <v>4794.1120100494645</v>
      </c>
      <c r="T63" s="89">
        <v>3344.3133813194818</v>
      </c>
      <c r="U63" s="89">
        <v>2504.2954421516724</v>
      </c>
      <c r="V63" s="89">
        <v>1984.9176442683408</v>
      </c>
      <c r="W63" s="89">
        <v>1730.5310773353999</v>
      </c>
      <c r="X63" s="64">
        <v>1325.8832366526976</v>
      </c>
    </row>
    <row r="64" spans="1:24" ht="15" x14ac:dyDescent="0.4">
      <c r="A64" s="161" t="s">
        <v>64</v>
      </c>
      <c r="B64" s="89">
        <v>49.666253725422351</v>
      </c>
      <c r="C64" s="89">
        <v>53.920182744892053</v>
      </c>
      <c r="D64" s="89">
        <v>56.955956467707885</v>
      </c>
      <c r="E64" s="89">
        <v>56.74499593578313</v>
      </c>
      <c r="F64" s="89">
        <v>64.840013704666688</v>
      </c>
      <c r="G64" s="89">
        <v>80.107876434629759</v>
      </c>
      <c r="H64" s="89">
        <v>96.299868737590799</v>
      </c>
      <c r="I64" s="89">
        <v>175.16085340212678</v>
      </c>
      <c r="J64" s="89">
        <v>200.16324205784818</v>
      </c>
      <c r="K64" s="89">
        <v>213.10137970623987</v>
      </c>
      <c r="L64" s="89">
        <v>221.83013055876901</v>
      </c>
      <c r="M64" s="89">
        <v>304.46185496092295</v>
      </c>
      <c r="N64" s="89">
        <v>385.58430516373352</v>
      </c>
      <c r="O64" s="89">
        <v>408.18594016565083</v>
      </c>
      <c r="P64" s="89">
        <v>399.26050536141287</v>
      </c>
      <c r="Q64" s="89">
        <v>419.66043564107201</v>
      </c>
      <c r="R64" s="89">
        <v>445.4063159463509</v>
      </c>
      <c r="S64" s="89">
        <v>442.04554546047706</v>
      </c>
      <c r="T64" s="89">
        <v>454.51069155100248</v>
      </c>
      <c r="U64" s="89">
        <v>477.30227754891513</v>
      </c>
      <c r="V64" s="89">
        <v>461.92626153318213</v>
      </c>
      <c r="W64" s="89">
        <v>443.71656879456674</v>
      </c>
      <c r="X64" s="64">
        <v>436.19435981229361</v>
      </c>
    </row>
    <row r="65" spans="1:24" ht="15" x14ac:dyDescent="0.4">
      <c r="A65" s="161" t="s">
        <v>178</v>
      </c>
      <c r="B65" s="89" t="s">
        <v>208</v>
      </c>
      <c r="C65" s="89" t="s">
        <v>208</v>
      </c>
      <c r="D65" s="89" t="s">
        <v>208</v>
      </c>
      <c r="E65" s="89" t="s">
        <v>208</v>
      </c>
      <c r="F65" s="89" t="s">
        <v>208</v>
      </c>
      <c r="G65" s="89" t="s">
        <v>208</v>
      </c>
      <c r="H65" s="89" t="s">
        <v>208</v>
      </c>
      <c r="I65" s="89" t="s">
        <v>208</v>
      </c>
      <c r="J65" s="89">
        <v>568.49621171197145</v>
      </c>
      <c r="K65" s="89">
        <v>585.5566380852506</v>
      </c>
      <c r="L65" s="89">
        <v>602.38132272548785</v>
      </c>
      <c r="M65" s="89">
        <v>614.19856359691119</v>
      </c>
      <c r="N65" s="89">
        <v>618.98127385350904</v>
      </c>
      <c r="O65" s="89">
        <v>635.34650632102318</v>
      </c>
      <c r="P65" s="89">
        <v>657.24203526749704</v>
      </c>
      <c r="Q65" s="89">
        <v>658.50761500898841</v>
      </c>
      <c r="R65" s="89">
        <v>654.95152258375026</v>
      </c>
      <c r="S65" s="89">
        <v>653.95457925831806</v>
      </c>
      <c r="T65" s="89">
        <v>651.42783033276737</v>
      </c>
      <c r="U65" s="89">
        <v>656.64996066949982</v>
      </c>
      <c r="V65" s="89">
        <v>648.01442738530966</v>
      </c>
      <c r="W65" s="89">
        <v>663.17860767621437</v>
      </c>
      <c r="X65" s="64">
        <v>466.18059030628365</v>
      </c>
    </row>
    <row r="66" spans="1:24" ht="15" x14ac:dyDescent="0.4">
      <c r="A66" s="161" t="s">
        <v>89</v>
      </c>
      <c r="B66" s="89" t="s">
        <v>208</v>
      </c>
      <c r="C66" s="89" t="s">
        <v>208</v>
      </c>
      <c r="D66" s="89" t="s">
        <v>208</v>
      </c>
      <c r="E66" s="89" t="s">
        <v>208</v>
      </c>
      <c r="F66" s="89" t="s">
        <v>208</v>
      </c>
      <c r="G66" s="89" t="s">
        <v>208</v>
      </c>
      <c r="H66" s="89" t="s">
        <v>208</v>
      </c>
      <c r="I66" s="89" t="s">
        <v>208</v>
      </c>
      <c r="J66" s="89">
        <v>7979.8207568020607</v>
      </c>
      <c r="K66" s="89">
        <v>8369.4112106789635</v>
      </c>
      <c r="L66" s="89">
        <v>8687.2233029152376</v>
      </c>
      <c r="M66" s="89">
        <v>9092.5424280511252</v>
      </c>
      <c r="N66" s="89">
        <v>9256.1885526564129</v>
      </c>
      <c r="O66" s="89">
        <v>9631.139972622188</v>
      </c>
      <c r="P66" s="89">
        <v>9586.9508149711637</v>
      </c>
      <c r="Q66" s="89">
        <v>9244.409196015089</v>
      </c>
      <c r="R66" s="89">
        <v>8452.8119036568787</v>
      </c>
      <c r="S66" s="89">
        <v>7781.8400930409234</v>
      </c>
      <c r="T66" s="89">
        <v>7175.2617675533675</v>
      </c>
      <c r="U66" s="89">
        <v>6579.974270104779</v>
      </c>
      <c r="V66" s="89">
        <v>5996.1877453642255</v>
      </c>
      <c r="W66" s="89">
        <v>5572.26649905262</v>
      </c>
      <c r="X66" s="64">
        <v>5242.6380614902146</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177.41305959797731</v>
      </c>
      <c r="T67" s="89">
        <v>1707.148691915007</v>
      </c>
      <c r="U67" s="89">
        <v>3252.3512569685277</v>
      </c>
      <c r="V67" s="89">
        <v>5461.5013801794648</v>
      </c>
      <c r="W67" s="89">
        <v>8979.5182294002952</v>
      </c>
      <c r="X67" s="64">
        <v>10837.848630951094</v>
      </c>
    </row>
    <row r="68" spans="1:24" ht="15" x14ac:dyDescent="0.4">
      <c r="A68" s="161" t="s">
        <v>63</v>
      </c>
      <c r="B68" s="89">
        <v>1374.6905719073116</v>
      </c>
      <c r="C68" s="89">
        <v>1505.9385524242809</v>
      </c>
      <c r="D68" s="89">
        <v>1465.0142532552893</v>
      </c>
      <c r="E68" s="89">
        <v>1492.0828881944833</v>
      </c>
      <c r="F68" s="89">
        <v>1470.7414089723925</v>
      </c>
      <c r="G68" s="89">
        <v>1492.7049361431245</v>
      </c>
      <c r="H68" s="89">
        <v>1341.6720964701606</v>
      </c>
      <c r="I68" s="89">
        <v>1284.7425623359154</v>
      </c>
      <c r="J68" s="89">
        <v>1227.4611702259938</v>
      </c>
      <c r="K68" s="89">
        <v>1172.4119238159792</v>
      </c>
      <c r="L68" s="89">
        <v>1142.7338969879797</v>
      </c>
      <c r="M68" s="89">
        <v>1108.7256938164116</v>
      </c>
      <c r="N68" s="89">
        <v>1066.3229887651366</v>
      </c>
      <c r="O68" s="89">
        <v>1074.0836676564304</v>
      </c>
      <c r="P68" s="89">
        <v>1033.1939262590472</v>
      </c>
      <c r="Q68" s="89">
        <v>1011.0866393013878</v>
      </c>
      <c r="R68" s="89">
        <v>998.08639718869449</v>
      </c>
      <c r="S68" s="89">
        <v>950.11594749311973</v>
      </c>
      <c r="T68" s="89">
        <v>802.15206465388712</v>
      </c>
      <c r="U68" s="89">
        <v>508.31671984360054</v>
      </c>
      <c r="V68" s="89">
        <v>247.96079489174505</v>
      </c>
      <c r="W68" s="89">
        <v>124.14467736686267</v>
      </c>
      <c r="X68" s="64">
        <v>99.1016908294026</v>
      </c>
    </row>
    <row r="69" spans="1:24" ht="15" x14ac:dyDescent="0.4">
      <c r="A69" s="70" t="s">
        <v>62</v>
      </c>
      <c r="B69" s="89" t="s">
        <v>208</v>
      </c>
      <c r="C69" s="89" t="s">
        <v>208</v>
      </c>
      <c r="D69" s="89" t="s">
        <v>208</v>
      </c>
      <c r="E69" s="89" t="s">
        <v>208</v>
      </c>
      <c r="F69" s="89">
        <v>1234.2935321899511</v>
      </c>
      <c r="G69" s="89">
        <v>1255.1051174661038</v>
      </c>
      <c r="H69" s="89">
        <v>1113.7956184865059</v>
      </c>
      <c r="I69" s="89">
        <v>1051.547213474305</v>
      </c>
      <c r="J69" s="89">
        <v>1061.3550158329408</v>
      </c>
      <c r="K69" s="89">
        <v>1005.3687605622866</v>
      </c>
      <c r="L69" s="89">
        <v>971.77802538556784</v>
      </c>
      <c r="M69" s="89">
        <v>860.95358089521824</v>
      </c>
      <c r="N69" s="89">
        <v>855.40276719476435</v>
      </c>
      <c r="O69" s="89">
        <v>856.98196157015695</v>
      </c>
      <c r="P69" s="89">
        <v>835.47417516572693</v>
      </c>
      <c r="Q69" s="89">
        <v>816.69327495037373</v>
      </c>
      <c r="R69" s="89">
        <v>818.62099709647123</v>
      </c>
      <c r="S69" s="89">
        <v>790.23094658902721</v>
      </c>
      <c r="T69" s="89">
        <v>651.24095458123202</v>
      </c>
      <c r="U69" s="89">
        <v>369.54755444337695</v>
      </c>
      <c r="V69" s="89">
        <v>123.87916725426415</v>
      </c>
      <c r="W69" s="89">
        <v>15.687467090572904</v>
      </c>
      <c r="X69" s="64">
        <v>1.4506078059857113</v>
      </c>
    </row>
    <row r="70" spans="1:24" ht="15" x14ac:dyDescent="0.4">
      <c r="A70" s="70" t="s">
        <v>61</v>
      </c>
      <c r="B70" s="89" t="s">
        <v>208</v>
      </c>
      <c r="C70" s="89" t="s">
        <v>208</v>
      </c>
      <c r="D70" s="89" t="s">
        <v>208</v>
      </c>
      <c r="E70" s="89" t="s">
        <v>208</v>
      </c>
      <c r="F70" s="89">
        <v>236.44787678244165</v>
      </c>
      <c r="G70" s="89">
        <v>237.59981867702049</v>
      </c>
      <c r="H70" s="89">
        <v>227.87647798365504</v>
      </c>
      <c r="I70" s="89">
        <v>233.19534886161094</v>
      </c>
      <c r="J70" s="89">
        <v>166.10615439305292</v>
      </c>
      <c r="K70" s="89">
        <v>167.04316325369248</v>
      </c>
      <c r="L70" s="89">
        <v>170.95587160241158</v>
      </c>
      <c r="M70" s="89">
        <v>247.77211292119324</v>
      </c>
      <c r="N70" s="89">
        <v>210.92022157037249</v>
      </c>
      <c r="O70" s="89">
        <v>217.10170608627351</v>
      </c>
      <c r="P70" s="89">
        <v>197.7197510933205</v>
      </c>
      <c r="Q70" s="89">
        <v>194.3933643510139</v>
      </c>
      <c r="R70" s="89">
        <v>179.46540009222301</v>
      </c>
      <c r="S70" s="89">
        <v>159.88500090409249</v>
      </c>
      <c r="T70" s="89">
        <v>150.91111007265499</v>
      </c>
      <c r="U70" s="89">
        <v>138.76916540022347</v>
      </c>
      <c r="V70" s="89">
        <v>124.08162763748092</v>
      </c>
      <c r="W70" s="89">
        <v>108.45721027628976</v>
      </c>
      <c r="X70" s="64">
        <v>97.651083023416888</v>
      </c>
    </row>
    <row r="71" spans="1:24" ht="15" x14ac:dyDescent="0.4">
      <c r="A71" s="160" t="s">
        <v>60</v>
      </c>
      <c r="B71" s="89">
        <v>48602.790339235777</v>
      </c>
      <c r="C71" s="89">
        <v>50637.901117633992</v>
      </c>
      <c r="D71" s="89">
        <v>52995.491644970098</v>
      </c>
      <c r="E71" s="89">
        <v>56054.645935839195</v>
      </c>
      <c r="F71" s="89">
        <v>56185.736001206344</v>
      </c>
      <c r="G71" s="89">
        <v>60189.849344692913</v>
      </c>
      <c r="H71" s="89">
        <v>62159.0961442685</v>
      </c>
      <c r="I71" s="89">
        <v>63830.925818726872</v>
      </c>
      <c r="J71" s="89">
        <v>65224.368224050369</v>
      </c>
      <c r="K71" s="89">
        <v>66971.257995590509</v>
      </c>
      <c r="L71" s="89">
        <v>67872.67506340293</v>
      </c>
      <c r="M71" s="89">
        <v>71082.485864161354</v>
      </c>
      <c r="N71" s="89">
        <v>73998.803716649301</v>
      </c>
      <c r="O71" s="89">
        <v>79258.496833993602</v>
      </c>
      <c r="P71" s="89">
        <v>81229.474014718755</v>
      </c>
      <c r="Q71" s="89">
        <v>85129.745886739896</v>
      </c>
      <c r="R71" s="89">
        <v>89817.832036532607</v>
      </c>
      <c r="S71" s="89">
        <v>91848.217355992092</v>
      </c>
      <c r="T71" s="89">
        <v>94398.751145101938</v>
      </c>
      <c r="U71" s="89">
        <v>96737.40170219104</v>
      </c>
      <c r="V71" s="89">
        <v>96924.247079794703</v>
      </c>
      <c r="W71" s="89">
        <v>97376.185342337834</v>
      </c>
      <c r="X71" s="64">
        <v>98677.54602077126</v>
      </c>
    </row>
    <row r="72" spans="1:24" ht="27" customHeight="1" x14ac:dyDescent="0.4">
      <c r="A72" s="160" t="s">
        <v>88</v>
      </c>
      <c r="B72" s="89" t="s">
        <v>208</v>
      </c>
      <c r="C72" s="89" t="s">
        <v>208</v>
      </c>
      <c r="D72" s="89" t="s">
        <v>208</v>
      </c>
      <c r="E72" s="89" t="s">
        <v>208</v>
      </c>
      <c r="F72" s="89" t="s">
        <v>208</v>
      </c>
      <c r="G72" s="89" t="s">
        <v>208</v>
      </c>
      <c r="H72" s="89" t="s">
        <v>208</v>
      </c>
      <c r="I72" s="89" t="s">
        <v>208</v>
      </c>
      <c r="J72" s="89">
        <v>1725.66870261965</v>
      </c>
      <c r="K72" s="89">
        <v>1541.5609543468938</v>
      </c>
      <c r="L72" s="89">
        <v>1660.6033231168101</v>
      </c>
      <c r="M72" s="89">
        <v>2003.34712054345</v>
      </c>
      <c r="N72" s="89">
        <v>2342.3952763940606</v>
      </c>
      <c r="O72" s="89">
        <v>2400.6537513943053</v>
      </c>
      <c r="P72" s="89">
        <v>2482.7365223466345</v>
      </c>
      <c r="Q72" s="89">
        <v>2519.8543934488639</v>
      </c>
      <c r="R72" s="89">
        <v>2526.0270061919173</v>
      </c>
      <c r="S72" s="89">
        <v>2458.1748467320549</v>
      </c>
      <c r="T72" s="89">
        <v>2479.5563882462238</v>
      </c>
      <c r="U72" s="89">
        <v>2597.9389069274334</v>
      </c>
      <c r="V72" s="89">
        <v>2634.3501865179278</v>
      </c>
      <c r="W72" s="89">
        <v>2464.6887054853664</v>
      </c>
      <c r="X72" s="64">
        <v>2638.7215232611566</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6.4732997621925907</v>
      </c>
      <c r="T73" s="89">
        <v>61.266486606627268</v>
      </c>
      <c r="U73" s="89">
        <v>531.26897149378715</v>
      </c>
      <c r="V73" s="89">
        <v>1677.7949362125362</v>
      </c>
      <c r="W73" s="89">
        <v>3448.4295453500849</v>
      </c>
      <c r="X73" s="64">
        <v>8293.162944482634</v>
      </c>
    </row>
    <row r="74" spans="1:24" ht="15" x14ac:dyDescent="0.4">
      <c r="A74" s="160" t="s">
        <v>59</v>
      </c>
      <c r="B74" s="89" t="s">
        <v>208</v>
      </c>
      <c r="C74" s="89" t="s">
        <v>208</v>
      </c>
      <c r="D74" s="89" t="s">
        <v>208</v>
      </c>
      <c r="E74" s="89" t="s">
        <v>208</v>
      </c>
      <c r="F74" s="89">
        <v>2536.6797372830019</v>
      </c>
      <c r="G74" s="89">
        <v>2412.8872000538386</v>
      </c>
      <c r="H74" s="89">
        <v>2389.3376268747265</v>
      </c>
      <c r="I74" s="89">
        <v>2629.1949359585851</v>
      </c>
      <c r="J74" s="89">
        <v>3307.7213703915613</v>
      </c>
      <c r="K74" s="89">
        <v>4055.2837175876043</v>
      </c>
      <c r="L74" s="89">
        <v>2548.5686091612602</v>
      </c>
      <c r="M74" s="89">
        <v>2555.1133574161695</v>
      </c>
      <c r="N74" s="89">
        <v>3245.1047568900358</v>
      </c>
      <c r="O74" s="89">
        <v>3240.2191376800829</v>
      </c>
      <c r="P74" s="89">
        <v>3209.72019602409</v>
      </c>
      <c r="Q74" s="89">
        <v>2467.4698480247248</v>
      </c>
      <c r="R74" s="89">
        <v>2412.9797385569418</v>
      </c>
      <c r="S74" s="89">
        <v>2365.0802535053831</v>
      </c>
      <c r="T74" s="89">
        <v>2309.7886326066237</v>
      </c>
      <c r="U74" s="89">
        <v>2244.8354292059494</v>
      </c>
      <c r="V74" s="89">
        <v>2168.3726193002262</v>
      </c>
      <c r="W74" s="89">
        <v>2099.6268209232389</v>
      </c>
      <c r="X74" s="64">
        <v>2035.2762015798212</v>
      </c>
    </row>
    <row r="75" spans="1:24" s="156" customFormat="1" ht="40.5" customHeight="1" x14ac:dyDescent="0.4">
      <c r="A75" s="159" t="s">
        <v>177</v>
      </c>
      <c r="B75" s="158">
        <v>119589.60159666311</v>
      </c>
      <c r="C75" s="158">
        <v>120502.78933007472</v>
      </c>
      <c r="D75" s="158">
        <v>121628.99972974656</v>
      </c>
      <c r="E75" s="158">
        <v>124976.34871462555</v>
      </c>
      <c r="F75" s="158">
        <v>128969.64517668694</v>
      </c>
      <c r="G75" s="158">
        <v>136375.24094781757</v>
      </c>
      <c r="H75" s="158">
        <v>139242.06019388317</v>
      </c>
      <c r="I75" s="158">
        <v>138741.88358772179</v>
      </c>
      <c r="J75" s="158">
        <v>147276.39091315537</v>
      </c>
      <c r="K75" s="158">
        <v>149515.75031178829</v>
      </c>
      <c r="L75" s="158">
        <v>149363.02094083445</v>
      </c>
      <c r="M75" s="158">
        <v>154381.43032543792</v>
      </c>
      <c r="N75" s="158">
        <v>160148.78191039799</v>
      </c>
      <c r="O75" s="158">
        <v>173609.42707201478</v>
      </c>
      <c r="P75" s="158">
        <v>176611.51426308404</v>
      </c>
      <c r="Q75" s="158">
        <v>181122.62980628651</v>
      </c>
      <c r="R75" s="158">
        <v>186160.6061346046</v>
      </c>
      <c r="S75" s="158">
        <v>180244.0681078599</v>
      </c>
      <c r="T75" s="158">
        <v>182650.23200231793</v>
      </c>
      <c r="U75" s="158">
        <v>185352.46983992308</v>
      </c>
      <c r="V75" s="158">
        <v>183570.19342203045</v>
      </c>
      <c r="W75" s="158">
        <v>184295.03093149446</v>
      </c>
      <c r="X75" s="157">
        <v>186980.40675661303</v>
      </c>
    </row>
  </sheetData>
  <pageMargins left="0.75" right="0.75" top="1" bottom="1" header="0.5" footer="0.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0" zoomScaleNormal="70" workbookViewId="0">
      <pane xSplit="1" ySplit="2" topLeftCell="B16" activePane="bottomRight" state="frozen"/>
      <selection sqref="A1:B1"/>
      <selection pane="topRight" sqref="A1:B1"/>
      <selection pane="bottomLeft" sqref="A1:B1"/>
      <selection pane="bottomRight" activeCell="X38" sqref="X38"/>
    </sheetView>
  </sheetViews>
  <sheetFormatPr defaultColWidth="8.88671875" defaultRowHeight="12.75" x14ac:dyDescent="0.35"/>
  <cols>
    <col min="1" max="1" width="51.5546875" style="154" customWidth="1"/>
    <col min="2" max="21" width="9.109375" style="155" customWidth="1"/>
    <col min="22" max="24" width="8.88671875" style="155"/>
    <col min="25" max="16384" width="8.88671875" style="154"/>
  </cols>
  <sheetData>
    <row r="1" spans="1:24" ht="60" customHeight="1" x14ac:dyDescent="0.4">
      <c r="A1" s="166" t="s">
        <v>205</v>
      </c>
      <c r="B1" s="167"/>
      <c r="C1" s="167"/>
      <c r="D1" s="167"/>
      <c r="E1" s="167"/>
      <c r="F1" s="167"/>
      <c r="G1" s="167"/>
      <c r="H1" s="167"/>
      <c r="I1" s="167"/>
      <c r="J1" s="167"/>
      <c r="K1" s="167"/>
      <c r="L1" s="167"/>
      <c r="M1" s="167"/>
      <c r="N1" s="167"/>
      <c r="O1" s="167"/>
      <c r="P1" s="167"/>
      <c r="Q1" s="167"/>
      <c r="R1" s="167"/>
      <c r="S1" s="167"/>
      <c r="T1" s="167"/>
      <c r="U1" s="167"/>
      <c r="V1" s="172"/>
      <c r="W1" s="172"/>
      <c r="X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AA!C$4</f>
        <v>0</v>
      </c>
      <c r="C3" s="89">
        <f>AA!D$4</f>
        <v>0</v>
      </c>
      <c r="D3" s="89">
        <f>AA!E$4</f>
        <v>0</v>
      </c>
      <c r="E3" s="89">
        <f>AA!F$4</f>
        <v>0</v>
      </c>
      <c r="F3" s="89">
        <f>AA!G$4</f>
        <v>0</v>
      </c>
      <c r="G3" s="89">
        <f>AA!H$4</f>
        <v>0</v>
      </c>
      <c r="H3" s="89">
        <f>AA!I$4</f>
        <v>0.98254334974108304</v>
      </c>
      <c r="I3" s="89">
        <f>AA!J$4</f>
        <v>1.1449510901048268</v>
      </c>
      <c r="J3" s="89">
        <f>AA!K$4</f>
        <v>1.2778826561921868</v>
      </c>
      <c r="K3" s="89">
        <f>AA!L$4</f>
        <v>1.3081104298186155</v>
      </c>
      <c r="L3" s="89">
        <f>AA!M$4</f>
        <v>1.2174568762720626</v>
      </c>
      <c r="M3" s="89">
        <f>AA!N$4</f>
        <v>1.4744685140742366</v>
      </c>
      <c r="N3" s="89">
        <f>AA!O$4</f>
        <v>1.8219627379282959</v>
      </c>
      <c r="O3" s="89">
        <f>AA!P$4</f>
        <v>2.6296102095393024</v>
      </c>
      <c r="P3" s="89">
        <f>AA!Q$4</f>
        <v>3.0060272366106311</v>
      </c>
      <c r="Q3" s="89">
        <f>AA!R$4</f>
        <v>3.6118179224103124</v>
      </c>
      <c r="R3" s="89">
        <f>AA!S$4</f>
        <v>4.6983800549313903</v>
      </c>
      <c r="S3" s="89">
        <f>AA!T$4</f>
        <v>5.9143789158572577</v>
      </c>
      <c r="T3" s="89">
        <f>AA!U$4</f>
        <v>7.0811169831939011</v>
      </c>
      <c r="U3" s="89">
        <f>AA!V$4</f>
        <v>8.4727645707867048</v>
      </c>
      <c r="V3" s="89">
        <f>AA!W$4</f>
        <v>9.7416754360968518</v>
      </c>
      <c r="W3" s="89">
        <f>AA!X$4</f>
        <v>10.657510277960277</v>
      </c>
      <c r="X3" s="64">
        <f>AA!Y$4</f>
        <v>12.174503362925876</v>
      </c>
    </row>
    <row r="4" spans="1:24" ht="15" customHeight="1" x14ac:dyDescent="0.4">
      <c r="A4" s="161" t="s">
        <v>186</v>
      </c>
      <c r="B4" s="89">
        <f>BBWB!C$4</f>
        <v>24.641754308383469</v>
      </c>
      <c r="C4" s="89">
        <f>BBWB!D$4</f>
        <v>26.066067310735871</v>
      </c>
      <c r="D4" s="89">
        <f>BBWB!E$4</f>
        <v>25.419768058651133</v>
      </c>
      <c r="E4" s="89">
        <f>BBWB!F$4</f>
        <v>26.575113524827117</v>
      </c>
      <c r="F4" s="89">
        <f>BBWB!G$4</f>
        <v>24.882316477813983</v>
      </c>
      <c r="G4" s="89">
        <f>BBWB!H$4</f>
        <v>26.816208507742971</v>
      </c>
      <c r="H4" s="89">
        <f>BBWB!I$4</f>
        <v>28.406946050688902</v>
      </c>
      <c r="I4" s="89">
        <f>BBWB!J$4</f>
        <v>27.432701623546105</v>
      </c>
      <c r="J4" s="89">
        <f>BBWB!K$4</f>
        <v>26.234479032471963</v>
      </c>
      <c r="K4" s="89">
        <f>BBWB!L$4</f>
        <v>25.217539613784226</v>
      </c>
      <c r="L4" s="89">
        <f>BBWB!M$4</f>
        <v>23.89345397582256</v>
      </c>
      <c r="M4" s="89">
        <f>BBWB!N$4</f>
        <v>23.356956766137984</v>
      </c>
      <c r="N4" s="89">
        <f>BBWB!O$4</f>
        <v>22.860791391673466</v>
      </c>
      <c r="O4" s="89">
        <f>BBWB!P$4</f>
        <v>22.195142250613998</v>
      </c>
      <c r="P4" s="89">
        <f>BBWB!Q$4</f>
        <v>21.371100590681557</v>
      </c>
      <c r="Q4" s="89">
        <f>BBWB!R$4</f>
        <v>21.089215753888457</v>
      </c>
      <c r="R4" s="89">
        <f>BBWB!S$4</f>
        <v>20.971394600655771</v>
      </c>
      <c r="S4" s="89">
        <f>BBWB!T$4</f>
        <v>20.659689148745425</v>
      </c>
      <c r="T4" s="89">
        <f>BBWB!U$4</f>
        <v>20.228088570774787</v>
      </c>
      <c r="U4" s="89">
        <f>BBWB!V$4</f>
        <v>20.026754962177613</v>
      </c>
      <c r="V4" s="89">
        <f>BBWB!W$4</f>
        <v>19.759109410712639</v>
      </c>
      <c r="W4" s="89">
        <f>BBWB!X$4</f>
        <v>19.514535151236295</v>
      </c>
      <c r="X4" s="64">
        <f>BBWB!Y$4</f>
        <v>20.379099709656291</v>
      </c>
    </row>
    <row r="5" spans="1:24" ht="15" customHeight="1" x14ac:dyDescent="0.4">
      <c r="A5" s="161" t="s">
        <v>78</v>
      </c>
      <c r="B5" s="89"/>
      <c r="C5" s="89"/>
      <c r="D5" s="89"/>
      <c r="E5" s="89"/>
      <c r="F5" s="89"/>
      <c r="G5" s="89">
        <f>CA!H$4</f>
        <v>1.3540926892315711E-2</v>
      </c>
      <c r="H5" s="89">
        <f>CA!I$4</f>
        <v>2.1977966900388161E-2</v>
      </c>
      <c r="I5" s="89">
        <f>CA!J$4</f>
        <v>0.22257837816269996</v>
      </c>
      <c r="J5" s="89">
        <f>CA!K$4</f>
        <v>0.20472402875367521</v>
      </c>
      <c r="K5" s="89">
        <f>CA!L$4</f>
        <v>0.23070539075910471</v>
      </c>
      <c r="L5" s="89">
        <f>CA!M$4</f>
        <v>0.26929277157744536</v>
      </c>
      <c r="M5" s="89">
        <f>CA!N$4</f>
        <v>0.51443231406473255</v>
      </c>
      <c r="N5" s="89">
        <f>CA!O$4</f>
        <v>0.29225492932427194</v>
      </c>
      <c r="O5" s="89">
        <f>CA!P$4</f>
        <v>0.3878669864514015</v>
      </c>
      <c r="P5" s="89">
        <f>CA!Q$4</f>
        <v>0.4632289597547522</v>
      </c>
      <c r="Q5" s="89">
        <f>CA!R$4</f>
        <v>0.60080816212719168</v>
      </c>
      <c r="R5" s="89">
        <f>CA!S$4</f>
        <v>0.81729527596675489</v>
      </c>
      <c r="S5" s="89">
        <f>CA!T$4</f>
        <v>0.99576927553457906</v>
      </c>
      <c r="T5" s="89">
        <f>CA!U$4</f>
        <v>1.1340040449309663</v>
      </c>
      <c r="U5" s="89">
        <f>CA!V$4</f>
        <v>1.2228022503622555</v>
      </c>
      <c r="V5" s="89">
        <f>CA!W$4</f>
        <v>1.3060895327921811</v>
      </c>
      <c r="W5" s="89">
        <f>CA!X$4</f>
        <v>1.4516961340471757</v>
      </c>
      <c r="X5" s="64">
        <f>CA!Y$4</f>
        <v>1.8271069846567793</v>
      </c>
    </row>
    <row r="6" spans="1:24" ht="15" customHeight="1" x14ac:dyDescent="0.4">
      <c r="A6" s="161" t="s">
        <v>97</v>
      </c>
      <c r="B6" s="89"/>
      <c r="C6" s="89"/>
      <c r="D6" s="89"/>
      <c r="E6" s="89"/>
      <c r="F6" s="89"/>
      <c r="G6" s="89">
        <f>CWP!H$4</f>
        <v>0</v>
      </c>
      <c r="H6" s="89">
        <f>CWP!I$4</f>
        <v>0</v>
      </c>
      <c r="I6" s="89">
        <f>CWP!J$4</f>
        <v>0</v>
      </c>
      <c r="J6" s="89">
        <f>CWP!K$4</f>
        <v>0</v>
      </c>
      <c r="K6" s="89">
        <f>CWP!L$4</f>
        <v>0</v>
      </c>
      <c r="L6" s="89">
        <f>CWP!M$4</f>
        <v>0</v>
      </c>
      <c r="M6" s="89">
        <f>CWP!N$4</f>
        <v>0</v>
      </c>
      <c r="N6" s="89">
        <f>CWP!O$4</f>
        <v>0</v>
      </c>
      <c r="O6" s="89">
        <f>CWP!P$4</f>
        <v>0</v>
      </c>
      <c r="P6" s="89">
        <f>CWP!Q$4</f>
        <v>0</v>
      </c>
      <c r="Q6" s="89">
        <f>CWP!R$4</f>
        <v>0</v>
      </c>
      <c r="R6" s="89">
        <f>CWP!S$4</f>
        <v>0</v>
      </c>
      <c r="S6" s="89">
        <f>CWP!T$4</f>
        <v>0</v>
      </c>
      <c r="T6" s="89">
        <f>CWP!U$4</f>
        <v>0</v>
      </c>
      <c r="U6" s="89">
        <f>CWP!V$4</f>
        <v>0</v>
      </c>
      <c r="V6" s="89">
        <f>CWP!W$4</f>
        <v>0</v>
      </c>
      <c r="W6" s="89">
        <f>CWP!X$4</f>
        <v>0</v>
      </c>
      <c r="X6" s="64">
        <f>CWP!Y$4</f>
        <v>0</v>
      </c>
    </row>
    <row r="7" spans="1:24" ht="15" customHeight="1" x14ac:dyDescent="0.4">
      <c r="A7" s="161" t="s">
        <v>77</v>
      </c>
      <c r="B7" s="89">
        <f>CTB!C$4</f>
        <v>0</v>
      </c>
      <c r="C7" s="89">
        <f>CTB!D$4</f>
        <v>0</v>
      </c>
      <c r="D7" s="89">
        <f>CTB!E$4</f>
        <v>0</v>
      </c>
      <c r="E7" s="89">
        <f>CTB!F$4</f>
        <v>0</v>
      </c>
      <c r="F7" s="89">
        <f>CTB!G$4</f>
        <v>0</v>
      </c>
      <c r="G7" s="89">
        <f>CTB!H$4</f>
        <v>0</v>
      </c>
      <c r="H7" s="89">
        <f>CTB!I$4</f>
        <v>0</v>
      </c>
      <c r="I7" s="89">
        <f>CTB!J$4</f>
        <v>0</v>
      </c>
      <c r="J7" s="89">
        <f>CTB!K$4</f>
        <v>0</v>
      </c>
      <c r="K7" s="89">
        <f>CTB!L$4</f>
        <v>0</v>
      </c>
      <c r="L7" s="89">
        <f>CTB!M$4</f>
        <v>0</v>
      </c>
      <c r="M7" s="89">
        <f>CTB!N$4</f>
        <v>0</v>
      </c>
      <c r="N7" s="89">
        <f>CTB!O$4</f>
        <v>0</v>
      </c>
      <c r="O7" s="89">
        <f>CTB!P$4</f>
        <v>0</v>
      </c>
      <c r="P7" s="89">
        <f>CTB!Q$4</f>
        <v>0</v>
      </c>
      <c r="Q7" s="89">
        <f>CTB!R$4</f>
        <v>0</v>
      </c>
      <c r="R7" s="89">
        <f>CTB!S$4</f>
        <v>0</v>
      </c>
      <c r="S7" s="89"/>
      <c r="T7" s="89"/>
      <c r="U7" s="89"/>
      <c r="V7" s="89"/>
      <c r="W7" s="89"/>
      <c r="X7" s="64"/>
    </row>
    <row r="8" spans="1:24" ht="30" customHeight="1" x14ac:dyDescent="0.4">
      <c r="A8" s="161" t="s">
        <v>76</v>
      </c>
      <c r="B8" s="89">
        <f>DLA!C$4</f>
        <v>0</v>
      </c>
      <c r="C8" s="89">
        <f>DLA!D$4</f>
        <v>0</v>
      </c>
      <c r="D8" s="89">
        <f>DLA!E$4</f>
        <v>0</v>
      </c>
      <c r="E8" s="89">
        <f>DLA!F$4</f>
        <v>0</v>
      </c>
      <c r="F8" s="89">
        <f>DLA!G$4</f>
        <v>0</v>
      </c>
      <c r="G8" s="89">
        <f>DLA!H$4</f>
        <v>0</v>
      </c>
      <c r="H8" s="89">
        <f>DLA!I$4</f>
        <v>5.5881599372124686</v>
      </c>
      <c r="I8" s="89">
        <f>DLA!J$4</f>
        <v>5.9339162421547309</v>
      </c>
      <c r="J8" s="89">
        <f>DLA!K$4</f>
        <v>6.5719129570630948</v>
      </c>
      <c r="K8" s="89">
        <f>DLA!L$4</f>
        <v>7.1528654627143586</v>
      </c>
      <c r="L8" s="89">
        <f>DLA!M$4</f>
        <v>7.6666569237092332</v>
      </c>
      <c r="M8" s="89">
        <f>DLA!N$4</f>
        <v>11.548124802262347</v>
      </c>
      <c r="N8" s="89">
        <f>DLA!O$4</f>
        <v>9.4730082421201871</v>
      </c>
      <c r="O8" s="89">
        <f>DLA!P$4</f>
        <v>10.284675019245293</v>
      </c>
      <c r="P8" s="89">
        <f>DLA!Q$4</f>
        <v>10.733244145217311</v>
      </c>
      <c r="Q8" s="89">
        <f>DLA!R$4</f>
        <v>12.034907273896515</v>
      </c>
      <c r="R8" s="89">
        <f>DLA!S$4</f>
        <v>13.32825067129032</v>
      </c>
      <c r="S8" s="89">
        <f>DLA!T$4</f>
        <v>13.648362378988288</v>
      </c>
      <c r="T8" s="89">
        <f>DLA!U$4</f>
        <v>13.685763112353296</v>
      </c>
      <c r="U8" s="89">
        <f>DLA!V$4</f>
        <v>13.607782300753565</v>
      </c>
      <c r="V8" s="89">
        <f>DLA!W$4</f>
        <v>13.191077207763801</v>
      </c>
      <c r="W8" s="89">
        <f>DLA!X$4</f>
        <v>12.298237833973038</v>
      </c>
      <c r="X8" s="64">
        <f>DLA!Y$4</f>
        <v>13.033386567892965</v>
      </c>
    </row>
    <row r="9" spans="1:24" ht="15" customHeight="1" x14ac:dyDescent="0.4">
      <c r="A9" s="70" t="s">
        <v>75</v>
      </c>
      <c r="B9" s="89"/>
      <c r="C9" s="89"/>
      <c r="D9" s="89"/>
      <c r="E9" s="89"/>
      <c r="F9" s="89"/>
      <c r="G9" s="89"/>
      <c r="H9" s="89">
        <f>'DLA (children)'!I$4</f>
        <v>0.69452173888675151</v>
      </c>
      <c r="I9" s="89">
        <f>'DLA (children)'!J$4</f>
        <v>0.60600210426580725</v>
      </c>
      <c r="J9" s="89">
        <f>'DLA (children)'!K$4</f>
        <v>0.57701643846405293</v>
      </c>
      <c r="K9" s="89">
        <f>'DLA (children)'!L$4</f>
        <v>0.62947527234665412</v>
      </c>
      <c r="L9" s="89">
        <f>'DLA (children)'!M$4</f>
        <v>0.59736564648635548</v>
      </c>
      <c r="M9" s="89">
        <f>'DLA (children)'!N$4</f>
        <v>3.079087833006267</v>
      </c>
      <c r="N9" s="89">
        <f>'DLA (children)'!O$4</f>
        <v>0.72536128152830315</v>
      </c>
      <c r="O9" s="89">
        <f>'DLA (children)'!P$4</f>
        <v>0.79232282298485046</v>
      </c>
      <c r="P9" s="89">
        <f>'DLA (children)'!Q$4</f>
        <v>0.83421597601080433</v>
      </c>
      <c r="Q9" s="89">
        <f>'DLA (children)'!R$4</f>
        <v>0.88562863179532525</v>
      </c>
      <c r="R9" s="89">
        <f>'DLA (children)'!S$4</f>
        <v>0.84506103171776992</v>
      </c>
      <c r="S9" s="89">
        <f>'DLA (children)'!T$4</f>
        <v>0.81890865552584668</v>
      </c>
      <c r="T9" s="89">
        <f>'DLA (children)'!U$4</f>
        <v>0.89291828904028836</v>
      </c>
      <c r="U9" s="89">
        <f>'DLA (children)'!V$4</f>
        <v>0.83411822264110747</v>
      </c>
      <c r="V9" s="89">
        <f>'DLA (children)'!W$4</f>
        <v>0.82733862745462794</v>
      </c>
      <c r="W9" s="89">
        <f>'DLA (children)'!X$4</f>
        <v>0.9806798561024147</v>
      </c>
      <c r="X9" s="64">
        <f>'DLA (children)'!Y$4</f>
        <v>2.1151404199671395</v>
      </c>
    </row>
    <row r="10" spans="1:24" ht="15" customHeight="1" x14ac:dyDescent="0.4">
      <c r="A10" s="70" t="s">
        <v>62</v>
      </c>
      <c r="B10" s="89"/>
      <c r="C10" s="89"/>
      <c r="D10" s="89"/>
      <c r="E10" s="89"/>
      <c r="F10" s="89"/>
      <c r="G10" s="89"/>
      <c r="H10" s="89">
        <f>'DLA (working age)'!I$4</f>
        <v>2.761271823772447</v>
      </c>
      <c r="I10" s="89">
        <f>'DLA (working age)'!J$4</f>
        <v>2.9182817157000729</v>
      </c>
      <c r="J10" s="89">
        <f>'DLA (working age)'!K$4</f>
        <v>3.2030341763604255</v>
      </c>
      <c r="K10" s="89">
        <f>'DLA (working age)'!L$4</f>
        <v>3.3937492299175704</v>
      </c>
      <c r="L10" s="89">
        <f>'DLA (working age)'!M$4</f>
        <v>3.6539237161534248</v>
      </c>
      <c r="M10" s="89">
        <f>'DLA (working age)'!N$4</f>
        <v>4.8097445736683664</v>
      </c>
      <c r="N10" s="89">
        <f>'DLA (working age)'!O$4</f>
        <v>4.5063264532508303</v>
      </c>
      <c r="O10" s="89">
        <f>'DLA (working age)'!P$4</f>
        <v>4.5525241941475034</v>
      </c>
      <c r="P10" s="89">
        <f>'DLA (working age)'!Q$4</f>
        <v>4.513307571980433</v>
      </c>
      <c r="Q10" s="89">
        <f>'DLA (working age)'!R$4</f>
        <v>4.983479565402706</v>
      </c>
      <c r="R10" s="89">
        <f>'DLA (working age)'!S$4</f>
        <v>5.4555481008875093</v>
      </c>
      <c r="S10" s="89">
        <f>'DLA (working age)'!T$4</f>
        <v>5.4983369441443681</v>
      </c>
      <c r="T10" s="89">
        <f>'DLA (working age)'!U$4</f>
        <v>5.0339733477809876</v>
      </c>
      <c r="U10" s="89">
        <f>'DLA (working age)'!V$4</f>
        <v>4.9097031337209245</v>
      </c>
      <c r="V10" s="89">
        <f>'DLA (working age)'!W$4</f>
        <v>4.4455514920058636</v>
      </c>
      <c r="W10" s="89">
        <f>'DLA (working age)'!X$4</f>
        <v>3.855414200969832</v>
      </c>
      <c r="X10" s="64">
        <f>'DLA (working age)'!Y$4</f>
        <v>3.415574656073848</v>
      </c>
    </row>
    <row r="11" spans="1:24" ht="15" customHeight="1" x14ac:dyDescent="0.4">
      <c r="A11" s="70" t="s">
        <v>61</v>
      </c>
      <c r="B11" s="89"/>
      <c r="C11" s="89"/>
      <c r="D11" s="89"/>
      <c r="E11" s="89"/>
      <c r="F11" s="89"/>
      <c r="G11" s="89"/>
      <c r="H11" s="89">
        <f>'DLA (pensioners)'!I$4</f>
        <v>2.135172758270679</v>
      </c>
      <c r="I11" s="89">
        <f>'DLA (pensioners)'!J$4</f>
        <v>2.4137882832765034</v>
      </c>
      <c r="J11" s="89">
        <f>'DLA (pensioners)'!K$4</f>
        <v>2.7944510938160754</v>
      </c>
      <c r="K11" s="89">
        <f>'DLA (pensioners)'!L$4</f>
        <v>3.1373736435594681</v>
      </c>
      <c r="L11" s="89">
        <f>'DLA (pensioners)'!M$4</f>
        <v>3.4199898998647131</v>
      </c>
      <c r="M11" s="89">
        <f>'DLA (pensioners)'!N$4</f>
        <v>3.7247013211636362</v>
      </c>
      <c r="N11" s="89">
        <f>'DLA (pensioners)'!O$4</f>
        <v>4.2401910850672637</v>
      </c>
      <c r="O11" s="89">
        <f>'DLA (pensioners)'!P$4</f>
        <v>4.9259013637372124</v>
      </c>
      <c r="P11" s="89">
        <f>'DLA (pensioners)'!Q$4</f>
        <v>5.4212822996074994</v>
      </c>
      <c r="Q11" s="89">
        <f>'DLA (pensioners)'!R$4</f>
        <v>6.1519516795076115</v>
      </c>
      <c r="R11" s="89">
        <f>'DLA (pensioners)'!S$4</f>
        <v>7.0199320449176632</v>
      </c>
      <c r="S11" s="89">
        <f>'DLA (pensioners)'!T$4</f>
        <v>7.3720876028154949</v>
      </c>
      <c r="T11" s="89">
        <f>'DLA (pensioners)'!U$4</f>
        <v>7.9338307293824641</v>
      </c>
      <c r="U11" s="89">
        <f>'DLA (pensioners)'!V$4</f>
        <v>7.8468416689711464</v>
      </c>
      <c r="V11" s="89">
        <f>'DLA (pensioners)'!W$4</f>
        <v>7.9768547461351451</v>
      </c>
      <c r="W11" s="89">
        <f>'DLA (pensioners)'!X$4</f>
        <v>7.441164401133193</v>
      </c>
      <c r="X11" s="64">
        <f>'DLA (pensioners)'!Y$4</f>
        <v>7.4608354117274693</v>
      </c>
    </row>
    <row r="12" spans="1:24" ht="15" customHeight="1" x14ac:dyDescent="0.4">
      <c r="A12" s="161" t="s">
        <v>85</v>
      </c>
      <c r="B12" s="89"/>
      <c r="C12" s="89"/>
      <c r="D12" s="89"/>
      <c r="E12" s="89"/>
      <c r="F12" s="89"/>
      <c r="G12" s="89"/>
      <c r="H12" s="89">
        <f>DHP!I$4</f>
        <v>0</v>
      </c>
      <c r="I12" s="89">
        <f>DHP!J$4</f>
        <v>0</v>
      </c>
      <c r="J12" s="89">
        <f>DHP!K$4</f>
        <v>0</v>
      </c>
      <c r="K12" s="89">
        <f>DHP!L$4</f>
        <v>0</v>
      </c>
      <c r="L12" s="89">
        <f>DHP!M$4</f>
        <v>0</v>
      </c>
      <c r="M12" s="89">
        <f>DHP!N$4</f>
        <v>0</v>
      </c>
      <c r="N12" s="89">
        <f>DHP!O$4</f>
        <v>0</v>
      </c>
      <c r="O12" s="89">
        <f>DHP!P$4</f>
        <v>0</v>
      </c>
      <c r="P12" s="89">
        <f>DHP!Q$4</f>
        <v>0</v>
      </c>
      <c r="Q12" s="89">
        <f>DHP!R$4</f>
        <v>0</v>
      </c>
      <c r="R12" s="89">
        <f>DHP!S$4</f>
        <v>0</v>
      </c>
      <c r="S12" s="89">
        <f>DHP!T$4</f>
        <v>0</v>
      </c>
      <c r="T12" s="89">
        <f>DHP!U$4</f>
        <v>0</v>
      </c>
      <c r="U12" s="89">
        <f>DHP!V$4</f>
        <v>0</v>
      </c>
      <c r="V12" s="89">
        <f>DHP!W$4</f>
        <v>0</v>
      </c>
      <c r="W12" s="89">
        <f>DHP!X$4</f>
        <v>0</v>
      </c>
      <c r="X12" s="64">
        <f>DHP!Y$4</f>
        <v>0</v>
      </c>
    </row>
    <row r="13" spans="1:24" ht="30" customHeight="1" x14ac:dyDescent="0.4">
      <c r="A13" s="161" t="s">
        <v>95</v>
      </c>
      <c r="B13" s="89"/>
      <c r="C13" s="89"/>
      <c r="D13" s="89"/>
      <c r="E13" s="89"/>
      <c r="F13" s="89">
        <f>ESA!G$4</f>
        <v>0</v>
      </c>
      <c r="G13" s="89">
        <f>ESA!H$4</f>
        <v>0</v>
      </c>
      <c r="H13" s="89">
        <f>ESA!I$4</f>
        <v>0</v>
      </c>
      <c r="I13" s="89">
        <f>ESA!J$4</f>
        <v>0</v>
      </c>
      <c r="J13" s="89">
        <f>ESA!K$4</f>
        <v>0</v>
      </c>
      <c r="K13" s="89">
        <f>ESA!L$4</f>
        <v>0</v>
      </c>
      <c r="L13" s="89">
        <f>ESA!M$4</f>
        <v>0</v>
      </c>
      <c r="M13" s="89">
        <f>ESA!N$4</f>
        <v>0</v>
      </c>
      <c r="N13" s="89">
        <f>ESA!O$4</f>
        <v>2.1726163906099806E-2</v>
      </c>
      <c r="O13" s="89">
        <f>ESA!P$4</f>
        <v>0.48136745424518029</v>
      </c>
      <c r="P13" s="89">
        <f>ESA!Q$4</f>
        <v>1.0978577672791481</v>
      </c>
      <c r="Q13" s="89">
        <f>ESA!R$4</f>
        <v>2.6223591668807233</v>
      </c>
      <c r="R13" s="89">
        <f>ESA!S$4</f>
        <v>10.378425049855176</v>
      </c>
      <c r="S13" s="89">
        <f>ESA!T$4</f>
        <v>21.808706286048672</v>
      </c>
      <c r="T13" s="89">
        <f>ESA!U$4</f>
        <v>24.01958768659237</v>
      </c>
      <c r="U13" s="89">
        <f>ESA!V$4</f>
        <v>24.953738350527942</v>
      </c>
      <c r="V13" s="89">
        <f>ESA!W$4</f>
        <v>24.896745640835988</v>
      </c>
      <c r="W13" s="89">
        <f>ESA!X$4</f>
        <v>25.311649098445738</v>
      </c>
      <c r="X13" s="64">
        <f>ESA!Y$4</f>
        <v>26.484469604690393</v>
      </c>
    </row>
    <row r="14" spans="1:24" ht="15" customHeight="1" x14ac:dyDescent="0.4">
      <c r="A14" s="162" t="s">
        <v>74</v>
      </c>
      <c r="B14" s="89">
        <f>HB!C$4</f>
        <v>0</v>
      </c>
      <c r="C14" s="89">
        <f>HB!D$4</f>
        <v>0</v>
      </c>
      <c r="D14" s="89">
        <f>HB!E$4</f>
        <v>0</v>
      </c>
      <c r="E14" s="89">
        <f>HB!F$4</f>
        <v>0</v>
      </c>
      <c r="F14" s="89">
        <f>HB!G$4</f>
        <v>0</v>
      </c>
      <c r="G14" s="89">
        <f>HB!H$4</f>
        <v>0</v>
      </c>
      <c r="H14" s="89">
        <f>HB!I$4</f>
        <v>0</v>
      </c>
      <c r="I14" s="89">
        <f>HB!J$4</f>
        <v>0</v>
      </c>
      <c r="J14" s="89">
        <f>HB!K$4</f>
        <v>0</v>
      </c>
      <c r="K14" s="89">
        <f>HB!L$4</f>
        <v>0</v>
      </c>
      <c r="L14" s="89">
        <f>HB!M$4</f>
        <v>0</v>
      </c>
      <c r="M14" s="89">
        <f>HB!N$4</f>
        <v>0</v>
      </c>
      <c r="N14" s="89">
        <f>HB!O$4</f>
        <v>0</v>
      </c>
      <c r="O14" s="89">
        <f>HB!P$4</f>
        <v>0</v>
      </c>
      <c r="P14" s="89">
        <f>HB!Q$4</f>
        <v>0</v>
      </c>
      <c r="Q14" s="89">
        <f>HB!R$4</f>
        <v>0</v>
      </c>
      <c r="R14" s="89">
        <f>HB!S$4</f>
        <v>0</v>
      </c>
      <c r="S14" s="89">
        <f>HB!T$4</f>
        <v>0</v>
      </c>
      <c r="T14" s="89">
        <f>HB!U$4</f>
        <v>0</v>
      </c>
      <c r="U14" s="89">
        <f>HB!V$4</f>
        <v>0</v>
      </c>
      <c r="V14" s="89">
        <f>HB!W$4</f>
        <v>0</v>
      </c>
      <c r="W14" s="89">
        <f>HB!X$4</f>
        <v>0</v>
      </c>
      <c r="X14" s="64">
        <f>HB!Y$4</f>
        <v>0</v>
      </c>
    </row>
    <row r="15" spans="1:24" ht="15" customHeight="1" x14ac:dyDescent="0.4">
      <c r="A15" s="70" t="s">
        <v>185</v>
      </c>
      <c r="B15" s="89"/>
      <c r="C15" s="89"/>
      <c r="D15" s="89"/>
      <c r="E15" s="89"/>
      <c r="F15" s="89"/>
      <c r="G15" s="89"/>
      <c r="H15" s="89"/>
      <c r="I15" s="89"/>
      <c r="J15" s="89"/>
      <c r="K15" s="89"/>
      <c r="L15" s="89"/>
      <c r="M15" s="89"/>
      <c r="N15" s="89">
        <v>0</v>
      </c>
      <c r="O15" s="89">
        <v>0</v>
      </c>
      <c r="P15" s="89">
        <v>0</v>
      </c>
      <c r="Q15" s="89">
        <v>0</v>
      </c>
      <c r="R15" s="89">
        <v>0</v>
      </c>
      <c r="S15" s="89">
        <v>0</v>
      </c>
      <c r="T15" s="89">
        <v>0</v>
      </c>
      <c r="U15" s="89">
        <v>0</v>
      </c>
      <c r="V15" s="89">
        <v>0</v>
      </c>
      <c r="W15" s="89">
        <v>0</v>
      </c>
      <c r="X15" s="64">
        <v>0</v>
      </c>
    </row>
    <row r="16" spans="1:24" ht="15" customHeight="1" x14ac:dyDescent="0.4">
      <c r="A16" s="70" t="s">
        <v>184</v>
      </c>
      <c r="B16" s="89"/>
      <c r="C16" s="89"/>
      <c r="D16" s="89"/>
      <c r="E16" s="89"/>
      <c r="F16" s="89"/>
      <c r="G16" s="89"/>
      <c r="H16" s="89"/>
      <c r="I16" s="89"/>
      <c r="J16" s="89"/>
      <c r="K16" s="89"/>
      <c r="L16" s="89"/>
      <c r="M16" s="89"/>
      <c r="N16" s="89">
        <v>0</v>
      </c>
      <c r="O16" s="89">
        <v>0</v>
      </c>
      <c r="P16" s="89">
        <v>0</v>
      </c>
      <c r="Q16" s="89">
        <v>0</v>
      </c>
      <c r="R16" s="89">
        <v>0</v>
      </c>
      <c r="S16" s="89">
        <v>0</v>
      </c>
      <c r="T16" s="89">
        <v>0</v>
      </c>
      <c r="U16" s="89">
        <v>0</v>
      </c>
      <c r="V16" s="89">
        <v>0</v>
      </c>
      <c r="W16" s="89">
        <v>0</v>
      </c>
      <c r="X16" s="64">
        <v>0</v>
      </c>
    </row>
    <row r="17" spans="1:24" ht="15" customHeight="1" x14ac:dyDescent="0.4">
      <c r="A17" s="162" t="s">
        <v>73</v>
      </c>
      <c r="B17" s="89">
        <f>IB!C$4</f>
        <v>34.449746866090749</v>
      </c>
      <c r="C17" s="89">
        <f>IB!D$4</f>
        <v>32.914411652459172</v>
      </c>
      <c r="D17" s="89">
        <f>IB!E$4</f>
        <v>32.806626151611077</v>
      </c>
      <c r="E17" s="89">
        <f>IB!F$4</f>
        <v>31.911211749520231</v>
      </c>
      <c r="F17" s="89">
        <f>IB!G$4</f>
        <v>36.271219767598424</v>
      </c>
      <c r="G17" s="89">
        <f>IB!H$4</f>
        <v>36.518713964701369</v>
      </c>
      <c r="H17" s="89">
        <f>IB!I$4</f>
        <v>37.47354571146986</v>
      </c>
      <c r="I17" s="89">
        <f>IB!J$4</f>
        <v>39.49874390974562</v>
      </c>
      <c r="J17" s="89">
        <f>IB!K$4</f>
        <v>41.344651878000832</v>
      </c>
      <c r="K17" s="89">
        <f>IB!L$4</f>
        <v>43.630579718892889</v>
      </c>
      <c r="L17" s="89">
        <f>IB!M$4</f>
        <v>43.867360071608658</v>
      </c>
      <c r="M17" s="89">
        <f>IB!N$4</f>
        <v>45.805815291138629</v>
      </c>
      <c r="N17" s="89">
        <f>IB!O$4</f>
        <v>44.795872511546428</v>
      </c>
      <c r="O17" s="89">
        <f>IB!P$4</f>
        <v>43.191144973125894</v>
      </c>
      <c r="P17" s="89">
        <f>IB!Q$4</f>
        <v>39.015316969930218</v>
      </c>
      <c r="Q17" s="89">
        <f>IB!R$4</f>
        <v>35.319663974760466</v>
      </c>
      <c r="R17" s="89">
        <f>IB!S$4</f>
        <v>24.776837966800027</v>
      </c>
      <c r="S17" s="89">
        <f>IB!T$4</f>
        <v>9.5298298833646253</v>
      </c>
      <c r="T17" s="89">
        <f>IB!U$4</f>
        <v>4.3077448868843993</v>
      </c>
      <c r="U17" s="89">
        <f>IB!V$4</f>
        <v>1.3725181782777072</v>
      </c>
      <c r="V17" s="89">
        <f>IB!W$4</f>
        <v>0.43667684561040232</v>
      </c>
      <c r="W17" s="89">
        <f>IB!X$4</f>
        <v>0.28438039616775046</v>
      </c>
      <c r="X17" s="64">
        <f>IB!Y$4</f>
        <v>0</v>
      </c>
    </row>
    <row r="18" spans="1:24" ht="30" customHeight="1" x14ac:dyDescent="0.4">
      <c r="A18" s="161" t="s">
        <v>72</v>
      </c>
      <c r="B18" s="89">
        <f>IS!C$4</f>
        <v>0</v>
      </c>
      <c r="C18" s="89">
        <f>IS!D$4</f>
        <v>0</v>
      </c>
      <c r="D18" s="89">
        <f>IS!E$4</f>
        <v>0</v>
      </c>
      <c r="E18" s="89">
        <f>IS!F$4</f>
        <v>0</v>
      </c>
      <c r="F18" s="89">
        <f>IS!G$4</f>
        <v>2.6218761662859498</v>
      </c>
      <c r="G18" s="89">
        <f>IS!H$4</f>
        <v>2.2674182435797778</v>
      </c>
      <c r="H18" s="89">
        <f>IS!I$4</f>
        <v>1.5319591366554866</v>
      </c>
      <c r="I18" s="89">
        <f>IS!J$4</f>
        <v>1.488546799147799</v>
      </c>
      <c r="J18" s="89">
        <f>IS!K$4</f>
        <v>1.0354705779954478</v>
      </c>
      <c r="K18" s="89">
        <f>IS!L$4</f>
        <v>0.55798449223950342</v>
      </c>
      <c r="L18" s="89">
        <f>IS!M$4</f>
        <v>1.0391922848198192</v>
      </c>
      <c r="M18" s="89">
        <f>IS!N$4</f>
        <v>0.69630645664430657</v>
      </c>
      <c r="N18" s="89">
        <f>IS!O$4</f>
        <v>0.4588004853935454</v>
      </c>
      <c r="O18" s="89">
        <f>IS!P$4</f>
        <v>0.42131947785580887</v>
      </c>
      <c r="P18" s="89">
        <f>IS!Q$4</f>
        <v>0.33996331942733454</v>
      </c>
      <c r="Q18" s="89">
        <f>IS!R$4</f>
        <v>0.30322728753481976</v>
      </c>
      <c r="R18" s="89">
        <f>IS!S$4</f>
        <v>0.18767886565117883</v>
      </c>
      <c r="S18" s="89">
        <f>IS!T$4</f>
        <v>0.13523887398598142</v>
      </c>
      <c r="T18" s="89">
        <f>IS!U$4</f>
        <v>9.2740592435896108E-2</v>
      </c>
      <c r="U18" s="89">
        <f>IS!V$4</f>
        <v>9.3051927748730653E-2</v>
      </c>
      <c r="V18" s="89">
        <f>IS!W$4</f>
        <v>8.505214261120024E-2</v>
      </c>
      <c r="W18" s="89">
        <f>IS!X$4</f>
        <v>6.9725973217741946E-2</v>
      </c>
      <c r="X18" s="64">
        <f>IS!Y$4</f>
        <v>0.19251123600655842</v>
      </c>
    </row>
    <row r="19" spans="1:24" ht="15" customHeight="1" x14ac:dyDescent="0.4">
      <c r="A19" s="70" t="s">
        <v>71</v>
      </c>
      <c r="B19" s="89">
        <f>'IS MIG'!C$4</f>
        <v>0</v>
      </c>
      <c r="C19" s="89">
        <f>'IS MIG'!D$4</f>
        <v>0</v>
      </c>
      <c r="D19" s="89">
        <f>'IS MIG'!E$4</f>
        <v>0</v>
      </c>
      <c r="E19" s="89">
        <f>'IS MIG'!F$4</f>
        <v>0</v>
      </c>
      <c r="F19" s="89">
        <f>'IS MIG'!G$4</f>
        <v>1.1452936360817658</v>
      </c>
      <c r="G19" s="89">
        <f>'IS MIG'!H$4</f>
        <v>0.74182174539349099</v>
      </c>
      <c r="H19" s="89">
        <f>'IS MIG'!I$4</f>
        <v>0.44103717985199203</v>
      </c>
      <c r="I19" s="89">
        <f>'IS MIG'!J$4</f>
        <v>0.33797778639841886</v>
      </c>
      <c r="J19" s="89">
        <f>'IS MIG'!K$4</f>
        <v>0</v>
      </c>
      <c r="K19" s="89">
        <f>'IS MIG'!L$4</f>
        <v>0</v>
      </c>
      <c r="L19" s="89">
        <f>'IS MIG'!M$4</f>
        <v>0</v>
      </c>
      <c r="M19" s="89">
        <f>'IS MIG'!N$4</f>
        <v>0</v>
      </c>
      <c r="N19" s="89">
        <f>'IS MIG'!O$4</f>
        <v>0</v>
      </c>
      <c r="O19" s="89">
        <f>'IS MIG'!P$4</f>
        <v>0</v>
      </c>
      <c r="P19" s="89">
        <f>'IS MIG'!Q$4</f>
        <v>0</v>
      </c>
      <c r="Q19" s="89">
        <f>'IS MIG'!R$4</f>
        <v>0</v>
      </c>
      <c r="R19" s="89">
        <f>'IS MIG'!S$4</f>
        <v>0</v>
      </c>
      <c r="S19" s="89">
        <f>'IS MIG'!T$4</f>
        <v>0</v>
      </c>
      <c r="T19" s="89">
        <f>'IS MIG'!U$4</f>
        <v>0</v>
      </c>
      <c r="U19" s="89">
        <f>'IS MIG'!V$4</f>
        <v>0</v>
      </c>
      <c r="V19" s="89">
        <f>'IS MIG'!W$4</f>
        <v>0</v>
      </c>
      <c r="W19" s="89">
        <f>'IS MIG'!X$4</f>
        <v>0</v>
      </c>
      <c r="X19" s="64">
        <f>'IS MIG'!Y$4</f>
        <v>0</v>
      </c>
    </row>
    <row r="20" spans="1:24" ht="15" customHeight="1" x14ac:dyDescent="0.4">
      <c r="A20" s="70" t="s">
        <v>183</v>
      </c>
      <c r="B20" s="89"/>
      <c r="C20" s="89"/>
      <c r="D20" s="89"/>
      <c r="E20" s="89"/>
      <c r="F20" s="89">
        <f>'IS (incapacity)'!G$4</f>
        <v>0.64347736164575253</v>
      </c>
      <c r="G20" s="89">
        <f>'IS (incapacity)'!H$4</f>
        <v>0.67738802553358979</v>
      </c>
      <c r="H20" s="89">
        <f>'IS (incapacity)'!I$4</f>
        <v>0.42366642954147526</v>
      </c>
      <c r="I20" s="89">
        <f>'IS (incapacity)'!J$4</f>
        <v>0.44918446391426786</v>
      </c>
      <c r="J20" s="89">
        <f>'IS (incapacity)'!K$4</f>
        <v>0.41982480028964086</v>
      </c>
      <c r="K20" s="89">
        <f>'IS (incapacity)'!L$4</f>
        <v>0.22464070251190746</v>
      </c>
      <c r="L20" s="89">
        <f>'IS (incapacity)'!M$4</f>
        <v>0.14463551887383039</v>
      </c>
      <c r="M20" s="89">
        <f>'IS (incapacity)'!N$4</f>
        <v>0.18949076662401532</v>
      </c>
      <c r="N20" s="89">
        <f>'IS (incapacity)'!O$4</f>
        <v>0.20358332338974863</v>
      </c>
      <c r="O20" s="89">
        <f>'IS (incapacity)'!P$4</f>
        <v>0.19479154115233049</v>
      </c>
      <c r="P20" s="89">
        <f>'IS (incapacity)'!Q$4</f>
        <v>0.15441314154887514</v>
      </c>
      <c r="Q20" s="89">
        <f>'IS (incapacity)'!R$4</f>
        <v>0.14422611348109446</v>
      </c>
      <c r="R20" s="89">
        <f>'IS (incapacity)'!S$4</f>
        <v>5.887702629550351E-2</v>
      </c>
      <c r="S20" s="89">
        <f>'IS (incapacity)'!T$4</f>
        <v>4.5070432643303342E-2</v>
      </c>
      <c r="T20" s="89">
        <f>'IS (incapacity)'!U$4</f>
        <v>2.8003170288067012E-2</v>
      </c>
      <c r="U20" s="89">
        <f>'IS (incapacity)'!V$4</f>
        <v>7.7997102518021092E-3</v>
      </c>
      <c r="V20" s="89">
        <f>'IS (incapacity)'!W$4</f>
        <v>0</v>
      </c>
      <c r="W20" s="89">
        <f>'IS (incapacity)'!X$4</f>
        <v>0</v>
      </c>
      <c r="X20" s="64">
        <f>'IS (incapacity)'!Y$4</f>
        <v>0</v>
      </c>
    </row>
    <row r="21" spans="1:24" ht="15" customHeight="1" x14ac:dyDescent="0.4">
      <c r="A21" s="70" t="s">
        <v>182</v>
      </c>
      <c r="B21" s="89"/>
      <c r="C21" s="89"/>
      <c r="D21" s="89"/>
      <c r="E21" s="89"/>
      <c r="F21" s="89">
        <f>'IS (lone parent)'!G$4</f>
        <v>0.67755272013469658</v>
      </c>
      <c r="G21" s="89">
        <f>'IS (lone parent)'!H$4</f>
        <v>0.68411238514292216</v>
      </c>
      <c r="H21" s="89">
        <f>'IS (lone parent)'!I$4</f>
        <v>0.55248746414918004</v>
      </c>
      <c r="I21" s="89">
        <f>'IS (lone parent)'!J$4</f>
        <v>0.60533424940263836</v>
      </c>
      <c r="J21" s="89">
        <f>'IS (lone parent)'!K$4</f>
        <v>0.44850044352321378</v>
      </c>
      <c r="K21" s="89">
        <f>'IS (lone parent)'!L$4</f>
        <v>0.21548558529809003</v>
      </c>
      <c r="L21" s="89">
        <f>'IS (lone parent)'!M$4</f>
        <v>0.28468508755710759</v>
      </c>
      <c r="M21" s="89">
        <f>'IS (lone parent)'!N$4</f>
        <v>0.23656993769001664</v>
      </c>
      <c r="N21" s="89">
        <f>'IS (lone parent)'!O$4</f>
        <v>0.21747368257712155</v>
      </c>
      <c r="O21" s="89">
        <f>'IS (lone parent)'!P$4</f>
        <v>0.18511446195698592</v>
      </c>
      <c r="P21" s="89">
        <f>'IS (lone parent)'!Q$4</f>
        <v>0.13663088740726495</v>
      </c>
      <c r="Q21" s="89">
        <f>'IS (lone parent)'!R$4</f>
        <v>0.12265440249706738</v>
      </c>
      <c r="R21" s="89">
        <f>'IS (lone parent)'!S$4</f>
        <v>9.064837573351317E-2</v>
      </c>
      <c r="S21" s="89">
        <f>'IS (lone parent)'!T$4</f>
        <v>6.3822939732951098E-2</v>
      </c>
      <c r="T21" s="89">
        <f>'IS (lone parent)'!U$4</f>
        <v>5.0483717658406778E-2</v>
      </c>
      <c r="U21" s="89">
        <f>'IS (lone parent)'!V$4</f>
        <v>3.5052006569604992E-2</v>
      </c>
      <c r="V21" s="89">
        <f>'IS (lone parent)'!W$4</f>
        <v>4.1311763941935017E-2</v>
      </c>
      <c r="W21" s="89">
        <f>'IS (lone parent)'!X$4</f>
        <v>3.8235041354401311E-2</v>
      </c>
      <c r="X21" s="64">
        <f>'IS (lone parent)'!Y$4</f>
        <v>0.15295800966456258</v>
      </c>
    </row>
    <row r="22" spans="1:24" ht="15" customHeight="1" x14ac:dyDescent="0.4">
      <c r="A22" s="70" t="s">
        <v>181</v>
      </c>
      <c r="B22" s="89"/>
      <c r="C22" s="89"/>
      <c r="D22" s="89"/>
      <c r="E22" s="89"/>
      <c r="F22" s="89">
        <f>'IS (carer)'!G$4</f>
        <v>1.7758296722277078E-2</v>
      </c>
      <c r="G22" s="89">
        <f>'IS (carer)'!H$4</f>
        <v>1.0019513495952483E-2</v>
      </c>
      <c r="H22" s="89">
        <f>'IS (carer)'!I$4</f>
        <v>0</v>
      </c>
      <c r="I22" s="89">
        <f>'IS (carer)'!J$4</f>
        <v>0</v>
      </c>
      <c r="J22" s="89">
        <f>'IS (carer)'!K$4</f>
        <v>0</v>
      </c>
      <c r="K22" s="89">
        <f>'IS (carer)'!L$4</f>
        <v>0</v>
      </c>
      <c r="L22" s="89">
        <f>'IS (carer)'!M$4</f>
        <v>0</v>
      </c>
      <c r="M22" s="89">
        <f>'IS (carer)'!N$4</f>
        <v>0</v>
      </c>
      <c r="N22" s="89">
        <f>'IS (carer)'!O$4</f>
        <v>0</v>
      </c>
      <c r="O22" s="89">
        <f>'IS (carer)'!P$4</f>
        <v>0</v>
      </c>
      <c r="P22" s="89">
        <f>'IS (carer)'!Q$4</f>
        <v>0</v>
      </c>
      <c r="Q22" s="89">
        <f>'IS (carer)'!R$4</f>
        <v>0</v>
      </c>
      <c r="R22" s="89">
        <f>'IS (carer)'!S$4</f>
        <v>0</v>
      </c>
      <c r="S22" s="89">
        <f>'IS (carer)'!T$4</f>
        <v>0</v>
      </c>
      <c r="T22" s="89">
        <f>'IS (carer)'!U$4</f>
        <v>0</v>
      </c>
      <c r="U22" s="89">
        <f>'IS (carer)'!V$4</f>
        <v>0</v>
      </c>
      <c r="V22" s="89">
        <f>'IS (carer)'!W$4</f>
        <v>0</v>
      </c>
      <c r="W22" s="89">
        <f>'IS (carer)'!X$4</f>
        <v>0</v>
      </c>
      <c r="X22" s="64">
        <f>'IS (carer)'!Y$4</f>
        <v>4.944776724845857E-2</v>
      </c>
    </row>
    <row r="23" spans="1:24" ht="15" customHeight="1" x14ac:dyDescent="0.4">
      <c r="A23" s="70" t="s">
        <v>180</v>
      </c>
      <c r="B23" s="89"/>
      <c r="C23" s="89"/>
      <c r="D23" s="89"/>
      <c r="E23" s="89"/>
      <c r="F23" s="89">
        <f>'IS (others)'!G$4</f>
        <v>0.13779415170145798</v>
      </c>
      <c r="G23" s="89">
        <f>'IS (others)'!H$4</f>
        <v>0.15407657401382285</v>
      </c>
      <c r="H23" s="89">
        <f>'IS (others)'!I$4</f>
        <v>0.11476806311283926</v>
      </c>
      <c r="I23" s="89">
        <f>'IS (others)'!J$4</f>
        <v>9.6050299432473993E-2</v>
      </c>
      <c r="J23" s="89">
        <f>'IS (others)'!K$4</f>
        <v>0.16714533418259334</v>
      </c>
      <c r="K23" s="89">
        <f>'IS (others)'!L$4</f>
        <v>0.14162836014182636</v>
      </c>
      <c r="L23" s="89">
        <f>'IS (others)'!M$4</f>
        <v>0.90047888955264244</v>
      </c>
      <c r="M23" s="89">
        <f>'IS (others)'!N$4</f>
        <v>0.30021206849830462</v>
      </c>
      <c r="N23" s="89">
        <f>'IS (others)'!O$4</f>
        <v>3.450725034061581E-2</v>
      </c>
      <c r="O23" s="89">
        <f>'IS (others)'!P$4</f>
        <v>3.2935475097173608E-2</v>
      </c>
      <c r="P23" s="89">
        <f>'IS (others)'!Q$4</f>
        <v>2.929733061469814E-2</v>
      </c>
      <c r="Q23" s="89">
        <f>'IS (others)'!R$4</f>
        <v>4.1480476832688129E-2</v>
      </c>
      <c r="R23" s="89">
        <f>'IS (others)'!S$4</f>
        <v>3.1159027563544522E-2</v>
      </c>
      <c r="S23" s="89">
        <f>'IS (others)'!T$4</f>
        <v>0</v>
      </c>
      <c r="T23" s="89">
        <f>'IS (others)'!U$4</f>
        <v>1.7816404786449667E-2</v>
      </c>
      <c r="U23" s="89">
        <f>'IS (others)'!V$4</f>
        <v>1.4271032572224462E-2</v>
      </c>
      <c r="V23" s="89">
        <f>'IS (others)'!W$4</f>
        <v>0</v>
      </c>
      <c r="W23" s="89">
        <f>'IS (others)'!X$4</f>
        <v>0</v>
      </c>
      <c r="X23" s="64">
        <f>'IS (others)'!Y$4</f>
        <v>5.6323218377085666E-3</v>
      </c>
    </row>
    <row r="24" spans="1:24" ht="30" customHeight="1" x14ac:dyDescent="0.4">
      <c r="A24" s="162" t="s">
        <v>66</v>
      </c>
      <c r="B24" s="89"/>
      <c r="C24" s="89"/>
      <c r="D24" s="89"/>
      <c r="E24" s="89"/>
      <c r="F24" s="89">
        <f>IIDB!G$4</f>
        <v>10.031442333804979</v>
      </c>
      <c r="G24" s="89">
        <f>IIDB!H$4</f>
        <v>11.300390135446513</v>
      </c>
      <c r="H24" s="89">
        <f>IIDB!I$4</f>
        <v>13.048991239095871</v>
      </c>
      <c r="I24" s="89">
        <f>IIDB!J$4</f>
        <v>13.117562070944141</v>
      </c>
      <c r="J24" s="89">
        <f>IIDB!K$4</f>
        <v>11.495379362478616</v>
      </c>
      <c r="K24" s="89">
        <f>IIDB!L$4</f>
        <v>11.459261914883713</v>
      </c>
      <c r="L24" s="89">
        <f>IIDB!M$4</f>
        <v>15.020734931035486</v>
      </c>
      <c r="M24" s="89">
        <f>IIDB!N$4</f>
        <v>15.280651014211305</v>
      </c>
      <c r="N24" s="89">
        <f>IIDB!O$4</f>
        <v>15.887440978603943</v>
      </c>
      <c r="O24" s="89">
        <f>IIDB!P$4</f>
        <v>16.554241335234778</v>
      </c>
      <c r="P24" s="89">
        <f>IIDB!Q$4</f>
        <v>17.326090727748223</v>
      </c>
      <c r="Q24" s="89">
        <f>IIDB!R$4</f>
        <v>17.444311718611427</v>
      </c>
      <c r="R24" s="89">
        <f>IIDB!S$4</f>
        <v>18.097163159146831</v>
      </c>
      <c r="S24" s="89">
        <f>IIDB!T$4</f>
        <v>18.292431275019226</v>
      </c>
      <c r="T24" s="89">
        <f>IIDB!U$4</f>
        <v>18.795417115847687</v>
      </c>
      <c r="U24" s="89">
        <f>IIDB!V$4</f>
        <v>18.573819799501326</v>
      </c>
      <c r="V24" s="89">
        <f>IIDB!W$4</f>
        <v>16.797317588898359</v>
      </c>
      <c r="W24" s="89">
        <f>IIDB!X$4</f>
        <v>16.401214742169415</v>
      </c>
      <c r="X24" s="64">
        <f>IIDB!Y$4</f>
        <v>18.632630242235628</v>
      </c>
    </row>
    <row r="25" spans="1:24" ht="15" customHeight="1" x14ac:dyDescent="0.4">
      <c r="A25" s="161" t="s">
        <v>65</v>
      </c>
      <c r="B25" s="89">
        <f>JSA!C$4</f>
        <v>0</v>
      </c>
      <c r="C25" s="89">
        <f>JSA!D$4</f>
        <v>0</v>
      </c>
      <c r="D25" s="89">
        <f>JSA!E$4</f>
        <v>0</v>
      </c>
      <c r="E25" s="89">
        <f>JSA!F$4</f>
        <v>0</v>
      </c>
      <c r="F25" s="89">
        <f>JSA!G$4</f>
        <v>0.21779253501254769</v>
      </c>
      <c r="G25" s="89">
        <f>JSA!H$4</f>
        <v>0.19822207179713897</v>
      </c>
      <c r="H25" s="89">
        <f>JSA!I$4</f>
        <v>0.21398560299188518</v>
      </c>
      <c r="I25" s="89">
        <f>JSA!J$4</f>
        <v>0.19950958704932828</v>
      </c>
      <c r="J25" s="89">
        <f>JSA!K$4</f>
        <v>0.29138156200034199</v>
      </c>
      <c r="K25" s="89">
        <f>JSA!L$4</f>
        <v>0.21529537268885268</v>
      </c>
      <c r="L25" s="89">
        <f>JSA!M$4</f>
        <v>0.24684795776013954</v>
      </c>
      <c r="M25" s="89">
        <f>JSA!N$4</f>
        <v>0.27288227866969328</v>
      </c>
      <c r="N25" s="89">
        <f>JSA!O$4</f>
        <v>0.3760514424728868</v>
      </c>
      <c r="O25" s="89">
        <f>JSA!P$4</f>
        <v>0.65590480413381513</v>
      </c>
      <c r="P25" s="89">
        <f>JSA!Q$4</f>
        <v>0.68699688010140469</v>
      </c>
      <c r="Q25" s="89">
        <f>JSA!R$4</f>
        <v>0.83376723338020331</v>
      </c>
      <c r="R25" s="89">
        <f>JSA!S$4</f>
        <v>0.91257658500359262</v>
      </c>
      <c r="S25" s="89">
        <f>JSA!T$4</f>
        <v>0.7934663253900005</v>
      </c>
      <c r="T25" s="89">
        <f>JSA!U$4</f>
        <v>0.57433755446178814</v>
      </c>
      <c r="U25" s="89">
        <f>JSA!V$4</f>
        <v>0.87733482038647603</v>
      </c>
      <c r="V25" s="89">
        <f>JSA!W$4</f>
        <v>0.31884735577592582</v>
      </c>
      <c r="W25" s="89">
        <f>JSA!X$4</f>
        <v>0.24206278006431969</v>
      </c>
      <c r="X25" s="64">
        <f>JSA!Y$4</f>
        <v>0.53818239986270999</v>
      </c>
    </row>
    <row r="26" spans="1:24" ht="15" customHeight="1" x14ac:dyDescent="0.4">
      <c r="A26" s="161" t="s">
        <v>64</v>
      </c>
      <c r="B26" s="89">
        <f>MA!C$4</f>
        <v>0</v>
      </c>
      <c r="C26" s="89">
        <f>MA!D$4</f>
        <v>0</v>
      </c>
      <c r="D26" s="89">
        <f>MA!E$4</f>
        <v>0</v>
      </c>
      <c r="E26" s="89">
        <f>MA!F$4</f>
        <v>0</v>
      </c>
      <c r="F26" s="89">
        <f>MA!G$4</f>
        <v>0</v>
      </c>
      <c r="G26" s="89">
        <f>MA!H$4</f>
        <v>7.8656467714862011E-2</v>
      </c>
      <c r="H26" s="89">
        <f>MA!I$4</f>
        <v>0</v>
      </c>
      <c r="I26" s="89">
        <f>MA!J$4</f>
        <v>0.20169514325981064</v>
      </c>
      <c r="J26" s="89">
        <f>MA!K$4</f>
        <v>0.396859609744526</v>
      </c>
      <c r="K26" s="89">
        <f>MA!L$4</f>
        <v>0.15751713584208893</v>
      </c>
      <c r="L26" s="89">
        <f>MA!M$4</f>
        <v>0.34111181341117669</v>
      </c>
      <c r="M26" s="89">
        <f>MA!N$4</f>
        <v>0.23839552359959709</v>
      </c>
      <c r="N26" s="89">
        <f>MA!O$4</f>
        <v>0.52250275119254741</v>
      </c>
      <c r="O26" s="89">
        <f>MA!P$4</f>
        <v>0.66284090081898506</v>
      </c>
      <c r="P26" s="89">
        <f>MA!Q$4</f>
        <v>0.6652748678981012</v>
      </c>
      <c r="Q26" s="89">
        <f>MA!R$4</f>
        <v>0.75069662602879517</v>
      </c>
      <c r="R26" s="89">
        <f>MA!S$4</f>
        <v>1.1475476103870772</v>
      </c>
      <c r="S26" s="89">
        <f>MA!T$4</f>
        <v>1.3909613635294471</v>
      </c>
      <c r="T26" s="89">
        <f>MA!U$4</f>
        <v>0.86749760745730098</v>
      </c>
      <c r="U26" s="89">
        <f>MA!V$4</f>
        <v>1.2576817032195093</v>
      </c>
      <c r="V26" s="89">
        <f>MA!W$4</f>
        <v>1.20553982147301</v>
      </c>
      <c r="W26" s="89">
        <f>MA!X$4</f>
        <v>0.88219896953160726</v>
      </c>
      <c r="X26" s="64">
        <f>MA!Y$4</f>
        <v>0.43126195244728421</v>
      </c>
    </row>
    <row r="27" spans="1:24" ht="15" customHeight="1" x14ac:dyDescent="0.4">
      <c r="A27" s="161" t="s">
        <v>178</v>
      </c>
      <c r="B27" s="89"/>
      <c r="C27" s="89"/>
      <c r="D27" s="89"/>
      <c r="E27" s="89"/>
      <c r="F27" s="89"/>
      <c r="G27" s="89"/>
      <c r="H27" s="89"/>
      <c r="I27" s="89"/>
      <c r="J27" s="89">
        <f>O75TVL!K$4</f>
        <v>0</v>
      </c>
      <c r="K27" s="89">
        <f>O75TVL!L$4</f>
        <v>0</v>
      </c>
      <c r="L27" s="89">
        <f>O75TVL!M$4</f>
        <v>0</v>
      </c>
      <c r="M27" s="89">
        <f>O75TVL!N$4</f>
        <v>0</v>
      </c>
      <c r="N27" s="89">
        <f>O75TVL!O$4</f>
        <v>0</v>
      </c>
      <c r="O27" s="89">
        <f>O75TVL!P$4</f>
        <v>0</v>
      </c>
      <c r="P27" s="89">
        <f>O75TVL!Q$4</f>
        <v>0</v>
      </c>
      <c r="Q27" s="89">
        <f>O75TVL!R$4</f>
        <v>0</v>
      </c>
      <c r="R27" s="89">
        <f>O75TVL!S$4</f>
        <v>0</v>
      </c>
      <c r="S27" s="89">
        <f>O75TVL!T$4</f>
        <v>0</v>
      </c>
      <c r="T27" s="89">
        <f>O75TVL!U$4</f>
        <v>0</v>
      </c>
      <c r="U27" s="89">
        <f>O75TVL!V$4</f>
        <v>0</v>
      </c>
      <c r="V27" s="89">
        <f>O75TVL!W$4</f>
        <v>0</v>
      </c>
      <c r="W27" s="89">
        <f>O75TVL!X$4</f>
        <v>0</v>
      </c>
      <c r="X27" s="64">
        <f>O75TVL!Y$4</f>
        <v>0</v>
      </c>
    </row>
    <row r="28" spans="1:24" ht="15" customHeight="1" x14ac:dyDescent="0.4">
      <c r="A28" s="161" t="s">
        <v>89</v>
      </c>
      <c r="B28" s="89"/>
      <c r="C28" s="89"/>
      <c r="D28" s="89"/>
      <c r="E28" s="89"/>
      <c r="F28" s="89"/>
      <c r="G28" s="89"/>
      <c r="H28" s="89"/>
      <c r="I28" s="89">
        <f>PC!J$4</f>
        <v>0</v>
      </c>
      <c r="J28" s="89">
        <f>PC!K$4</f>
        <v>1.0186092878088882</v>
      </c>
      <c r="K28" s="89">
        <f>PC!L$4</f>
        <v>0.7379654177635161</v>
      </c>
      <c r="L28" s="89">
        <f>PC!M$4</f>
        <v>1.495170372135487</v>
      </c>
      <c r="M28" s="89">
        <f>PC!N$4</f>
        <v>1.8328597452074644</v>
      </c>
      <c r="N28" s="89">
        <f>PC!O$4</f>
        <v>1.0380135494604708</v>
      </c>
      <c r="O28" s="89">
        <f>PC!P$4</f>
        <v>0.83167317841445898</v>
      </c>
      <c r="P28" s="89">
        <f>PC!Q$4</f>
        <v>0.8754284291654032</v>
      </c>
      <c r="Q28" s="89">
        <f>PC!R$4</f>
        <v>0.73516138825005029</v>
      </c>
      <c r="R28" s="89">
        <f>PC!S$4</f>
        <v>0.55545629158340659</v>
      </c>
      <c r="S28" s="89">
        <f>PC!T$4</f>
        <v>0.60212096177961016</v>
      </c>
      <c r="T28" s="89">
        <f>PC!U$4</f>
        <v>0.57142212529021907</v>
      </c>
      <c r="U28" s="89">
        <f>PC!V$4</f>
        <v>0.66853107925343636</v>
      </c>
      <c r="V28" s="89">
        <f>PC!W$4</f>
        <v>0.82720425833862021</v>
      </c>
      <c r="W28" s="89">
        <f>PC!X$4</f>
        <v>1.0437361935300133</v>
      </c>
      <c r="X28" s="64">
        <f>PC!Y$4</f>
        <v>2.2525644900457165</v>
      </c>
    </row>
    <row r="29" spans="1:24" ht="30" customHeight="1" x14ac:dyDescent="0.4">
      <c r="A29" s="161" t="s">
        <v>103</v>
      </c>
      <c r="B29" s="89"/>
      <c r="C29" s="89"/>
      <c r="D29" s="89"/>
      <c r="E29" s="89"/>
      <c r="F29" s="89"/>
      <c r="G29" s="89"/>
      <c r="H29" s="89"/>
      <c r="I29" s="89">
        <f>PIP!J$4</f>
        <v>0</v>
      </c>
      <c r="J29" s="89">
        <f>PIP!K$4</f>
        <v>0</v>
      </c>
      <c r="K29" s="89">
        <f>PIP!L$4</f>
        <v>0</v>
      </c>
      <c r="L29" s="89">
        <f>PIP!M$4</f>
        <v>0</v>
      </c>
      <c r="M29" s="89">
        <f>PIP!N$4</f>
        <v>0</v>
      </c>
      <c r="N29" s="89">
        <f>PIP!O$4</f>
        <v>0</v>
      </c>
      <c r="O29" s="89">
        <f>PIP!P$4</f>
        <v>0</v>
      </c>
      <c r="P29" s="89">
        <f>PIP!Q$4</f>
        <v>0</v>
      </c>
      <c r="Q29" s="89">
        <f>PIP!R$4</f>
        <v>0</v>
      </c>
      <c r="R29" s="89">
        <f>PIP!S$4</f>
        <v>0</v>
      </c>
      <c r="S29" s="89">
        <f>PIP!T$4</f>
        <v>6.0753183317892513E-2</v>
      </c>
      <c r="T29" s="89">
        <f>PIP!U$4</f>
        <v>0.47858775673978926</v>
      </c>
      <c r="U29" s="89">
        <f>PIP!V$4</f>
        <v>0.89971786516806629</v>
      </c>
      <c r="V29" s="89">
        <f>PIP!W$4</f>
        <v>1.7668862049110221</v>
      </c>
      <c r="W29" s="89">
        <f>PIP!X$4</f>
        <v>3.1101102670015264</v>
      </c>
      <c r="X29" s="64">
        <f>PIP!Y$4</f>
        <v>4.6386792238388459</v>
      </c>
    </row>
    <row r="30" spans="1:24" ht="15" customHeight="1" x14ac:dyDescent="0.4">
      <c r="A30" s="161" t="s">
        <v>63</v>
      </c>
      <c r="B30" s="89">
        <f>SDA!C4</f>
        <v>0.67478636681710258</v>
      </c>
      <c r="C30" s="89">
        <f>SDA!D4</f>
        <v>0.59893208292979916</v>
      </c>
      <c r="D30" s="89">
        <f>SDA!E4</f>
        <v>0.7927511605905786</v>
      </c>
      <c r="E30" s="89">
        <f>SDA!F4</f>
        <v>0.83138374719943231</v>
      </c>
      <c r="F30" s="89">
        <f>SDA!G4</f>
        <v>2.3565033170387002</v>
      </c>
      <c r="G30" s="89">
        <f>SDA!H4</f>
        <v>2.1444753697632777</v>
      </c>
      <c r="H30" s="89">
        <f>SDA!I4</f>
        <v>1.6765802442811377</v>
      </c>
      <c r="I30" s="89">
        <f>SDA!J4</f>
        <v>1.5851513369081287</v>
      </c>
      <c r="J30" s="89">
        <f>SDA!K4</f>
        <v>1.6491410306555232</v>
      </c>
      <c r="K30" s="89">
        <f>SDA!L4</f>
        <v>1.6977631672260922</v>
      </c>
      <c r="L30" s="89">
        <f>SDA!M4</f>
        <v>1.8737188561268603</v>
      </c>
      <c r="M30" s="89">
        <f>SDA!N4</f>
        <v>1.8995333158472598</v>
      </c>
      <c r="N30" s="89">
        <f>SDA!O4</f>
        <v>1.9514030119653489</v>
      </c>
      <c r="O30" s="89">
        <f>SDA!P4</f>
        <v>1.9456993378943301</v>
      </c>
      <c r="P30" s="89">
        <f>SDA!Q4</f>
        <v>1.8323308035255852</v>
      </c>
      <c r="Q30" s="89">
        <f>SDA!R4</f>
        <v>1.8690611712201983</v>
      </c>
      <c r="R30" s="89">
        <f>SDA!S4</f>
        <v>1.8918643582465946</v>
      </c>
      <c r="S30" s="89">
        <f>SDA!T4</f>
        <v>1.4391017182155377</v>
      </c>
      <c r="T30" s="89">
        <f>SDA!U4</f>
        <v>0.51476615329835518</v>
      </c>
      <c r="U30" s="89">
        <f>SDA!V4</f>
        <v>0.36156791062123694</v>
      </c>
      <c r="V30" s="89">
        <f>SDA!W4</f>
        <v>0.30634968006469093</v>
      </c>
      <c r="W30" s="89">
        <f>SDA!X4</f>
        <v>0.2812700115292453</v>
      </c>
      <c r="X30" s="64">
        <f>SDA!Y4</f>
        <v>0.28815866814699831</v>
      </c>
    </row>
    <row r="31" spans="1:24" ht="15" customHeight="1" x14ac:dyDescent="0.4">
      <c r="A31" s="70" t="s">
        <v>62</v>
      </c>
      <c r="B31" s="89"/>
      <c r="C31" s="89"/>
      <c r="D31" s="89"/>
      <c r="E31" s="89"/>
      <c r="F31" s="89">
        <f>'SDA (working age)'!G$4</f>
        <v>1.8534243064560885</v>
      </c>
      <c r="G31" s="89">
        <f>'SDA (working age)'!H$4</f>
        <v>1.7267372634817997</v>
      </c>
      <c r="H31" s="89">
        <f>'SDA (working age)'!I$4</f>
        <v>1.3986277963601608</v>
      </c>
      <c r="I31" s="89">
        <f>'SDA (working age)'!J$4</f>
        <v>1.3385434883341667</v>
      </c>
      <c r="J31" s="89">
        <f>'SDA (working age)'!K$4</f>
        <v>1.4525147738727817</v>
      </c>
      <c r="K31" s="89">
        <f>'SDA (working age)'!L$4</f>
        <v>1.5175139653455005</v>
      </c>
      <c r="L31" s="89">
        <f>'SDA (working age)'!M$4</f>
        <v>1.6662175451246011</v>
      </c>
      <c r="M31" s="89">
        <f>'SDA (working age)'!N$4</f>
        <v>1.5671761067374772</v>
      </c>
      <c r="N31" s="89">
        <f>'SDA (working age)'!O$4</f>
        <v>1.6550769875212916</v>
      </c>
      <c r="O31" s="89">
        <f>'SDA (working age)'!P$4</f>
        <v>1.676048674130042</v>
      </c>
      <c r="P31" s="89">
        <f>'SDA (working age)'!Q$4</f>
        <v>1.5834473327265297</v>
      </c>
      <c r="Q31" s="89">
        <f>'SDA (working age)'!R$4</f>
        <v>1.5922740358331073</v>
      </c>
      <c r="R31" s="89">
        <f>'SDA (working age)'!S$4</f>
        <v>1.612720499693578</v>
      </c>
      <c r="S31" s="89">
        <f>'SDA (working age)'!T$4</f>
        <v>1.1770424563977351</v>
      </c>
      <c r="T31" s="89">
        <f>'SDA (working age)'!U$4</f>
        <v>0.23338960320588506</v>
      </c>
      <c r="U31" s="89">
        <f>'SDA (working age)'!V$4</f>
        <v>0.1024942495810969</v>
      </c>
      <c r="V31" s="89">
        <f>'SDA (working age)'!W$4</f>
        <v>7.1847496243660436E-2</v>
      </c>
      <c r="W31" s="89">
        <f>'SDA (working age)'!X$4</f>
        <v>5.0554414018701803E-2</v>
      </c>
      <c r="X31" s="64">
        <f>'SDA (working age)'!Y$4</f>
        <v>6.2702529886820124E-2</v>
      </c>
    </row>
    <row r="32" spans="1:24" ht="15" customHeight="1" x14ac:dyDescent="0.4">
      <c r="A32" s="70" t="s">
        <v>61</v>
      </c>
      <c r="B32" s="89"/>
      <c r="C32" s="89"/>
      <c r="D32" s="89"/>
      <c r="E32" s="89"/>
      <c r="F32" s="89">
        <f>'SDA (pensioners)'!G$4</f>
        <v>0.50307901058261162</v>
      </c>
      <c r="G32" s="89">
        <f>'SDA (pensioners)'!H$4</f>
        <v>0.41773810628147795</v>
      </c>
      <c r="H32" s="89">
        <f>'SDA (pensioners)'!I$4</f>
        <v>0.2779524479209769</v>
      </c>
      <c r="I32" s="89">
        <f>'SDA (pensioners)'!J$4</f>
        <v>0.2466078485739619</v>
      </c>
      <c r="J32" s="89">
        <f>'SDA (pensioners)'!K$4</f>
        <v>0.19662625678274143</v>
      </c>
      <c r="K32" s="89">
        <f>'SDA (pensioners)'!L$4</f>
        <v>0.18024920188059179</v>
      </c>
      <c r="L32" s="89">
        <f>'SDA (pensioners)'!M$4</f>
        <v>0.20750131100225933</v>
      </c>
      <c r="M32" s="89">
        <f>'SDA (pensioners)'!N$4</f>
        <v>0.33235720910978267</v>
      </c>
      <c r="N32" s="89">
        <f>'SDA (pensioners)'!O$4</f>
        <v>0.29632602444405726</v>
      </c>
      <c r="O32" s="89">
        <f>'SDA (pensioners)'!P$4</f>
        <v>0.2696506637642882</v>
      </c>
      <c r="P32" s="89">
        <f>'SDA (pensioners)'!Q$4</f>
        <v>0.24888347079905546</v>
      </c>
      <c r="Q32" s="89">
        <f>'SDA (pensioners)'!R$4</f>
        <v>0.2767871353870911</v>
      </c>
      <c r="R32" s="89">
        <f>'SDA (pensioners)'!S$4</f>
        <v>0.27914385855301671</v>
      </c>
      <c r="S32" s="89">
        <f>'SDA (pensioners)'!T$4</f>
        <v>0.26205926181780265</v>
      </c>
      <c r="T32" s="89">
        <f>'SDA (pensioners)'!U$4</f>
        <v>0.28137655009247009</v>
      </c>
      <c r="U32" s="89">
        <f>'SDA (pensioners)'!V$4</f>
        <v>0.25907366104014007</v>
      </c>
      <c r="V32" s="89">
        <f>'SDA (pensioners)'!W$4</f>
        <v>0.2345021838210305</v>
      </c>
      <c r="W32" s="89">
        <f>'SDA (pensioners)'!X$4</f>
        <v>0.23071559751054352</v>
      </c>
      <c r="X32" s="64">
        <f>'SDA (pensioners)'!Y$4</f>
        <v>0.22545613826017818</v>
      </c>
    </row>
    <row r="33" spans="1:24" ht="15" x14ac:dyDescent="0.4">
      <c r="A33" s="160" t="s">
        <v>60</v>
      </c>
      <c r="B33" s="89">
        <f>SP!C4</f>
        <v>1045.6796948058982</v>
      </c>
      <c r="C33" s="89">
        <f>SP!D4</f>
        <v>1120.2350737188808</v>
      </c>
      <c r="D33" s="89">
        <f>SP!E4</f>
        <v>1210.6134013281896</v>
      </c>
      <c r="E33" s="89">
        <f>SP!F4</f>
        <v>1309.9068207980572</v>
      </c>
      <c r="F33" s="89">
        <f>SP!G4</f>
        <v>1396.9807118136234</v>
      </c>
      <c r="G33" s="89">
        <f>SP!H4</f>
        <v>1514.0330256590748</v>
      </c>
      <c r="H33" s="89">
        <f>SP!I4</f>
        <v>1622.685744422949</v>
      </c>
      <c r="I33" s="89">
        <f>SP!J4</f>
        <v>1753.5941622288271</v>
      </c>
      <c r="J33" s="89">
        <f>SP!K4</f>
        <v>1890.9482456924106</v>
      </c>
      <c r="K33" s="89">
        <f>SP!L4</f>
        <v>2035.6212325466122</v>
      </c>
      <c r="L33" s="89">
        <f>SP!M4</f>
        <v>2173.936356712717</v>
      </c>
      <c r="M33" s="89">
        <f>SP!N4</f>
        <v>2333.216346707105</v>
      </c>
      <c r="N33" s="89">
        <f>SP!O4</f>
        <v>2511.1234542366046</v>
      </c>
      <c r="O33" s="89">
        <f>SP!P4</f>
        <v>2753.6384223247896</v>
      </c>
      <c r="P33" s="89">
        <f>SP!Q4</f>
        <v>3015.8112222628183</v>
      </c>
      <c r="Q33" s="89">
        <f>SP!R4</f>
        <v>3174.4124856362937</v>
      </c>
      <c r="R33" s="89">
        <f>SP!S4</f>
        <v>3407.5967994059415</v>
      </c>
      <c r="S33" s="89">
        <f>SP!T4</f>
        <v>3481.0106828642861</v>
      </c>
      <c r="T33" s="89">
        <f>SP!U4</f>
        <v>3677.9968933946316</v>
      </c>
      <c r="U33" s="89">
        <f>SP!V4</f>
        <v>3755.2251642728693</v>
      </c>
      <c r="V33" s="89">
        <f>SP!W4</f>
        <v>3877.9613064236983</v>
      </c>
      <c r="W33" s="89">
        <f>SP!X4</f>
        <v>3948.7800422798869</v>
      </c>
      <c r="X33" s="64">
        <f>SP!Y4</f>
        <v>4109.086771977536</v>
      </c>
    </row>
    <row r="34" spans="1:24" ht="30" customHeight="1" x14ac:dyDescent="0.4">
      <c r="A34" s="160" t="s">
        <v>88</v>
      </c>
      <c r="B34" s="89"/>
      <c r="C34" s="89"/>
      <c r="D34" s="89"/>
      <c r="E34" s="89"/>
      <c r="F34" s="89"/>
      <c r="G34" s="89"/>
      <c r="H34" s="89"/>
      <c r="I34" s="89"/>
      <c r="J34" s="89">
        <f>SMP!K$4</f>
        <v>0</v>
      </c>
      <c r="K34" s="89">
        <f>SMP!L$4</f>
        <v>1.499534350526045</v>
      </c>
      <c r="L34" s="89">
        <f>SMP!M$4</f>
        <v>1.4125522907058992</v>
      </c>
      <c r="M34" s="89">
        <f>SMP!N$4</f>
        <v>2.4828882257493583</v>
      </c>
      <c r="N34" s="89">
        <f>SMP!O$4</f>
        <v>7.1099237748638462</v>
      </c>
      <c r="O34" s="89">
        <f>SMP!P$4</f>
        <v>5.1058958693013521</v>
      </c>
      <c r="P34" s="89">
        <f>SMP!Q$4</f>
        <v>3.8093184303361292</v>
      </c>
      <c r="Q34" s="89">
        <f>SMP!R$4</f>
        <v>3.7477527025414932</v>
      </c>
      <c r="R34" s="89">
        <f>SMP!S$4</f>
        <v>3.8325686404818593</v>
      </c>
      <c r="S34" s="89">
        <f>SMP!T$4</f>
        <v>3.7980415882710714</v>
      </c>
      <c r="T34" s="89">
        <f>SMP!U$4</f>
        <v>3.8803056810316057</v>
      </c>
      <c r="U34" s="89">
        <f>SMP!V$4</f>
        <v>3.884325</v>
      </c>
      <c r="V34" s="89">
        <f>SMP!W$4</f>
        <v>5.4263159999999999</v>
      </c>
      <c r="W34" s="89">
        <f>SMP!X$4</f>
        <v>5.1757849259309339</v>
      </c>
      <c r="X34" s="64">
        <f>SMP!Y$4</f>
        <v>5.6397314522847912</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UC!T$4</f>
        <v>0</v>
      </c>
      <c r="T35" s="89">
        <f>UC!U$4</f>
        <v>0</v>
      </c>
      <c r="U35" s="89">
        <f>UC!V$4</f>
        <v>0</v>
      </c>
      <c r="V35" s="89">
        <f>UC!W$4</f>
        <v>0</v>
      </c>
      <c r="W35" s="89">
        <f>UC!X$4</f>
        <v>0</v>
      </c>
      <c r="X35" s="64">
        <f>UC!Y$4</f>
        <v>0</v>
      </c>
    </row>
    <row r="36" spans="1:24" ht="15" customHeight="1" x14ac:dyDescent="0.4">
      <c r="A36" s="160" t="s">
        <v>59</v>
      </c>
      <c r="B36" s="89"/>
      <c r="C36" s="89"/>
      <c r="D36" s="89"/>
      <c r="E36" s="89"/>
      <c r="F36" s="89">
        <f>WFP!G$4</f>
        <v>0</v>
      </c>
      <c r="G36" s="89">
        <f>WFP!H$4</f>
        <v>0</v>
      </c>
      <c r="H36" s="89">
        <f>WFP!I$4</f>
        <v>1</v>
      </c>
      <c r="I36" s="89">
        <f>WFP!J$4</f>
        <v>3</v>
      </c>
      <c r="J36" s="89">
        <f>WFP!K$4</f>
        <v>5.5</v>
      </c>
      <c r="K36" s="89">
        <f>WFP!L$4</f>
        <v>6.4</v>
      </c>
      <c r="L36" s="89">
        <f>WFP!M$4</f>
        <v>7.8</v>
      </c>
      <c r="M36" s="89">
        <f>WFP!N$4</f>
        <v>9</v>
      </c>
      <c r="N36" s="89">
        <f>WFP!O$4</f>
        <v>13.5</v>
      </c>
      <c r="O36" s="89">
        <f>WFP!P$4</f>
        <v>15.2</v>
      </c>
      <c r="P36" s="89">
        <f>WFP!Q$4</f>
        <v>15.593</v>
      </c>
      <c r="Q36" s="89">
        <f>WFP!R$4</f>
        <v>12.76</v>
      </c>
      <c r="R36" s="89">
        <f>WFP!S$4</f>
        <v>21.413</v>
      </c>
      <c r="S36" s="89">
        <f>WFP!T$4</f>
        <v>21.736000000000001</v>
      </c>
      <c r="T36" s="89">
        <f>WFP!U$4</f>
        <v>24.518999999999998</v>
      </c>
      <c r="U36" s="89">
        <f>WFP!V$4</f>
        <v>8.0969999999999995</v>
      </c>
      <c r="V36" s="89">
        <f>WFP!W$4</f>
        <v>8.1854847184070163</v>
      </c>
      <c r="W36" s="89">
        <f>WFP!X$4</f>
        <v>8.1295500000000001</v>
      </c>
      <c r="X36" s="64">
        <f>WFP!Y$4</f>
        <v>8.0984878160629687</v>
      </c>
    </row>
    <row r="37" spans="1:24" ht="30" customHeight="1" x14ac:dyDescent="0.4">
      <c r="A37" s="171" t="s">
        <v>177</v>
      </c>
      <c r="B37" s="88">
        <f>SUM(B3:B36)-SUM(B9:B11,B19:B23)</f>
        <v>1105.4459823471896</v>
      </c>
      <c r="C37" s="88">
        <f>SUM(C3:C36)-SUM(C9:C11,C19:C23)</f>
        <v>1179.8144847650055</v>
      </c>
      <c r="D37" s="88">
        <f>SUM(D3:D36)-SUM(D9:D11,D19:D23)</f>
        <v>1269.6325466990425</v>
      </c>
      <c r="E37" s="88">
        <f>SUM(E3:E36)-SUM(E9:E11,E19:E23)</f>
        <v>1369.224529819604</v>
      </c>
      <c r="F37" s="88">
        <f t="shared" ref="F37:M37" si="0">SUM(F3:F36)-SUM(F9:F11,F19:F23,F31:F32)</f>
        <v>1473.361862411178</v>
      </c>
      <c r="G37" s="88">
        <f t="shared" si="0"/>
        <v>1593.3706513467132</v>
      </c>
      <c r="H37" s="88">
        <f t="shared" si="0"/>
        <v>1712.630433661986</v>
      </c>
      <c r="I37" s="88">
        <f t="shared" si="0"/>
        <v>1847.4195184098503</v>
      </c>
      <c r="J37" s="88">
        <f t="shared" si="0"/>
        <v>1987.9687376755755</v>
      </c>
      <c r="K37" s="88">
        <f t="shared" si="0"/>
        <v>2135.8863550137512</v>
      </c>
      <c r="L37" s="88">
        <f t="shared" si="0"/>
        <v>2280.079905837702</v>
      </c>
      <c r="M37" s="88">
        <f t="shared" si="0"/>
        <v>2447.6196609547119</v>
      </c>
      <c r="N37" s="88">
        <f t="shared" ref="N37:X37" si="1">SUM(N3:N36)-SUM(N9:N11,N19:N23,N31:N32,N15:N16)</f>
        <v>2631.2332062070564</v>
      </c>
      <c r="O37" s="88">
        <f t="shared" si="1"/>
        <v>2874.1858041216642</v>
      </c>
      <c r="P37" s="88">
        <f t="shared" si="1"/>
        <v>3132.6264013904943</v>
      </c>
      <c r="Q37" s="88">
        <f t="shared" si="1"/>
        <v>3288.1352360178248</v>
      </c>
      <c r="R37" s="88">
        <f t="shared" si="1"/>
        <v>3530.6052385359417</v>
      </c>
      <c r="S37" s="88">
        <f t="shared" si="1"/>
        <v>3601.8155340423336</v>
      </c>
      <c r="T37" s="88">
        <f t="shared" si="1"/>
        <v>3798.7472732659235</v>
      </c>
      <c r="U37" s="88">
        <f t="shared" si="1"/>
        <v>3859.5945549916541</v>
      </c>
      <c r="V37" s="88">
        <f t="shared" si="1"/>
        <v>3982.21167826799</v>
      </c>
      <c r="W37" s="88">
        <f t="shared" si="1"/>
        <v>4053.633705034692</v>
      </c>
      <c r="X37" s="59">
        <f t="shared" si="1"/>
        <v>4223.6975456882892</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204</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t="s">
        <v>208</v>
      </c>
      <c r="C41" s="89" t="s">
        <v>208</v>
      </c>
      <c r="D41" s="89" t="s">
        <v>208</v>
      </c>
      <c r="E41" s="89" t="s">
        <v>208</v>
      </c>
      <c r="F41" s="89" t="s">
        <v>208</v>
      </c>
      <c r="G41" s="89" t="s">
        <v>208</v>
      </c>
      <c r="H41" s="89">
        <v>1.3765557872426193</v>
      </c>
      <c r="I41" s="89">
        <v>1.5714689360511676</v>
      </c>
      <c r="J41" s="89">
        <v>1.7079099618263458</v>
      </c>
      <c r="K41" s="89">
        <v>1.7036484934131801</v>
      </c>
      <c r="L41" s="89">
        <v>1.5398198322671766</v>
      </c>
      <c r="M41" s="89">
        <v>1.8197964401729938</v>
      </c>
      <c r="N41" s="89">
        <v>2.1892422956324622</v>
      </c>
      <c r="O41" s="89">
        <v>3.1155740964822107</v>
      </c>
      <c r="P41" s="89">
        <v>3.4964919758553012</v>
      </c>
      <c r="Q41" s="89">
        <v>4.1466080392407241</v>
      </c>
      <c r="R41" s="89">
        <v>5.2876026083744145</v>
      </c>
      <c r="S41" s="89">
        <v>6.5361922215292596</v>
      </c>
      <c r="T41" s="89">
        <v>7.7263154405245098</v>
      </c>
      <c r="U41" s="89">
        <v>9.1714539913396109</v>
      </c>
      <c r="V41" s="89">
        <v>10.310128459106034</v>
      </c>
      <c r="W41" s="89">
        <v>11.063781992296009</v>
      </c>
      <c r="X41" s="64">
        <v>12.417906478078775</v>
      </c>
    </row>
    <row r="42" spans="1:24" ht="15" x14ac:dyDescent="0.4">
      <c r="A42" s="161" t="s">
        <v>186</v>
      </c>
      <c r="B42" s="89">
        <v>37.398429999073876</v>
      </c>
      <c r="C42" s="89">
        <v>39.300033913137462</v>
      </c>
      <c r="D42" s="89">
        <v>37.837319751405111</v>
      </c>
      <c r="E42" s="89">
        <v>39.40641551581713</v>
      </c>
      <c r="F42" s="89">
        <v>36.082788929960245</v>
      </c>
      <c r="G42" s="89">
        <v>38.501672512311558</v>
      </c>
      <c r="H42" s="89">
        <v>39.798494381208911</v>
      </c>
      <c r="I42" s="89">
        <v>37.651947586176981</v>
      </c>
      <c r="J42" s="89">
        <v>35.062787546077047</v>
      </c>
      <c r="K42" s="89">
        <v>32.842657921906358</v>
      </c>
      <c r="L42" s="89">
        <v>30.22005543719386</v>
      </c>
      <c r="M42" s="89">
        <v>28.827273265295638</v>
      </c>
      <c r="N42" s="89">
        <v>27.469173976186827</v>
      </c>
      <c r="O42" s="89">
        <v>26.296905150769767</v>
      </c>
      <c r="P42" s="89">
        <v>24.858018856398502</v>
      </c>
      <c r="Q42" s="89">
        <v>24.211827247370746</v>
      </c>
      <c r="R42" s="89">
        <v>23.601411442926757</v>
      </c>
      <c r="S42" s="89">
        <v>22.83176330674268</v>
      </c>
      <c r="T42" s="89">
        <v>22.07117795506062</v>
      </c>
      <c r="U42" s="89">
        <v>21.678220868397133</v>
      </c>
      <c r="V42" s="89">
        <v>20.912106710835079</v>
      </c>
      <c r="W42" s="89">
        <v>20.258442822313395</v>
      </c>
      <c r="X42" s="64">
        <v>20.786536153301888</v>
      </c>
    </row>
    <row r="43" spans="1:24" ht="15" x14ac:dyDescent="0.4">
      <c r="A43" s="161" t="s">
        <v>78</v>
      </c>
      <c r="B43" s="89" t="s">
        <v>208</v>
      </c>
      <c r="C43" s="89" t="s">
        <v>208</v>
      </c>
      <c r="D43" s="89" t="s">
        <v>208</v>
      </c>
      <c r="E43" s="89" t="s">
        <v>208</v>
      </c>
      <c r="F43" s="89" t="s">
        <v>208</v>
      </c>
      <c r="G43" s="89">
        <v>1.9441537850906736E-2</v>
      </c>
      <c r="H43" s="89">
        <v>3.079141244661467E-2</v>
      </c>
      <c r="I43" s="89">
        <v>0.30549340503908218</v>
      </c>
      <c r="J43" s="89">
        <v>0.27361683519166535</v>
      </c>
      <c r="K43" s="89">
        <v>0.30046461096067201</v>
      </c>
      <c r="L43" s="89">
        <v>0.34059715661623263</v>
      </c>
      <c r="M43" s="89">
        <v>0.63491494386554392</v>
      </c>
      <c r="N43" s="89">
        <v>0.35116901079507828</v>
      </c>
      <c r="O43" s="89">
        <v>0.45954656377772246</v>
      </c>
      <c r="P43" s="89">
        <v>0.53880960260111077</v>
      </c>
      <c r="Q43" s="89">
        <v>0.68976786998595463</v>
      </c>
      <c r="R43" s="89">
        <v>0.91979205225810678</v>
      </c>
      <c r="S43" s="89">
        <v>1.1004603333304632</v>
      </c>
      <c r="T43" s="89">
        <v>1.2373292211895457</v>
      </c>
      <c r="U43" s="89">
        <v>1.323638168629375</v>
      </c>
      <c r="V43" s="89">
        <v>1.3823033779471208</v>
      </c>
      <c r="W43" s="89">
        <v>1.5070358017267436</v>
      </c>
      <c r="X43" s="64">
        <v>1.8636360748813026</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t="s">
        <v>208</v>
      </c>
      <c r="P44" s="89" t="s">
        <v>208</v>
      </c>
      <c r="Q44" s="89" t="s">
        <v>208</v>
      </c>
      <c r="R44" s="89" t="s">
        <v>208</v>
      </c>
      <c r="S44" s="89" t="s">
        <v>208</v>
      </c>
      <c r="T44" s="89" t="s">
        <v>208</v>
      </c>
      <c r="U44" s="89" t="s">
        <v>208</v>
      </c>
      <c r="V44" s="89" t="s">
        <v>208</v>
      </c>
      <c r="W44" s="89" t="s">
        <v>208</v>
      </c>
      <c r="X44" s="64" t="s">
        <v>208</v>
      </c>
    </row>
    <row r="45" spans="1:24" ht="15" x14ac:dyDescent="0.4">
      <c r="A45" s="161" t="s">
        <v>77</v>
      </c>
      <c r="B45" s="89" t="s">
        <v>208</v>
      </c>
      <c r="C45" s="89" t="s">
        <v>208</v>
      </c>
      <c r="D45" s="89" t="s">
        <v>208</v>
      </c>
      <c r="E45" s="89" t="s">
        <v>208</v>
      </c>
      <c r="F45" s="89" t="s">
        <v>208</v>
      </c>
      <c r="G45" s="89" t="s">
        <v>208</v>
      </c>
      <c r="H45" s="89" t="s">
        <v>208</v>
      </c>
      <c r="I45" s="89" t="s">
        <v>208</v>
      </c>
      <c r="J45" s="89" t="s">
        <v>208</v>
      </c>
      <c r="K45" s="89" t="s">
        <v>208</v>
      </c>
      <c r="L45" s="89" t="s">
        <v>208</v>
      </c>
      <c r="M45" s="89" t="s">
        <v>208</v>
      </c>
      <c r="N45" s="89" t="s">
        <v>208</v>
      </c>
      <c r="O45" s="89" t="s">
        <v>208</v>
      </c>
      <c r="P45" s="89" t="s">
        <v>208</v>
      </c>
      <c r="Q45" s="89" t="s">
        <v>208</v>
      </c>
      <c r="R45" s="89" t="s">
        <v>208</v>
      </c>
      <c r="S45" s="89" t="s">
        <v>208</v>
      </c>
      <c r="T45" s="89" t="s">
        <v>208</v>
      </c>
      <c r="U45" s="89" t="s">
        <v>208</v>
      </c>
      <c r="V45" s="89" t="s">
        <v>208</v>
      </c>
      <c r="W45" s="89" t="s">
        <v>208</v>
      </c>
      <c r="X45" s="64" t="s">
        <v>208</v>
      </c>
    </row>
    <row r="46" spans="1:24" ht="26.25" customHeight="1" x14ac:dyDescent="0.4">
      <c r="A46" s="161" t="s">
        <v>76</v>
      </c>
      <c r="B46" s="89" t="s">
        <v>208</v>
      </c>
      <c r="C46" s="89" t="s">
        <v>208</v>
      </c>
      <c r="D46" s="89" t="s">
        <v>208</v>
      </c>
      <c r="E46" s="89" t="s">
        <v>208</v>
      </c>
      <c r="F46" s="89" t="s">
        <v>208</v>
      </c>
      <c r="G46" s="89" t="s">
        <v>208</v>
      </c>
      <c r="H46" s="89">
        <v>7.8290834736546318</v>
      </c>
      <c r="I46" s="89">
        <v>8.1444221716247132</v>
      </c>
      <c r="J46" s="89">
        <v>8.7834634527942388</v>
      </c>
      <c r="K46" s="89">
        <v>9.3157031634020466</v>
      </c>
      <c r="L46" s="89">
        <v>9.6966640941439319</v>
      </c>
      <c r="M46" s="89">
        <v>14.252753588994169</v>
      </c>
      <c r="N46" s="89">
        <v>11.382620444864781</v>
      </c>
      <c r="O46" s="89">
        <v>12.185329584004039</v>
      </c>
      <c r="P46" s="89">
        <v>12.484485027807914</v>
      </c>
      <c r="Q46" s="89">
        <v>13.816876798748748</v>
      </c>
      <c r="R46" s="89">
        <v>14.999742930675255</v>
      </c>
      <c r="S46" s="89">
        <v>15.083294676804718</v>
      </c>
      <c r="T46" s="89">
        <v>14.93274621804685</v>
      </c>
      <c r="U46" s="89">
        <v>14.729920588828387</v>
      </c>
      <c r="V46" s="89">
        <v>13.960812122942338</v>
      </c>
      <c r="W46" s="89">
        <v>12.767055225446672</v>
      </c>
      <c r="X46" s="64">
        <v>13.293961212874187</v>
      </c>
    </row>
    <row r="47" spans="1:24" ht="15" x14ac:dyDescent="0.4">
      <c r="A47" s="70" t="s">
        <v>75</v>
      </c>
      <c r="B47" s="89" t="s">
        <v>208</v>
      </c>
      <c r="C47" s="89" t="s">
        <v>208</v>
      </c>
      <c r="D47" s="89" t="s">
        <v>208</v>
      </c>
      <c r="E47" s="89" t="s">
        <v>208</v>
      </c>
      <c r="F47" s="89" t="s">
        <v>208</v>
      </c>
      <c r="G47" s="89" t="s">
        <v>208</v>
      </c>
      <c r="H47" s="89">
        <v>0.9730338302959356</v>
      </c>
      <c r="I47" s="89">
        <v>0.8317503605749369</v>
      </c>
      <c r="J47" s="89">
        <v>0.77119140682828224</v>
      </c>
      <c r="K47" s="89">
        <v>0.81981197835333341</v>
      </c>
      <c r="L47" s="89">
        <v>0.75553844041802409</v>
      </c>
      <c r="M47" s="89">
        <v>3.8002256569058663</v>
      </c>
      <c r="N47" s="89">
        <v>0.87158291664163723</v>
      </c>
      <c r="O47" s="89">
        <v>0.93874767233115475</v>
      </c>
      <c r="P47" s="89">
        <v>0.970327025227114</v>
      </c>
      <c r="Q47" s="89">
        <v>1.0167607789967297</v>
      </c>
      <c r="R47" s="89">
        <v>0.9510399038188716</v>
      </c>
      <c r="S47" s="89">
        <v>0.90500532017658186</v>
      </c>
      <c r="T47" s="89">
        <v>0.97427685210009951</v>
      </c>
      <c r="U47" s="89">
        <v>0.9029020974650509</v>
      </c>
      <c r="V47" s="89">
        <v>0.87561606668096337</v>
      </c>
      <c r="W47" s="89">
        <v>1.0180640552222771</v>
      </c>
      <c r="X47" s="64">
        <v>2.1574281217204279</v>
      </c>
    </row>
    <row r="48" spans="1:24" ht="15" x14ac:dyDescent="0.4">
      <c r="A48" s="70" t="s">
        <v>62</v>
      </c>
      <c r="B48" s="89" t="s">
        <v>208</v>
      </c>
      <c r="C48" s="89" t="s">
        <v>208</v>
      </c>
      <c r="D48" s="89" t="s">
        <v>208</v>
      </c>
      <c r="E48" s="89" t="s">
        <v>208</v>
      </c>
      <c r="F48" s="89" t="s">
        <v>208</v>
      </c>
      <c r="G48" s="89" t="s">
        <v>208</v>
      </c>
      <c r="H48" s="89">
        <v>3.8685771067155299</v>
      </c>
      <c r="I48" s="89">
        <v>4.0054017175955492</v>
      </c>
      <c r="J48" s="89">
        <v>4.2809047852461672</v>
      </c>
      <c r="K48" s="89">
        <v>4.4199294117492176</v>
      </c>
      <c r="L48" s="89">
        <v>4.6214238166306183</v>
      </c>
      <c r="M48" s="89">
        <v>5.9362108920980203</v>
      </c>
      <c r="N48" s="89">
        <v>5.4147322906295337</v>
      </c>
      <c r="O48" s="89">
        <v>5.3938513021591312</v>
      </c>
      <c r="P48" s="89">
        <v>5.2497008402990151</v>
      </c>
      <c r="Q48" s="89">
        <v>5.7213671544938922</v>
      </c>
      <c r="R48" s="89">
        <v>6.1397268912052967</v>
      </c>
      <c r="S48" s="89">
        <v>6.0764093198878735</v>
      </c>
      <c r="T48" s="89">
        <v>5.4926455948205692</v>
      </c>
      <c r="U48" s="89">
        <v>5.3145718880604242</v>
      </c>
      <c r="V48" s="89">
        <v>4.7049614057471727</v>
      </c>
      <c r="W48" s="89">
        <v>4.0023852754562945</v>
      </c>
      <c r="X48" s="64">
        <v>3.4838617546554089</v>
      </c>
    </row>
    <row r="49" spans="1:24" ht="15" x14ac:dyDescent="0.4">
      <c r="A49" s="70" t="s">
        <v>61</v>
      </c>
      <c r="B49" s="89" t="s">
        <v>208</v>
      </c>
      <c r="C49" s="89" t="s">
        <v>208</v>
      </c>
      <c r="D49" s="89" t="s">
        <v>208</v>
      </c>
      <c r="E49" s="89" t="s">
        <v>208</v>
      </c>
      <c r="F49" s="89" t="s">
        <v>208</v>
      </c>
      <c r="G49" s="89" t="s">
        <v>208</v>
      </c>
      <c r="H49" s="89">
        <v>2.9914043160892745</v>
      </c>
      <c r="I49" s="89">
        <v>3.3129740983311455</v>
      </c>
      <c r="J49" s="89">
        <v>3.7348271672976043</v>
      </c>
      <c r="K49" s="89">
        <v>4.0860326156603231</v>
      </c>
      <c r="L49" s="89">
        <v>4.3255480966935709</v>
      </c>
      <c r="M49" s="89">
        <v>4.5970450642121765</v>
      </c>
      <c r="N49" s="89">
        <v>5.0949481412271815</v>
      </c>
      <c r="O49" s="89">
        <v>5.8362302652356961</v>
      </c>
      <c r="P49" s="89">
        <v>6.3058211278207681</v>
      </c>
      <c r="Q49" s="89">
        <v>7.0628511290632989</v>
      </c>
      <c r="R49" s="89">
        <v>7.9002997963858439</v>
      </c>
      <c r="S49" s="89">
        <v>8.147158362945488</v>
      </c>
      <c r="T49" s="89">
        <v>8.6567244987508793</v>
      </c>
      <c r="U49" s="89">
        <v>8.4939156214053977</v>
      </c>
      <c r="V49" s="89">
        <v>8.4423257243350172</v>
      </c>
      <c r="W49" s="89">
        <v>7.724826770584925</v>
      </c>
      <c r="X49" s="64">
        <v>7.6099988335708302</v>
      </c>
    </row>
    <row r="50" spans="1:24" ht="17.25" customHeight="1" x14ac:dyDescent="0.4">
      <c r="A50" s="161" t="s">
        <v>85</v>
      </c>
      <c r="B50" s="89" t="s">
        <v>208</v>
      </c>
      <c r="C50" s="89" t="s">
        <v>208</v>
      </c>
      <c r="D50" s="89" t="s">
        <v>208</v>
      </c>
      <c r="E50" s="89" t="s">
        <v>208</v>
      </c>
      <c r="F50" s="89" t="s">
        <v>208</v>
      </c>
      <c r="G50" s="89" t="s">
        <v>208</v>
      </c>
      <c r="H50" s="89" t="s">
        <v>208</v>
      </c>
      <c r="I50" s="89" t="s">
        <v>208</v>
      </c>
      <c r="J50" s="89" t="s">
        <v>208</v>
      </c>
      <c r="K50" s="89" t="s">
        <v>208</v>
      </c>
      <c r="L50" s="89" t="s">
        <v>208</v>
      </c>
      <c r="M50" s="89" t="s">
        <v>208</v>
      </c>
      <c r="N50" s="89" t="s">
        <v>208</v>
      </c>
      <c r="O50" s="89" t="s">
        <v>208</v>
      </c>
      <c r="P50" s="89" t="s">
        <v>208</v>
      </c>
      <c r="Q50" s="89" t="s">
        <v>208</v>
      </c>
      <c r="R50" s="89" t="s">
        <v>208</v>
      </c>
      <c r="S50" s="89" t="s">
        <v>208</v>
      </c>
      <c r="T50" s="89" t="s">
        <v>208</v>
      </c>
      <c r="U50" s="89" t="s">
        <v>208</v>
      </c>
      <c r="V50" s="89" t="s">
        <v>208</v>
      </c>
      <c r="W50" s="89" t="s">
        <v>208</v>
      </c>
      <c r="X50" s="64" t="s">
        <v>208</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2.6105823107645233E-2</v>
      </c>
      <c r="O51" s="89">
        <v>0.57032634186441555</v>
      </c>
      <c r="P51" s="89">
        <v>1.2769847282721662</v>
      </c>
      <c r="Q51" s="89">
        <v>3.010643348241548</v>
      </c>
      <c r="R51" s="89">
        <v>11.679980487494632</v>
      </c>
      <c r="S51" s="89">
        <v>24.101583347374408</v>
      </c>
      <c r="T51" s="89">
        <v>26.208140842526344</v>
      </c>
      <c r="U51" s="89">
        <v>27.011497992389483</v>
      </c>
      <c r="V51" s="89">
        <v>26.349537864869923</v>
      </c>
      <c r="W51" s="89">
        <v>26.276546790654031</v>
      </c>
      <c r="X51" s="64">
        <v>27.013969840780899</v>
      </c>
    </row>
    <row r="52" spans="1:24" ht="15" x14ac:dyDescent="0.4">
      <c r="A52" s="162" t="s">
        <v>74</v>
      </c>
      <c r="B52" s="89" t="s">
        <v>208</v>
      </c>
      <c r="C52" s="89" t="s">
        <v>208</v>
      </c>
      <c r="D52" s="89" t="s">
        <v>208</v>
      </c>
      <c r="E52" s="89" t="s">
        <v>208</v>
      </c>
      <c r="F52" s="89" t="s">
        <v>208</v>
      </c>
      <c r="G52" s="89" t="s">
        <v>208</v>
      </c>
      <c r="H52" s="89" t="s">
        <v>208</v>
      </c>
      <c r="I52" s="89" t="s">
        <v>208</v>
      </c>
      <c r="J52" s="89" t="s">
        <v>208</v>
      </c>
      <c r="K52" s="89" t="s">
        <v>208</v>
      </c>
      <c r="L52" s="89" t="s">
        <v>208</v>
      </c>
      <c r="M52" s="89" t="s">
        <v>208</v>
      </c>
      <c r="N52" s="89" t="s">
        <v>208</v>
      </c>
      <c r="O52" s="89" t="s">
        <v>208</v>
      </c>
      <c r="P52" s="89" t="s">
        <v>208</v>
      </c>
      <c r="Q52" s="89" t="s">
        <v>208</v>
      </c>
      <c r="R52" s="89" t="s">
        <v>208</v>
      </c>
      <c r="S52" s="89" t="s">
        <v>208</v>
      </c>
      <c r="T52" s="89" t="s">
        <v>208</v>
      </c>
      <c r="U52" s="89" t="s">
        <v>208</v>
      </c>
      <c r="V52" s="89" t="s">
        <v>208</v>
      </c>
      <c r="W52" s="89" t="s">
        <v>208</v>
      </c>
      <c r="X52" s="64" t="s">
        <v>208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t="s">
        <v>208</v>
      </c>
      <c r="O53" s="89" t="s">
        <v>208</v>
      </c>
      <c r="P53" s="89" t="s">
        <v>208</v>
      </c>
      <c r="Q53" s="89" t="s">
        <v>208</v>
      </c>
      <c r="R53" s="89" t="s">
        <v>208</v>
      </c>
      <c r="S53" s="89" t="s">
        <v>208</v>
      </c>
      <c r="T53" s="89" t="s">
        <v>208</v>
      </c>
      <c r="U53" s="89" t="s">
        <v>208</v>
      </c>
      <c r="V53" s="89" t="s">
        <v>208</v>
      </c>
      <c r="W53" s="89" t="s">
        <v>208</v>
      </c>
      <c r="X53" s="64" t="s">
        <v>208</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t="s">
        <v>208</v>
      </c>
      <c r="O54" s="89" t="s">
        <v>208</v>
      </c>
      <c r="P54" s="89" t="s">
        <v>208</v>
      </c>
      <c r="Q54" s="89" t="s">
        <v>208</v>
      </c>
      <c r="R54" s="89" t="s">
        <v>208</v>
      </c>
      <c r="S54" s="89" t="s">
        <v>208</v>
      </c>
      <c r="T54" s="89" t="s">
        <v>208</v>
      </c>
      <c r="U54" s="89" t="s">
        <v>208</v>
      </c>
      <c r="V54" s="89" t="s">
        <v>208</v>
      </c>
      <c r="W54" s="89" t="s">
        <v>208</v>
      </c>
      <c r="X54" s="64" t="s">
        <v>208</v>
      </c>
    </row>
    <row r="55" spans="1:24" ht="15" x14ac:dyDescent="0.4">
      <c r="A55" s="162" t="s">
        <v>73</v>
      </c>
      <c r="B55" s="89">
        <v>52.283876810629081</v>
      </c>
      <c r="C55" s="89">
        <v>49.625341588826522</v>
      </c>
      <c r="D55" s="89">
        <v>48.832656568668398</v>
      </c>
      <c r="E55" s="89">
        <v>47.3189500635633</v>
      </c>
      <c r="F55" s="89">
        <v>52.598268664953345</v>
      </c>
      <c r="G55" s="89">
        <v>52.432153681745518</v>
      </c>
      <c r="H55" s="89">
        <v>52.500916352665818</v>
      </c>
      <c r="I55" s="89">
        <v>54.212838961987906</v>
      </c>
      <c r="J55" s="89">
        <v>55.257767580234024</v>
      </c>
      <c r="K55" s="89">
        <v>56.823315303083696</v>
      </c>
      <c r="L55" s="89">
        <v>55.482729897016505</v>
      </c>
      <c r="M55" s="89">
        <v>56.533767123791485</v>
      </c>
      <c r="N55" s="89">
        <v>53.826028782316712</v>
      </c>
      <c r="O55" s="89">
        <v>51.173064352854865</v>
      </c>
      <c r="P55" s="89">
        <v>45.381073417892701</v>
      </c>
      <c r="Q55" s="89">
        <v>40.549331590692745</v>
      </c>
      <c r="R55" s="89">
        <v>27.884094417397055</v>
      </c>
      <c r="S55" s="89">
        <v>10.531756730895305</v>
      </c>
      <c r="T55" s="89">
        <v>4.7002465730149989</v>
      </c>
      <c r="U55" s="89">
        <v>1.4857001182062164</v>
      </c>
      <c r="V55" s="89">
        <v>0.46215811673195428</v>
      </c>
      <c r="W55" s="89">
        <v>0.29522117492951006</v>
      </c>
      <c r="X55" s="64" t="s">
        <v>208</v>
      </c>
    </row>
    <row r="56" spans="1:24" ht="27" customHeight="1" x14ac:dyDescent="0.4">
      <c r="A56" s="161" t="s">
        <v>72</v>
      </c>
      <c r="B56" s="89" t="s">
        <v>208</v>
      </c>
      <c r="C56" s="89" t="s">
        <v>208</v>
      </c>
      <c r="D56" s="89" t="s">
        <v>208</v>
      </c>
      <c r="E56" s="89" t="s">
        <v>208</v>
      </c>
      <c r="F56" s="89">
        <v>3.8020818677771548</v>
      </c>
      <c r="G56" s="89">
        <v>3.2554712064362965</v>
      </c>
      <c r="H56" s="89">
        <v>2.1462943247623922</v>
      </c>
      <c r="I56" s="89">
        <v>2.0430611184491689</v>
      </c>
      <c r="J56" s="89">
        <v>1.383922464842138</v>
      </c>
      <c r="K56" s="89">
        <v>0.7267042734943725</v>
      </c>
      <c r="L56" s="89">
        <v>1.3143536505411397</v>
      </c>
      <c r="M56" s="89">
        <v>0.85938492343213391</v>
      </c>
      <c r="N56" s="89">
        <v>0.55128757958154406</v>
      </c>
      <c r="O56" s="89">
        <v>0.49918122723631353</v>
      </c>
      <c r="P56" s="89">
        <v>0.39543188564155274</v>
      </c>
      <c r="Q56" s="89">
        <v>0.3481251644517982</v>
      </c>
      <c r="R56" s="89">
        <v>0.21121562069299563</v>
      </c>
      <c r="S56" s="89">
        <v>0.14945732912471402</v>
      </c>
      <c r="T56" s="89">
        <v>0.10119068404059349</v>
      </c>
      <c r="U56" s="89">
        <v>0.10072526706282597</v>
      </c>
      <c r="V56" s="89">
        <v>9.0015164413548052E-2</v>
      </c>
      <c r="W56" s="89">
        <v>7.2383975878220819E-2</v>
      </c>
      <c r="X56" s="64">
        <v>0.19636008578293812</v>
      </c>
    </row>
    <row r="57" spans="1:24" ht="15" x14ac:dyDescent="0.4">
      <c r="A57" s="70" t="s">
        <v>71</v>
      </c>
      <c r="B57" s="89" t="s">
        <v>208</v>
      </c>
      <c r="C57" s="89" t="s">
        <v>208</v>
      </c>
      <c r="D57" s="89" t="s">
        <v>208</v>
      </c>
      <c r="E57" s="89" t="s">
        <v>208</v>
      </c>
      <c r="F57" s="89">
        <v>1.6608336514975339</v>
      </c>
      <c r="G57" s="89">
        <v>1.0650789016428137</v>
      </c>
      <c r="H57" s="89">
        <v>0.61789872423889292</v>
      </c>
      <c r="I57" s="89">
        <v>0.46388146794272656</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0.93313087799417072</v>
      </c>
      <c r="G58" s="89">
        <v>0.97256746476016753</v>
      </c>
      <c r="H58" s="89">
        <v>0.59356208110249642</v>
      </c>
      <c r="I58" s="89">
        <v>0.61651492164040067</v>
      </c>
      <c r="J58" s="89">
        <v>0.56110234782668289</v>
      </c>
      <c r="K58" s="89">
        <v>0.29256612107798613</v>
      </c>
      <c r="L58" s="89">
        <v>0.18293267281395553</v>
      </c>
      <c r="M58" s="89">
        <v>0.23387045518875887</v>
      </c>
      <c r="N58" s="89">
        <v>0.24462257815274796</v>
      </c>
      <c r="O58" s="89">
        <v>0.23078990096192767</v>
      </c>
      <c r="P58" s="89">
        <v>0.17960725831646357</v>
      </c>
      <c r="Q58" s="89">
        <v>0.16558120438974089</v>
      </c>
      <c r="R58" s="89">
        <v>6.6260778007235829E-2</v>
      </c>
      <c r="S58" s="89">
        <v>4.9808951278769838E-2</v>
      </c>
      <c r="T58" s="89">
        <v>3.0554688969810055E-2</v>
      </c>
      <c r="U58" s="89">
        <v>8.4428976070960119E-3</v>
      </c>
      <c r="V58" s="89" t="s">
        <v>208</v>
      </c>
      <c r="W58" s="89" t="s">
        <v>208</v>
      </c>
      <c r="X58" s="64" t="s">
        <v>208</v>
      </c>
    </row>
    <row r="59" spans="1:24" ht="15" x14ac:dyDescent="0.4">
      <c r="A59" s="70" t="s">
        <v>182</v>
      </c>
      <c r="B59" s="89" t="s">
        <v>208</v>
      </c>
      <c r="C59" s="89" t="s">
        <v>208</v>
      </c>
      <c r="D59" s="89" t="s">
        <v>208</v>
      </c>
      <c r="E59" s="89" t="s">
        <v>208</v>
      </c>
      <c r="F59" s="89">
        <v>0.98254484510473272</v>
      </c>
      <c r="G59" s="89">
        <v>0.98222203958415033</v>
      </c>
      <c r="H59" s="89">
        <v>0.77404199657344941</v>
      </c>
      <c r="I59" s="89">
        <v>0.8308337160297411</v>
      </c>
      <c r="J59" s="89">
        <v>0.59942778913624217</v>
      </c>
      <c r="K59" s="89">
        <v>0.28064273808768014</v>
      </c>
      <c r="L59" s="89">
        <v>0.36006510975029532</v>
      </c>
      <c r="M59" s="89">
        <v>0.29197580440063836</v>
      </c>
      <c r="N59" s="89">
        <v>0.26131301929157247</v>
      </c>
      <c r="O59" s="89">
        <v>0.21932445366435857</v>
      </c>
      <c r="P59" s="89">
        <v>0.15892364368998263</v>
      </c>
      <c r="Q59" s="89">
        <v>0.14081544041489166</v>
      </c>
      <c r="R59" s="89">
        <v>0.10201656366013744</v>
      </c>
      <c r="S59" s="89">
        <v>7.0533019303038805E-2</v>
      </c>
      <c r="T59" s="89">
        <v>5.5083559297914142E-2</v>
      </c>
      <c r="U59" s="89">
        <v>3.7942499507857379E-2</v>
      </c>
      <c r="V59" s="89">
        <v>4.3722416734946139E-2</v>
      </c>
      <c r="W59" s="89">
        <v>3.9692587760044862E-2</v>
      </c>
      <c r="X59" s="64">
        <v>0.15601607740910128</v>
      </c>
    </row>
    <row r="60" spans="1:24" ht="15" x14ac:dyDescent="0.4">
      <c r="A60" s="70" t="s">
        <v>181</v>
      </c>
      <c r="B60" s="89" t="s">
        <v>208</v>
      </c>
      <c r="C60" s="89" t="s">
        <v>208</v>
      </c>
      <c r="D60" s="89" t="s">
        <v>208</v>
      </c>
      <c r="E60" s="89" t="s">
        <v>208</v>
      </c>
      <c r="F60" s="89">
        <v>2.5751978235501603E-2</v>
      </c>
      <c r="G60" s="89">
        <v>1.4385629021435335E-2</v>
      </c>
      <c r="H60" s="89" t="s">
        <v>208</v>
      </c>
      <c r="I60" s="89" t="s">
        <v>208</v>
      </c>
      <c r="J60" s="89" t="s">
        <v>208</v>
      </c>
      <c r="K60" s="89" t="s">
        <v>208</v>
      </c>
      <c r="L60" s="89" t="s">
        <v>208</v>
      </c>
      <c r="M60" s="89" t="s">
        <v>208</v>
      </c>
      <c r="N60" s="89" t="s">
        <v>208</v>
      </c>
      <c r="O60" s="89" t="s">
        <v>208</v>
      </c>
      <c r="P60" s="89" t="s">
        <v>208</v>
      </c>
      <c r="Q60" s="89" t="s">
        <v>208</v>
      </c>
      <c r="R60" s="89" t="s">
        <v>208</v>
      </c>
      <c r="S60" s="89" t="s">
        <v>208</v>
      </c>
      <c r="T60" s="89" t="s">
        <v>208</v>
      </c>
      <c r="U60" s="89" t="s">
        <v>208</v>
      </c>
      <c r="V60" s="89" t="s">
        <v>208</v>
      </c>
      <c r="W60" s="89" t="s">
        <v>208</v>
      </c>
      <c r="X60" s="64">
        <v>5.0436369430152637E-2</v>
      </c>
    </row>
    <row r="61" spans="1:24" ht="15" x14ac:dyDescent="0.4">
      <c r="A61" s="70" t="s">
        <v>180</v>
      </c>
      <c r="B61" s="89" t="s">
        <v>208</v>
      </c>
      <c r="C61" s="89" t="s">
        <v>208</v>
      </c>
      <c r="D61" s="89" t="s">
        <v>208</v>
      </c>
      <c r="E61" s="89" t="s">
        <v>208</v>
      </c>
      <c r="F61" s="89">
        <v>0.19982051494521627</v>
      </c>
      <c r="G61" s="89">
        <v>0.22121717142773048</v>
      </c>
      <c r="H61" s="89">
        <v>0.16079152284755346</v>
      </c>
      <c r="I61" s="89">
        <v>0.13183101283630075</v>
      </c>
      <c r="J61" s="89">
        <v>0.22339232787921315</v>
      </c>
      <c r="K61" s="89">
        <v>0.18445303766415094</v>
      </c>
      <c r="L61" s="89">
        <v>1.1389111842029862</v>
      </c>
      <c r="M61" s="89">
        <v>0.3705232416530797</v>
      </c>
      <c r="N61" s="89">
        <v>4.1463379233295225E-2</v>
      </c>
      <c r="O61" s="89">
        <v>3.9022100194106873E-2</v>
      </c>
      <c r="P61" s="89">
        <v>3.40774960920757E-2</v>
      </c>
      <c r="Q61" s="89">
        <v>4.762235594400574E-2</v>
      </c>
      <c r="R61" s="89">
        <v>3.5066672660182277E-2</v>
      </c>
      <c r="S61" s="89" t="s">
        <v>208</v>
      </c>
      <c r="T61" s="89">
        <v>1.9439752756929062E-2</v>
      </c>
      <c r="U61" s="89">
        <v>1.5447864454578221E-2</v>
      </c>
      <c r="V61" s="89" t="s">
        <v>208</v>
      </c>
      <c r="W61" s="89" t="s">
        <v>208</v>
      </c>
      <c r="X61" s="64">
        <v>5.7449280475862317E-3</v>
      </c>
    </row>
    <row r="62" spans="1:24" ht="26.25" customHeight="1" x14ac:dyDescent="0.4">
      <c r="A62" s="162" t="s">
        <v>179</v>
      </c>
      <c r="B62" s="89" t="s">
        <v>208</v>
      </c>
      <c r="C62" s="89" t="s">
        <v>208</v>
      </c>
      <c r="D62" s="89" t="s">
        <v>208</v>
      </c>
      <c r="E62" s="89" t="s">
        <v>208</v>
      </c>
      <c r="F62" s="89">
        <v>14.546974222295269</v>
      </c>
      <c r="G62" s="89">
        <v>16.224662040895552</v>
      </c>
      <c r="H62" s="89">
        <v>18.281803456905109</v>
      </c>
      <c r="I62" s="89">
        <v>18.00412392229298</v>
      </c>
      <c r="J62" s="89">
        <v>15.363752558198509</v>
      </c>
      <c r="K62" s="89">
        <v>14.924240226129607</v>
      </c>
      <c r="L62" s="89">
        <v>18.997983413474223</v>
      </c>
      <c r="M62" s="89">
        <v>18.859456172685366</v>
      </c>
      <c r="N62" s="89">
        <v>19.090103785148315</v>
      </c>
      <c r="O62" s="89">
        <v>19.6135401756021</v>
      </c>
      <c r="P62" s="89">
        <v>20.153023387379093</v>
      </c>
      <c r="Q62" s="89">
        <v>20.027234142285728</v>
      </c>
      <c r="R62" s="89">
        <v>20.366723425033673</v>
      </c>
      <c r="S62" s="89">
        <v>20.215621743827555</v>
      </c>
      <c r="T62" s="89">
        <v>20.507968138067987</v>
      </c>
      <c r="U62" s="89">
        <v>20.105472341566792</v>
      </c>
      <c r="V62" s="89">
        <v>17.777486351909449</v>
      </c>
      <c r="W62" s="89">
        <v>17.026440470946749</v>
      </c>
      <c r="X62" s="64">
        <v>19.005149770076336</v>
      </c>
    </row>
    <row r="63" spans="1:24" ht="15" x14ac:dyDescent="0.4">
      <c r="A63" s="161" t="s">
        <v>65</v>
      </c>
      <c r="B63" s="89" t="s">
        <v>208</v>
      </c>
      <c r="C63" s="89" t="s">
        <v>208</v>
      </c>
      <c r="D63" s="89" t="s">
        <v>208</v>
      </c>
      <c r="E63" s="89" t="s">
        <v>208</v>
      </c>
      <c r="F63" s="89">
        <v>0.31582919855495473</v>
      </c>
      <c r="G63" s="89">
        <v>0.28459956562620359</v>
      </c>
      <c r="H63" s="89">
        <v>0.29979656395079518</v>
      </c>
      <c r="I63" s="89">
        <v>0.27383101444421604</v>
      </c>
      <c r="J63" s="89">
        <v>0.38943597052628021</v>
      </c>
      <c r="K63" s="89">
        <v>0.2803950102064795</v>
      </c>
      <c r="L63" s="89">
        <v>0.31220931790012141</v>
      </c>
      <c r="M63" s="89">
        <v>0.33679267788311712</v>
      </c>
      <c r="N63" s="89">
        <v>0.45185760721503926</v>
      </c>
      <c r="O63" s="89">
        <v>0.77711898520335054</v>
      </c>
      <c r="P63" s="89">
        <v>0.79908759623235837</v>
      </c>
      <c r="Q63" s="89">
        <v>0.95722043222008479</v>
      </c>
      <c r="R63" s="89">
        <v>1.0270225641158515</v>
      </c>
      <c r="S63" s="89">
        <v>0.87688808881596769</v>
      </c>
      <c r="T63" s="89">
        <v>0.62666852216155355</v>
      </c>
      <c r="U63" s="89">
        <v>0.94968246467252504</v>
      </c>
      <c r="V63" s="89">
        <v>0.33745295852447416</v>
      </c>
      <c r="W63" s="89">
        <v>0.25129038182764879</v>
      </c>
      <c r="X63" s="64">
        <v>0.54894220408157912</v>
      </c>
    </row>
    <row r="64" spans="1:24" ht="15" x14ac:dyDescent="0.4">
      <c r="A64" s="161" t="s">
        <v>64</v>
      </c>
      <c r="B64" s="89" t="s">
        <v>208</v>
      </c>
      <c r="C64" s="89" t="s">
        <v>208</v>
      </c>
      <c r="D64" s="89" t="s">
        <v>208</v>
      </c>
      <c r="E64" s="89" t="s">
        <v>208</v>
      </c>
      <c r="F64" s="89" t="s">
        <v>208</v>
      </c>
      <c r="G64" s="89">
        <v>0.11293190683755297</v>
      </c>
      <c r="H64" s="89" t="s">
        <v>208</v>
      </c>
      <c r="I64" s="89">
        <v>0.27683073532526453</v>
      </c>
      <c r="J64" s="89">
        <v>0.53040901497864468</v>
      </c>
      <c r="K64" s="89">
        <v>0.2051461597178339</v>
      </c>
      <c r="L64" s="89">
        <v>0.4314327230378005</v>
      </c>
      <c r="M64" s="89">
        <v>0.29422895169254265</v>
      </c>
      <c r="N64" s="89">
        <v>0.62783123863209755</v>
      </c>
      <c r="O64" s="89">
        <v>0.78533690399778566</v>
      </c>
      <c r="P64" s="89">
        <v>0.77382141086874268</v>
      </c>
      <c r="Q64" s="89">
        <v>0.86184983058186992</v>
      </c>
      <c r="R64" s="89">
        <v>1.2914612413161077</v>
      </c>
      <c r="S64" s="89">
        <v>1.5372012808264801</v>
      </c>
      <c r="T64" s="89">
        <v>0.94653995619943276</v>
      </c>
      <c r="U64" s="89">
        <v>1.3613938851314447</v>
      </c>
      <c r="V64" s="89">
        <v>1.2758863199136166</v>
      </c>
      <c r="W64" s="89">
        <v>0.91582900866729722</v>
      </c>
      <c r="X64" s="64">
        <v>0.43988411135951133</v>
      </c>
    </row>
    <row r="65" spans="1:24" ht="15" x14ac:dyDescent="0.4">
      <c r="A65" s="161" t="s">
        <v>178</v>
      </c>
      <c r="B65" s="89" t="s">
        <v>208</v>
      </c>
      <c r="C65" s="89" t="s">
        <v>208</v>
      </c>
      <c r="D65" s="89" t="s">
        <v>208</v>
      </c>
      <c r="E65" s="89" t="s">
        <v>208</v>
      </c>
      <c r="F65" s="89" t="s">
        <v>208</v>
      </c>
      <c r="G65" s="89" t="s">
        <v>208</v>
      </c>
      <c r="H65" s="89" t="s">
        <v>208</v>
      </c>
      <c r="I65" s="89" t="s">
        <v>208</v>
      </c>
      <c r="J65" s="89" t="s">
        <v>208</v>
      </c>
      <c r="K65" s="89" t="s">
        <v>208</v>
      </c>
      <c r="L65" s="89" t="s">
        <v>208</v>
      </c>
      <c r="M65" s="89" t="s">
        <v>208</v>
      </c>
      <c r="N65" s="89" t="s">
        <v>208</v>
      </c>
      <c r="O65" s="89" t="s">
        <v>208</v>
      </c>
      <c r="P65" s="89" t="s">
        <v>208</v>
      </c>
      <c r="Q65" s="89" t="s">
        <v>208</v>
      </c>
      <c r="R65" s="89" t="s">
        <v>208</v>
      </c>
      <c r="S65" s="89" t="s">
        <v>208</v>
      </c>
      <c r="T65" s="89" t="s">
        <v>208</v>
      </c>
      <c r="U65" s="89" t="s">
        <v>208</v>
      </c>
      <c r="V65" s="89" t="s">
        <v>208</v>
      </c>
      <c r="W65" s="89" t="s">
        <v>208</v>
      </c>
      <c r="X65" s="64" t="s">
        <v>208</v>
      </c>
    </row>
    <row r="66" spans="1:24" ht="15" x14ac:dyDescent="0.4">
      <c r="A66" s="161" t="s">
        <v>89</v>
      </c>
      <c r="B66" s="89" t="s">
        <v>208</v>
      </c>
      <c r="C66" s="89" t="s">
        <v>208</v>
      </c>
      <c r="D66" s="89" t="s">
        <v>208</v>
      </c>
      <c r="E66" s="89" t="s">
        <v>208</v>
      </c>
      <c r="F66" s="89" t="s">
        <v>208</v>
      </c>
      <c r="G66" s="89" t="s">
        <v>208</v>
      </c>
      <c r="H66" s="89" t="s">
        <v>208</v>
      </c>
      <c r="I66" s="89" t="s">
        <v>208</v>
      </c>
      <c r="J66" s="89">
        <v>1.3613870893604167</v>
      </c>
      <c r="K66" s="89">
        <v>0.9611066799139979</v>
      </c>
      <c r="L66" s="89">
        <v>1.8910673852221349</v>
      </c>
      <c r="M66" s="89">
        <v>2.2621246963412553</v>
      </c>
      <c r="N66" s="89">
        <v>1.2472610545824867</v>
      </c>
      <c r="O66" s="89">
        <v>0.98537015182226351</v>
      </c>
      <c r="P66" s="89">
        <v>1.0182637205455645</v>
      </c>
      <c r="Q66" s="89">
        <v>0.84401434074026949</v>
      </c>
      <c r="R66" s="89">
        <v>0.6251159126924416</v>
      </c>
      <c r="S66" s="89">
        <v>0.66542546610461184</v>
      </c>
      <c r="T66" s="89">
        <v>0.62348745263855154</v>
      </c>
      <c r="U66" s="89">
        <v>0.72366014468217421</v>
      </c>
      <c r="V66" s="89">
        <v>0.87547385676480838</v>
      </c>
      <c r="W66" s="89">
        <v>1.0835241441488934</v>
      </c>
      <c r="X66" s="64">
        <v>2.2975996916975201</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6.7140521411451284E-2</v>
      </c>
      <c r="T67" s="89">
        <v>0.52219444803986059</v>
      </c>
      <c r="U67" s="89">
        <v>0.97391128204203548</v>
      </c>
      <c r="V67" s="89">
        <v>1.8699887780857773</v>
      </c>
      <c r="W67" s="89">
        <v>3.2286698364500204</v>
      </c>
      <c r="X67" s="64">
        <v>4.731419678181787</v>
      </c>
    </row>
    <row r="68" spans="1:24" ht="15" x14ac:dyDescent="0.4">
      <c r="A68" s="161" t="s">
        <v>63</v>
      </c>
      <c r="B68" s="89">
        <v>1.0241133966323646</v>
      </c>
      <c r="C68" s="89">
        <v>0.9030150536407352</v>
      </c>
      <c r="D68" s="89">
        <v>1.1800099464855189</v>
      </c>
      <c r="E68" s="89">
        <v>1.2328020109728215</v>
      </c>
      <c r="F68" s="89">
        <v>3.4172546546168188</v>
      </c>
      <c r="G68" s="89">
        <v>3.0789545946998325</v>
      </c>
      <c r="H68" s="89">
        <v>2.3489103444138291</v>
      </c>
      <c r="I68" s="89">
        <v>2.1756528347975426</v>
      </c>
      <c r="J68" s="89">
        <v>2.204102529340171</v>
      </c>
      <c r="K68" s="89">
        <v>2.2111219328923051</v>
      </c>
      <c r="L68" s="89">
        <v>2.3698494057479542</v>
      </c>
      <c r="M68" s="89">
        <v>2.3444135518480156</v>
      </c>
      <c r="N68" s="89">
        <v>2.3447757304174086</v>
      </c>
      <c r="O68" s="89">
        <v>2.3052733955380398</v>
      </c>
      <c r="P68" s="89">
        <v>2.1312947113757521</v>
      </c>
      <c r="Q68" s="89">
        <v>2.1458069716986987</v>
      </c>
      <c r="R68" s="89">
        <v>2.1291225482825187</v>
      </c>
      <c r="S68" s="89">
        <v>1.5904029130379795</v>
      </c>
      <c r="T68" s="89">
        <v>0.56166925188892625</v>
      </c>
      <c r="U68" s="89">
        <v>0.39138387822565968</v>
      </c>
      <c r="V68" s="89">
        <v>0.32422600974463389</v>
      </c>
      <c r="W68" s="89">
        <v>0.29199222026232363</v>
      </c>
      <c r="X68" s="64">
        <v>0.29391978343806457</v>
      </c>
    </row>
    <row r="69" spans="1:24" ht="15" x14ac:dyDescent="0.4">
      <c r="A69" s="70" t="s">
        <v>62</v>
      </c>
      <c r="B69" s="89" t="s">
        <v>208</v>
      </c>
      <c r="C69" s="89" t="s">
        <v>208</v>
      </c>
      <c r="D69" s="89" t="s">
        <v>208</v>
      </c>
      <c r="E69" s="89" t="s">
        <v>208</v>
      </c>
      <c r="F69" s="89">
        <v>2.6877207396322125</v>
      </c>
      <c r="G69" s="89">
        <v>2.479182417387046</v>
      </c>
      <c r="H69" s="89">
        <v>1.9594954133935338</v>
      </c>
      <c r="I69" s="89">
        <v>1.8371784870549586</v>
      </c>
      <c r="J69" s="89">
        <v>1.9413084918058172</v>
      </c>
      <c r="K69" s="89">
        <v>1.9763701304276013</v>
      </c>
      <c r="L69" s="89">
        <v>2.1074050924174532</v>
      </c>
      <c r="M69" s="89">
        <v>1.9342166163213459</v>
      </c>
      <c r="N69" s="89">
        <v>1.9887149545822222</v>
      </c>
      <c r="O69" s="89">
        <v>1.9857900667634545</v>
      </c>
      <c r="P69" s="89">
        <v>1.8418033029236092</v>
      </c>
      <c r="Q69" s="89">
        <v>1.8280368666130586</v>
      </c>
      <c r="R69" s="89">
        <v>1.814971335026063</v>
      </c>
      <c r="S69" s="89">
        <v>1.3007918257130224</v>
      </c>
      <c r="T69" s="89">
        <v>0.25465497875367332</v>
      </c>
      <c r="U69" s="89">
        <v>0.11094623089741151</v>
      </c>
      <c r="V69" s="89">
        <v>7.6039991333777451E-2</v>
      </c>
      <c r="W69" s="89">
        <v>5.2481583490270656E-2</v>
      </c>
      <c r="X69" s="64">
        <v>6.3956132653804107E-2</v>
      </c>
    </row>
    <row r="70" spans="1:24" ht="15" x14ac:dyDescent="0.4">
      <c r="A70" s="70" t="s">
        <v>61</v>
      </c>
      <c r="B70" s="89" t="s">
        <v>208</v>
      </c>
      <c r="C70" s="89" t="s">
        <v>208</v>
      </c>
      <c r="D70" s="89" t="s">
        <v>208</v>
      </c>
      <c r="E70" s="89" t="s">
        <v>208</v>
      </c>
      <c r="F70" s="89">
        <v>0.72953391498460607</v>
      </c>
      <c r="G70" s="89">
        <v>0.59977217731278631</v>
      </c>
      <c r="H70" s="89">
        <v>0.38941493102029506</v>
      </c>
      <c r="I70" s="89">
        <v>0.33847434774258361</v>
      </c>
      <c r="J70" s="89">
        <v>0.26279403753435371</v>
      </c>
      <c r="K70" s="89">
        <v>0.23475180246470376</v>
      </c>
      <c r="L70" s="89">
        <v>0.26244431333050106</v>
      </c>
      <c r="M70" s="89">
        <v>0.41019693552666947</v>
      </c>
      <c r="N70" s="89">
        <v>0.35606077583518619</v>
      </c>
      <c r="O70" s="89">
        <v>0.31948332877458513</v>
      </c>
      <c r="P70" s="89">
        <v>0.28949140845214288</v>
      </c>
      <c r="Q70" s="89">
        <v>0.31777010508563991</v>
      </c>
      <c r="R70" s="89">
        <v>0.31415121325645584</v>
      </c>
      <c r="S70" s="89">
        <v>0.28961108732495711</v>
      </c>
      <c r="T70" s="89">
        <v>0.30701427313525281</v>
      </c>
      <c r="U70" s="89">
        <v>0.28043764732824822</v>
      </c>
      <c r="V70" s="89">
        <v>0.24818601841085641</v>
      </c>
      <c r="W70" s="89">
        <v>0.23951063677205298</v>
      </c>
      <c r="X70" s="64">
        <v>0.22996365078426045</v>
      </c>
    </row>
    <row r="71" spans="1:24" ht="15" x14ac:dyDescent="0.4">
      <c r="A71" s="160" t="s">
        <v>60</v>
      </c>
      <c r="B71" s="89">
        <v>1587.0127742628556</v>
      </c>
      <c r="C71" s="89">
        <v>1688.9880572703541</v>
      </c>
      <c r="D71" s="89">
        <v>1801.9978095670119</v>
      </c>
      <c r="E71" s="89">
        <v>1942.3710991543942</v>
      </c>
      <c r="F71" s="89">
        <v>2025.8146064712805</v>
      </c>
      <c r="G71" s="89">
        <v>2173.7899192541822</v>
      </c>
      <c r="H71" s="89">
        <v>2273.4034614860821</v>
      </c>
      <c r="I71" s="89">
        <v>2406.8440793667191</v>
      </c>
      <c r="J71" s="89">
        <v>2527.2816173431265</v>
      </c>
      <c r="K71" s="89">
        <v>2651.1393586769218</v>
      </c>
      <c r="L71" s="89">
        <v>2749.5596611216979</v>
      </c>
      <c r="M71" s="89">
        <v>2879.6673251153948</v>
      </c>
      <c r="N71" s="89">
        <v>3017.3271720257417</v>
      </c>
      <c r="O71" s="89">
        <v>3262.523285219635</v>
      </c>
      <c r="P71" s="89">
        <v>3507.8723209526825</v>
      </c>
      <c r="Q71" s="89">
        <v>3644.4374039822451</v>
      </c>
      <c r="R71" s="89">
        <v>3834.942578967311</v>
      </c>
      <c r="S71" s="89">
        <v>3846.9897299605027</v>
      </c>
      <c r="T71" s="89">
        <v>4013.1188702405275</v>
      </c>
      <c r="U71" s="89">
        <v>4064.8922241977843</v>
      </c>
      <c r="V71" s="89">
        <v>4104.2508027438944</v>
      </c>
      <c r="W71" s="89">
        <v>4099.3102876627527</v>
      </c>
      <c r="X71" s="64">
        <v>4191.2391597109554</v>
      </c>
    </row>
    <row r="72" spans="1:24" ht="27" customHeight="1" x14ac:dyDescent="0.4">
      <c r="A72" s="160" t="s">
        <v>88</v>
      </c>
      <c r="B72" s="89" t="s">
        <v>208</v>
      </c>
      <c r="C72" s="89" t="s">
        <v>208</v>
      </c>
      <c r="D72" s="89" t="s">
        <v>208</v>
      </c>
      <c r="E72" s="89" t="s">
        <v>208</v>
      </c>
      <c r="F72" s="89" t="s">
        <v>208</v>
      </c>
      <c r="G72" s="89" t="s">
        <v>208</v>
      </c>
      <c r="H72" s="89" t="s">
        <v>208</v>
      </c>
      <c r="I72" s="89" t="s">
        <v>208</v>
      </c>
      <c r="J72" s="89" t="s">
        <v>208</v>
      </c>
      <c r="K72" s="89">
        <v>1.9529539546972678</v>
      </c>
      <c r="L72" s="89">
        <v>1.7865733675952511</v>
      </c>
      <c r="M72" s="89">
        <v>3.0643931094066299</v>
      </c>
      <c r="N72" s="89">
        <v>8.5431746339410193</v>
      </c>
      <c r="O72" s="89">
        <v>6.0494885713566644</v>
      </c>
      <c r="P72" s="89">
        <v>4.4308485175822181</v>
      </c>
      <c r="Q72" s="89">
        <v>4.3026702395545797</v>
      </c>
      <c r="R72" s="89">
        <v>4.3132100220193426</v>
      </c>
      <c r="S72" s="89">
        <v>4.1973519518243103</v>
      </c>
      <c r="T72" s="89">
        <v>4.2338610940144266</v>
      </c>
      <c r="U72" s="89">
        <v>4.2046380171758306</v>
      </c>
      <c r="V72" s="89">
        <v>5.7429561666979563</v>
      </c>
      <c r="W72" s="89">
        <v>5.373089452039582</v>
      </c>
      <c r="X72" s="64">
        <v>5.7524858015334157</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t="s">
        <v>208</v>
      </c>
      <c r="T73" s="89" t="s">
        <v>208</v>
      </c>
      <c r="U73" s="89" t="s">
        <v>208</v>
      </c>
      <c r="V73" s="89" t="s">
        <v>208</v>
      </c>
      <c r="W73" s="89" t="s">
        <v>208</v>
      </c>
      <c r="X73" s="64" t="s">
        <v>208</v>
      </c>
    </row>
    <row r="74" spans="1:24" ht="15" x14ac:dyDescent="0.4">
      <c r="A74" s="160" t="s">
        <v>59</v>
      </c>
      <c r="B74" s="89" t="s">
        <v>208</v>
      </c>
      <c r="C74" s="89" t="s">
        <v>208</v>
      </c>
      <c r="D74" s="89" t="s">
        <v>208</v>
      </c>
      <c r="E74" s="89" t="s">
        <v>208</v>
      </c>
      <c r="F74" s="89" t="s">
        <v>208</v>
      </c>
      <c r="G74" s="89" t="s">
        <v>208</v>
      </c>
      <c r="H74" s="89">
        <v>1.4010127773042942</v>
      </c>
      <c r="I74" s="89">
        <v>4.1175617446871655</v>
      </c>
      <c r="J74" s="89">
        <v>7.3508351839092247</v>
      </c>
      <c r="K74" s="89">
        <v>8.3351910582627404</v>
      </c>
      <c r="L74" s="89">
        <v>9.8653142676077792</v>
      </c>
      <c r="M74" s="89">
        <v>11.10784516944411</v>
      </c>
      <c r="N74" s="89">
        <v>16.221391566242549</v>
      </c>
      <c r="O74" s="89">
        <v>18.009028902738525</v>
      </c>
      <c r="P74" s="89">
        <v>18.137160806628366</v>
      </c>
      <c r="Q74" s="89">
        <v>14.649331643329951</v>
      </c>
      <c r="R74" s="89">
        <v>24.098398454225247</v>
      </c>
      <c r="S74" s="89">
        <v>24.021233023513105</v>
      </c>
      <c r="T74" s="89">
        <v>26.75305728401818</v>
      </c>
      <c r="U74" s="89">
        <v>8.7647027540364668</v>
      </c>
      <c r="V74" s="89">
        <v>8.6631298179072971</v>
      </c>
      <c r="W74" s="89">
        <v>8.4394541079142336</v>
      </c>
      <c r="X74" s="64">
        <v>8.2603997317851547</v>
      </c>
    </row>
    <row r="75" spans="1:24" s="156" customFormat="1" ht="40.5" customHeight="1" x14ac:dyDescent="0.4">
      <c r="A75" s="159" t="s">
        <v>177</v>
      </c>
      <c r="B75" s="158">
        <v>1677.7191944691908</v>
      </c>
      <c r="C75" s="158">
        <v>1778.8164478259587</v>
      </c>
      <c r="D75" s="158">
        <v>1889.8477958335709</v>
      </c>
      <c r="E75" s="158">
        <v>2030.3292667447474</v>
      </c>
      <c r="F75" s="158">
        <v>2136.5778040094383</v>
      </c>
      <c r="G75" s="158">
        <v>2287.6998063005858</v>
      </c>
      <c r="H75" s="158">
        <v>2399.417120360637</v>
      </c>
      <c r="I75" s="158">
        <v>2535.6213117975954</v>
      </c>
      <c r="J75" s="158">
        <v>2656.9510075304051</v>
      </c>
      <c r="K75" s="158">
        <v>2781.7220074650022</v>
      </c>
      <c r="L75" s="158">
        <v>2883.8083110700618</v>
      </c>
      <c r="M75" s="158">
        <v>3020.8644697302475</v>
      </c>
      <c r="N75" s="158">
        <v>3161.6491955544061</v>
      </c>
      <c r="O75" s="158">
        <v>3405.3483696228827</v>
      </c>
      <c r="P75" s="158">
        <v>3643.7471165977636</v>
      </c>
      <c r="Q75" s="158">
        <v>3774.998711641389</v>
      </c>
      <c r="R75" s="158">
        <v>3973.3774726948159</v>
      </c>
      <c r="S75" s="158">
        <v>3980.4955028956656</v>
      </c>
      <c r="T75" s="158">
        <v>4144.8714633219597</v>
      </c>
      <c r="U75" s="158">
        <v>4177.868225960171</v>
      </c>
      <c r="V75" s="158">
        <v>4214.5844648202892</v>
      </c>
      <c r="W75" s="158">
        <v>4208.1610450682538</v>
      </c>
      <c r="X75" s="157">
        <v>4308.1413303288082</v>
      </c>
    </row>
    <row r="81" spans="2:24" x14ac:dyDescent="0.35">
      <c r="B81" s="154"/>
      <c r="C81" s="154"/>
      <c r="D81" s="154"/>
      <c r="E81" s="154"/>
      <c r="F81" s="154"/>
      <c r="G81" s="154"/>
      <c r="H81" s="154"/>
      <c r="I81" s="154"/>
      <c r="J81" s="154"/>
      <c r="K81" s="154"/>
      <c r="L81" s="154"/>
      <c r="M81" s="154"/>
      <c r="N81" s="154"/>
      <c r="O81" s="154"/>
      <c r="P81" s="154"/>
      <c r="Q81" s="154"/>
      <c r="R81" s="154"/>
      <c r="S81" s="154"/>
      <c r="T81" s="154"/>
      <c r="U81" s="154"/>
      <c r="V81" s="154"/>
      <c r="W81" s="154"/>
      <c r="X81" s="154"/>
    </row>
  </sheetData>
  <pageMargins left="0.75" right="0.75" top="1" bottom="1" header="0.5" footer="0.5"/>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zoomScale="75" zoomScaleNormal="75" workbookViewId="0">
      <pane xSplit="1" ySplit="2" topLeftCell="C3" activePane="bottomRight" state="frozen"/>
      <selection sqref="A1:B1"/>
      <selection pane="topRight" sqref="A1:B1"/>
      <selection pane="bottomLeft" sqref="A1:B1"/>
      <selection pane="bottomRight" sqref="A1:B1"/>
    </sheetView>
  </sheetViews>
  <sheetFormatPr defaultColWidth="8.88671875" defaultRowHeight="12.75" x14ac:dyDescent="0.35"/>
  <cols>
    <col min="1" max="1" width="51.5546875" style="154" customWidth="1"/>
    <col min="2" max="21" width="9.109375" style="155" customWidth="1"/>
    <col min="22" max="24" width="9.88671875" style="155" bestFit="1" customWidth="1"/>
    <col min="25" max="16384" width="8.88671875" style="154"/>
  </cols>
  <sheetData>
    <row r="1" spans="1:24" ht="60" customHeight="1" x14ac:dyDescent="0.4">
      <c r="A1" s="166" t="s">
        <v>207</v>
      </c>
      <c r="B1" s="167"/>
      <c r="C1" s="167"/>
      <c r="D1" s="167"/>
      <c r="E1" s="167"/>
      <c r="F1" s="167"/>
      <c r="G1" s="167"/>
      <c r="H1" s="167"/>
      <c r="I1" s="167"/>
      <c r="J1" s="167"/>
      <c r="K1" s="167"/>
      <c r="L1" s="167"/>
      <c r="M1" s="167"/>
      <c r="N1" s="167"/>
      <c r="O1" s="167"/>
      <c r="P1" s="167"/>
      <c r="Q1" s="167"/>
      <c r="R1" s="167"/>
      <c r="S1" s="167"/>
      <c r="T1" s="167"/>
      <c r="U1" s="167"/>
      <c r="V1" s="172"/>
      <c r="W1" s="172"/>
      <c r="X1" s="172"/>
    </row>
    <row r="2" spans="1:24" ht="15" x14ac:dyDescent="0.4">
      <c r="A2" s="166" t="s">
        <v>187</v>
      </c>
      <c r="B2" s="165" t="s">
        <v>33</v>
      </c>
      <c r="C2" s="165" t="s">
        <v>32</v>
      </c>
      <c r="D2" s="165" t="s">
        <v>31</v>
      </c>
      <c r="E2" s="165" t="s">
        <v>30</v>
      </c>
      <c r="F2" s="165" t="s">
        <v>29</v>
      </c>
      <c r="G2" s="165" t="s">
        <v>28</v>
      </c>
      <c r="H2" s="165" t="s">
        <v>27</v>
      </c>
      <c r="I2" s="165" t="s">
        <v>26</v>
      </c>
      <c r="J2" s="165" t="s">
        <v>25</v>
      </c>
      <c r="K2" s="165" t="s">
        <v>24</v>
      </c>
      <c r="L2" s="165" t="s">
        <v>23</v>
      </c>
      <c r="M2" s="165" t="s">
        <v>22</v>
      </c>
      <c r="N2" s="165" t="s">
        <v>21</v>
      </c>
      <c r="O2" s="165" t="s">
        <v>20</v>
      </c>
      <c r="P2" s="165" t="s">
        <v>19</v>
      </c>
      <c r="Q2" s="165" t="s">
        <v>18</v>
      </c>
      <c r="R2" s="165" t="s">
        <v>17</v>
      </c>
      <c r="S2" s="165" t="s">
        <v>16</v>
      </c>
      <c r="T2" s="165" t="s">
        <v>15</v>
      </c>
      <c r="U2" s="165" t="s">
        <v>14</v>
      </c>
      <c r="V2" s="165" t="s">
        <v>13</v>
      </c>
      <c r="W2" s="164" t="s">
        <v>12</v>
      </c>
      <c r="X2" s="163" t="s">
        <v>11</v>
      </c>
    </row>
    <row r="3" spans="1:24" ht="30" customHeight="1" x14ac:dyDescent="0.4">
      <c r="A3" s="161" t="s">
        <v>80</v>
      </c>
      <c r="B3" s="89">
        <f>'Great Britain and overseas'!B3-Overseas!B3</f>
        <v>2392.893</v>
      </c>
      <c r="C3" s="89">
        <f>'Great Britain and overseas'!C3-Overseas!C3</f>
        <v>2521.2500000000005</v>
      </c>
      <c r="D3" s="89">
        <f>'Great Britain and overseas'!D3-Overseas!D3</f>
        <v>2679.9750000000004</v>
      </c>
      <c r="E3" s="89">
        <f>'Great Britain and overseas'!E3-Overseas!E3</f>
        <v>2822.8040000000005</v>
      </c>
      <c r="F3" s="89">
        <f>'Great Britain and overseas'!F3-Overseas!F3</f>
        <v>2955.1210000000037</v>
      </c>
      <c r="G3" s="89">
        <f>'Great Britain and overseas'!G3-Overseas!G3</f>
        <v>3124.4597597447409</v>
      </c>
      <c r="H3" s="89">
        <f>'Great Britain and overseas'!H3-Overseas!H3</f>
        <v>3249.6962452289786</v>
      </c>
      <c r="I3" s="89">
        <f>'Great Britain and overseas'!I3-Overseas!I3</f>
        <v>3455.899598330458</v>
      </c>
      <c r="J3" s="89">
        <f>'Great Britain and overseas'!J3-Overseas!J3</f>
        <v>3672.308117343809</v>
      </c>
      <c r="K3" s="89">
        <f>'Great Britain and overseas'!K3-Overseas!K3</f>
        <v>3922.8322677001815</v>
      </c>
      <c r="L3" s="89">
        <f>'Great Britain and overseas'!L3-Overseas!L3</f>
        <v>4148.1883260537334</v>
      </c>
      <c r="M3" s="89">
        <f>'Great Britain and overseas'!M3-Overseas!M3</f>
        <v>4442.9606287202205</v>
      </c>
      <c r="N3" s="89">
        <f>'Great Britain and overseas'!N3-Overseas!N3</f>
        <v>4732.9819592220747</v>
      </c>
      <c r="O3" s="89">
        <f>'Great Britain and overseas'!O3-Overseas!O3</f>
        <v>5103.6241526904587</v>
      </c>
      <c r="P3" s="89">
        <f>'Great Britain and overseas'!P3-Overseas!P3</f>
        <v>5224.7412107165719</v>
      </c>
      <c r="Q3" s="89">
        <f>'Great Britain and overseas'!Q3-Overseas!Q3</f>
        <v>5335.8138761475893</v>
      </c>
      <c r="R3" s="89">
        <f>'Great Britain and overseas'!R3-Overseas!R3</f>
        <v>5470.926535715068</v>
      </c>
      <c r="S3" s="89">
        <f>'Great Britain and overseas'!S3-Overseas!S3</f>
        <v>5354.1607975142206</v>
      </c>
      <c r="T3" s="89">
        <f>'Great Britain and overseas'!T3-Overseas!T3</f>
        <v>5414.6925598168091</v>
      </c>
      <c r="U3" s="89">
        <f>'Great Britain and overseas'!U3-Overseas!U3</f>
        <v>5481.0706271792096</v>
      </c>
      <c r="V3" s="89">
        <f>'Great Britain and overseas'!V3-Overseas!V3</f>
        <v>5473.0259245038942</v>
      </c>
      <c r="W3" s="89">
        <f>'Great Britain and overseas'!W3-Overseas!W3</f>
        <v>5518.6610608720366</v>
      </c>
      <c r="X3" s="64">
        <f>'Great Britain and overseas'!X3-Overseas!X3</f>
        <v>5663.3761939870728</v>
      </c>
    </row>
    <row r="4" spans="1:24" ht="15" customHeight="1" x14ac:dyDescent="0.4">
      <c r="A4" s="161" t="s">
        <v>186</v>
      </c>
      <c r="B4" s="89">
        <f>'Great Britain and overseas'!B4-Overseas!B4</f>
        <v>956.59924569161649</v>
      </c>
      <c r="C4" s="89">
        <f>'Great Britain and overseas'!C4-Overseas!C4</f>
        <v>961.00693268926432</v>
      </c>
      <c r="D4" s="89">
        <f>'Great Britain and overseas'!D4-Overseas!D4</f>
        <v>948.98623194134893</v>
      </c>
      <c r="E4" s="89">
        <f>'Great Britain and overseas'!E4-Overseas!E4</f>
        <v>975.11488647517308</v>
      </c>
      <c r="F4" s="89">
        <f>'Great Britain and overseas'!F4-Overseas!F4</f>
        <v>960.96768352218578</v>
      </c>
      <c r="G4" s="89">
        <f>'Great Britain and overseas'!G4-Overseas!G4</f>
        <v>1072.4794561522572</v>
      </c>
      <c r="H4" s="89">
        <f>'Great Britain and overseas'!H4-Overseas!H4</f>
        <v>1059.0076860393108</v>
      </c>
      <c r="I4" s="89">
        <f>'Great Britain and overseas'!I4-Overseas!I4</f>
        <v>979.24536652373195</v>
      </c>
      <c r="J4" s="89">
        <f>'Great Britain and overseas'!J4-Overseas!J4</f>
        <v>896.57352096752788</v>
      </c>
      <c r="K4" s="89">
        <f>'Great Britain and overseas'!K4-Overseas!K4</f>
        <v>849.32236939621578</v>
      </c>
      <c r="L4" s="89">
        <f>'Great Britain and overseas'!L4-Overseas!L4</f>
        <v>772.65428177417789</v>
      </c>
      <c r="M4" s="89">
        <f>'Great Britain and overseas'!M4-Overseas!M4</f>
        <v>712.8152209127644</v>
      </c>
      <c r="N4" s="89">
        <f>'Great Britain and overseas'!N4-Overseas!N4</f>
        <v>651.88939805832558</v>
      </c>
      <c r="O4" s="89">
        <f>'Great Britain and overseas'!O4-Overseas!O4</f>
        <v>627.44536743938511</v>
      </c>
      <c r="P4" s="89">
        <f>'Great Britain and overseas'!P4-Overseas!P4</f>
        <v>592.15313393931865</v>
      </c>
      <c r="Q4" s="89">
        <f>'Great Britain and overseas'!Q4-Overseas!Q4</f>
        <v>572.8687981661119</v>
      </c>
      <c r="R4" s="89">
        <f>'Great Britain and overseas'!R4-Overseas!R4</f>
        <v>571.56855091934369</v>
      </c>
      <c r="S4" s="89">
        <f>'Great Britain and overseas'!S4-Overseas!S4</f>
        <v>561.5713127712545</v>
      </c>
      <c r="T4" s="89">
        <f>'Great Britain and overseas'!T4-Overseas!T4</f>
        <v>550.43757171922562</v>
      </c>
      <c r="U4" s="89">
        <f>'Great Britain and overseas'!U4-Overseas!U4</f>
        <v>548.89371038782338</v>
      </c>
      <c r="V4" s="89">
        <f>'Great Britain and overseas'!V4-Overseas!V4</f>
        <v>537.57838408928762</v>
      </c>
      <c r="W4" s="89">
        <f>'Great Britain and overseas'!W4-Overseas!W4</f>
        <v>483.03716897876416</v>
      </c>
      <c r="X4" s="64">
        <f>'Great Britain and overseas'!X4-Overseas!X4</f>
        <v>442.88019232034344</v>
      </c>
    </row>
    <row r="5" spans="1:24" ht="15" customHeight="1" x14ac:dyDescent="0.4">
      <c r="A5" s="161" t="s">
        <v>78</v>
      </c>
      <c r="B5" s="89"/>
      <c r="C5" s="89"/>
      <c r="D5" s="89"/>
      <c r="E5" s="89"/>
      <c r="F5" s="89"/>
      <c r="G5" s="89">
        <f>'Great Britain and overseas'!G5-Overseas!G5</f>
        <v>931.76747776310754</v>
      </c>
      <c r="H5" s="89">
        <f>'Great Britain and overseas'!H5-Overseas!H5</f>
        <v>993.08602203309965</v>
      </c>
      <c r="I5" s="89">
        <f>'Great Britain and overseas'!I5-Overseas!I5</f>
        <v>1053.4465369517025</v>
      </c>
      <c r="J5" s="89">
        <f>'Great Britain and overseas'!J5-Overseas!J5</f>
        <v>1095.8362759712466</v>
      </c>
      <c r="K5" s="89">
        <f>'Great Britain and overseas'!K5-Overseas!K5</f>
        <v>1148.9078669092407</v>
      </c>
      <c r="L5" s="89">
        <f>'Great Britain and overseas'!L5-Overseas!L5</f>
        <v>1180.9942633384226</v>
      </c>
      <c r="M5" s="89">
        <f>'Great Britain and overseas'!M5-Overseas!M5</f>
        <v>1279.3709564986468</v>
      </c>
      <c r="N5" s="89">
        <f>'Great Britain and overseas'!N5-Overseas!N5</f>
        <v>1362.7042223206768</v>
      </c>
      <c r="O5" s="89">
        <f>'Great Britain and overseas'!O5-Overseas!O5</f>
        <v>1494.5101697135497</v>
      </c>
      <c r="P5" s="89">
        <f>'Great Britain and overseas'!P5-Overseas!P5</f>
        <v>1571.6194017802454</v>
      </c>
      <c r="Q5" s="89">
        <f>'Great Britain and overseas'!Q5-Overseas!Q5</f>
        <v>1732.3763886078707</v>
      </c>
      <c r="R5" s="89">
        <f>'Great Britain and overseas'!R5-Overseas!R5</f>
        <v>1926.4059029240329</v>
      </c>
      <c r="S5" s="89">
        <f>'Great Britain and overseas'!S5-Overseas!S5</f>
        <v>2087.271047104166</v>
      </c>
      <c r="T5" s="89">
        <f>'Great Britain and overseas'!T5-Overseas!T5</f>
        <v>2318.0775734550675</v>
      </c>
      <c r="U5" s="89">
        <f>'Great Britain and overseas'!U5-Overseas!U5</f>
        <v>2544.2211655696374</v>
      </c>
      <c r="V5" s="89">
        <f>'Great Britain and overseas'!V5-Overseas!V5</f>
        <v>2665.667484066169</v>
      </c>
      <c r="W5" s="89">
        <f>'Great Britain and overseas'!W5-Overseas!W5</f>
        <v>2828.563656905952</v>
      </c>
      <c r="X5" s="64">
        <f>'Great Britain and overseas'!X5-Overseas!X5</f>
        <v>2883.1841250353432</v>
      </c>
    </row>
    <row r="6" spans="1:24" ht="15" customHeight="1" x14ac:dyDescent="0.4">
      <c r="A6" s="161" t="s">
        <v>97</v>
      </c>
      <c r="B6" s="89"/>
      <c r="C6" s="89"/>
      <c r="D6" s="89"/>
      <c r="E6" s="89"/>
      <c r="F6" s="89"/>
      <c r="G6" s="89">
        <f>'Great Britain and overseas'!G6-Overseas!G6</f>
        <v>0</v>
      </c>
      <c r="H6" s="89">
        <f>'Great Britain and overseas'!H6-Overseas!H6</f>
        <v>0</v>
      </c>
      <c r="I6" s="89">
        <f>'Great Britain and overseas'!I6-Overseas!I6</f>
        <v>0</v>
      </c>
      <c r="J6" s="89">
        <f>'Great Britain and overseas'!J6-Overseas!J6</f>
        <v>0</v>
      </c>
      <c r="K6" s="89">
        <f>'Great Britain and overseas'!K6-Overseas!K6</f>
        <v>0</v>
      </c>
      <c r="L6" s="89">
        <f>'Great Britain and overseas'!L6-Overseas!L6</f>
        <v>0</v>
      </c>
      <c r="M6" s="89">
        <f>'Great Britain and overseas'!M6-Overseas!M6</f>
        <v>0</v>
      </c>
      <c r="N6" s="89">
        <f>'Great Britain and overseas'!N6-Overseas!N6</f>
        <v>0</v>
      </c>
      <c r="O6" s="89">
        <f>'Great Britain and overseas'!O6-Overseas!O6</f>
        <v>298.26100000000002</v>
      </c>
      <c r="P6" s="89">
        <f>'Great Britain and overseas'!P6-Overseas!P6</f>
        <v>435.41003043999996</v>
      </c>
      <c r="Q6" s="89">
        <f>'Great Britain and overseas'!Q6-Overseas!Q6</f>
        <v>128.72999999999999</v>
      </c>
      <c r="R6" s="89">
        <f>'Great Britain and overseas'!R6-Overseas!R6</f>
        <v>141.73699999999999</v>
      </c>
      <c r="S6" s="89">
        <f>'Great Britain and overseas'!S6-Overseas!S6</f>
        <v>8.4069999999999965</v>
      </c>
      <c r="T6" s="89">
        <f>'Great Britain and overseas'!T6-Overseas!T6</f>
        <v>11.036000000000001</v>
      </c>
      <c r="U6" s="89">
        <f>'Great Britain and overseas'!U6-Overseas!U6</f>
        <v>3.9260000000000019</v>
      </c>
      <c r="V6" s="89">
        <f>'Great Britain and overseas'!V6-Overseas!V6</f>
        <v>3.1778794200000005</v>
      </c>
      <c r="W6" s="89">
        <f>'Great Britain and overseas'!W6-Overseas!W6</f>
        <v>114.2644971</v>
      </c>
      <c r="X6" s="64">
        <f>'Great Britain and overseas'!X6-Overseas!X6</f>
        <v>26.955252090000002</v>
      </c>
    </row>
    <row r="7" spans="1:24" ht="15" customHeight="1" x14ac:dyDescent="0.4">
      <c r="A7" s="161" t="s">
        <v>77</v>
      </c>
      <c r="B7" s="89">
        <f>'Great Britain and overseas'!B7-Overseas!B7</f>
        <v>2310.6117920000002</v>
      </c>
      <c r="C7" s="89">
        <f>'Great Britain and overseas'!C7-Overseas!C7</f>
        <v>2394.6855339999997</v>
      </c>
      <c r="D7" s="89">
        <f>'Great Britain and overseas'!D7-Overseas!D7</f>
        <v>2452.4046149999999</v>
      </c>
      <c r="E7" s="89">
        <f>'Great Britain and overseas'!E7-Overseas!E7</f>
        <v>2517.7942849999999</v>
      </c>
      <c r="F7" s="89">
        <f>'Great Britain and overseas'!F7-Overseas!F7</f>
        <v>2579.9474510599998</v>
      </c>
      <c r="G7" s="89">
        <f>'Great Britain and overseas'!G7-Overseas!G7</f>
        <v>2689.6139499999999</v>
      </c>
      <c r="H7" s="89">
        <f>'Great Britain and overseas'!H7-Overseas!H7</f>
        <v>2836.9688480000004</v>
      </c>
      <c r="I7" s="89">
        <f>'Great Britain and overseas'!I7-Overseas!I7</f>
        <v>3228.3309952600002</v>
      </c>
      <c r="J7" s="89">
        <f>'Great Britain and overseas'!J7-Overseas!J7</f>
        <v>3557.5824190100002</v>
      </c>
      <c r="K7" s="89">
        <f>'Great Britain and overseas'!K7-Overseas!K7</f>
        <v>3774.0895750000004</v>
      </c>
      <c r="L7" s="89">
        <f>'Great Britain and overseas'!L7-Overseas!L7</f>
        <v>3941.0267050000002</v>
      </c>
      <c r="M7" s="89">
        <f>'Great Britain and overseas'!M7-Overseas!M7</f>
        <v>4026.6875789999999</v>
      </c>
      <c r="N7" s="89">
        <f>'Great Britain and overseas'!N7-Overseas!N7</f>
        <v>4234.4436620000006</v>
      </c>
      <c r="O7" s="89">
        <f>'Great Britain and overseas'!O7-Overseas!O7</f>
        <v>4697.6782249999997</v>
      </c>
      <c r="P7" s="89">
        <f>'Great Britain and overseas'!P7-Overseas!P7</f>
        <v>4924.7733250000001</v>
      </c>
      <c r="Q7" s="89">
        <f>'Great Britain and overseas'!Q7-Overseas!Q7</f>
        <v>4918.3788949999998</v>
      </c>
      <c r="R7" s="89">
        <f>'Great Britain and overseas'!R7-Overseas!R7</f>
        <v>4911.948089999999</v>
      </c>
      <c r="S7" s="89"/>
      <c r="T7" s="89"/>
      <c r="U7" s="89"/>
      <c r="V7" s="89"/>
      <c r="W7" s="89"/>
      <c r="X7" s="64"/>
    </row>
    <row r="8" spans="1:24" ht="30" customHeight="1" x14ac:dyDescent="0.4">
      <c r="A8" s="161" t="s">
        <v>76</v>
      </c>
      <c r="B8" s="89">
        <f>'Great Britain and overseas'!B8-Overseas!B8</f>
        <v>4497.8189999999995</v>
      </c>
      <c r="C8" s="89">
        <f>'Great Britain and overseas'!C8-Overseas!C8</f>
        <v>4953.4069999999992</v>
      </c>
      <c r="D8" s="89">
        <f>'Great Britain and overseas'!D8-Overseas!D8</f>
        <v>5316.132999999998</v>
      </c>
      <c r="E8" s="89">
        <f>'Great Britain and overseas'!E8-Overseas!E8</f>
        <v>5659.9930000000013</v>
      </c>
      <c r="F8" s="89">
        <f>'Great Britain and overseas'!F8-Overseas!F8</f>
        <v>6043.639000000001</v>
      </c>
      <c r="G8" s="89">
        <f>'Great Britain and overseas'!G8-Overseas!G8</f>
        <v>6580.0587643462231</v>
      </c>
      <c r="H8" s="89">
        <f>'Great Britain and overseas'!H8-Overseas!H8</f>
        <v>7046.3807286868314</v>
      </c>
      <c r="I8" s="89">
        <f>'Great Britain and overseas'!I8-Overseas!I8</f>
        <v>7576.1530414979134</v>
      </c>
      <c r="J8" s="89">
        <f>'Great Britain and overseas'!J8-Overseas!J8</f>
        <v>8072.5910870429316</v>
      </c>
      <c r="K8" s="89">
        <f>'Great Britain and overseas'!K8-Overseas!K8</f>
        <v>8611.1494299372825</v>
      </c>
      <c r="L8" s="89">
        <f>'Great Britain and overseas'!L8-Overseas!L8</f>
        <v>9147.7798069362889</v>
      </c>
      <c r="M8" s="89">
        <f>'Great Britain and overseas'!M8-Overseas!M8</f>
        <v>9855.4817049952017</v>
      </c>
      <c r="N8" s="89">
        <f>'Great Britain and overseas'!N8-Overseas!N8</f>
        <v>10515.730358807879</v>
      </c>
      <c r="O8" s="89">
        <f>'Great Britain and overseas'!O8-Overseas!O8</f>
        <v>11448.307828240761</v>
      </c>
      <c r="P8" s="89">
        <f>'Great Britain and overseas'!P8-Overseas!P8</f>
        <v>11865.881874134779</v>
      </c>
      <c r="Q8" s="89">
        <f>'Great Britain and overseas'!Q8-Overseas!Q8</f>
        <v>12553.700530566115</v>
      </c>
      <c r="R8" s="89">
        <f>'Great Britain and overseas'!R8-Overseas!R8</f>
        <v>13416.821329538703</v>
      </c>
      <c r="S8" s="89">
        <f>'Great Britain and overseas'!S8-Overseas!S8</f>
        <v>13748.866226301803</v>
      </c>
      <c r="T8" s="89">
        <f>'Great Britain and overseas'!T8-Overseas!T8</f>
        <v>13784.575479807643</v>
      </c>
      <c r="U8" s="89">
        <f>'Great Britain and overseas'!U8-Overseas!U8</f>
        <v>13219.517186389261</v>
      </c>
      <c r="V8" s="89">
        <f>'Great Britain and overseas'!V8-Overseas!V8</f>
        <v>11500.421316723434</v>
      </c>
      <c r="W8" s="89">
        <f>'Great Britain and overseas'!W8-Overseas!W8</f>
        <v>9367.2950554060499</v>
      </c>
      <c r="X8" s="64">
        <f>'Great Britain and overseas'!X8-Overseas!X8</f>
        <v>8113.1930852221021</v>
      </c>
    </row>
    <row r="9" spans="1:24" ht="15" customHeight="1" x14ac:dyDescent="0.4">
      <c r="A9" s="70" t="s">
        <v>75</v>
      </c>
      <c r="B9" s="89"/>
      <c r="C9" s="89"/>
      <c r="D9" s="89"/>
      <c r="E9" s="89"/>
      <c r="F9" s="89"/>
      <c r="G9" s="89"/>
      <c r="H9" s="89">
        <f>'Great Britain and overseas'!H9-Overseas!H9</f>
        <v>761.53547826111276</v>
      </c>
      <c r="I9" s="89">
        <f>'Great Britain and overseas'!I9-Overseas!I9</f>
        <v>792.94121613139077</v>
      </c>
      <c r="J9" s="89">
        <f>'Great Britain and overseas'!J9-Overseas!J9</f>
        <v>841.55298356153526</v>
      </c>
      <c r="K9" s="89">
        <f>'Great Britain and overseas'!K9-Overseas!K9</f>
        <v>923.13532170549126</v>
      </c>
      <c r="L9" s="89">
        <f>'Great Britain and overseas'!L9-Overseas!L9</f>
        <v>972.09350814790946</v>
      </c>
      <c r="M9" s="89">
        <f>'Great Britain and overseas'!M9-Overseas!M9</f>
        <v>1036.7456280377137</v>
      </c>
      <c r="N9" s="89">
        <f>'Great Britain and overseas'!N9-Overseas!N9</f>
        <v>1105.2139472521935</v>
      </c>
      <c r="O9" s="89">
        <f>'Great Britain and overseas'!O9-Overseas!O9</f>
        <v>1191.3085953965322</v>
      </c>
      <c r="P9" s="89">
        <f>'Great Britain and overseas'!P9-Overseas!P9</f>
        <v>1219.3702263501514</v>
      </c>
      <c r="Q9" s="89">
        <f>'Great Britain and overseas'!Q9-Overseas!Q9</f>
        <v>1313.8309452941257</v>
      </c>
      <c r="R9" s="89">
        <f>'Great Britain and overseas'!R9-Overseas!R9</f>
        <v>1389.7902511729067</v>
      </c>
      <c r="S9" s="89">
        <f>'Great Britain and overseas'!S9-Overseas!S9</f>
        <v>1462.5725367108435</v>
      </c>
      <c r="T9" s="89">
        <f>'Great Britain and overseas'!T9-Overseas!T9</f>
        <v>1716.411431392384</v>
      </c>
      <c r="U9" s="89">
        <f>'Great Britain and overseas'!U9-Overseas!U9</f>
        <v>1833.874971075275</v>
      </c>
      <c r="V9" s="89">
        <f>'Great Britain and overseas'!V9-Overseas!V9</f>
        <v>1896.1446622709791</v>
      </c>
      <c r="W9" s="89">
        <f>'Great Britain and overseas'!W9-Overseas!W9</f>
        <v>1964.1013432607172</v>
      </c>
      <c r="X9" s="64">
        <f>'Great Britain and overseas'!X9-Overseas!X9</f>
        <v>2112.0131883849349</v>
      </c>
    </row>
    <row r="10" spans="1:24" ht="15" customHeight="1" x14ac:dyDescent="0.4">
      <c r="A10" s="70" t="s">
        <v>62</v>
      </c>
      <c r="B10" s="89"/>
      <c r="C10" s="89"/>
      <c r="D10" s="89"/>
      <c r="E10" s="89"/>
      <c r="F10" s="89"/>
      <c r="G10" s="89"/>
      <c r="H10" s="89">
        <f>'Great Britain and overseas'!H10-Overseas!H10</f>
        <v>4102.4826168002746</v>
      </c>
      <c r="I10" s="89">
        <f>'Great Britain and overseas'!I10-Overseas!I10</f>
        <v>4385.7089858419195</v>
      </c>
      <c r="J10" s="89">
        <f>'Great Britain and overseas'!J10-Overseas!J10</f>
        <v>4625.0489658236374</v>
      </c>
      <c r="K10" s="89">
        <f>'Great Britain and overseas'!K10-Overseas!K10</f>
        <v>4866.3026528889632</v>
      </c>
      <c r="L10" s="89">
        <f>'Great Britain and overseas'!L10-Overseas!L10</f>
        <v>5119.3425184834214</v>
      </c>
      <c r="M10" s="89">
        <f>'Great Britain and overseas'!M10-Overseas!M10</f>
        <v>5463.2662750759973</v>
      </c>
      <c r="N10" s="89">
        <f>'Great Britain and overseas'!N10-Overseas!N10</f>
        <v>5795.1642649796895</v>
      </c>
      <c r="O10" s="89">
        <f>'Great Britain and overseas'!O10-Overseas!O10</f>
        <v>6272.7399450473722</v>
      </c>
      <c r="P10" s="89">
        <f>'Great Britain and overseas'!P10-Overseas!P10</f>
        <v>6451.6056921455875</v>
      </c>
      <c r="Q10" s="89">
        <f>'Great Britain and overseas'!Q10-Overseas!Q10</f>
        <v>6894.7918300928795</v>
      </c>
      <c r="R10" s="89">
        <f>'Great Britain and overseas'!R10-Overseas!R10</f>
        <v>7413.972040771604</v>
      </c>
      <c r="S10" s="89">
        <f>'Great Britain and overseas'!S10-Overseas!S10</f>
        <v>7522.8294594495374</v>
      </c>
      <c r="T10" s="89">
        <f>'Great Britain and overseas'!T10-Overseas!T10</f>
        <v>7065.932360987973</v>
      </c>
      <c r="U10" s="89">
        <f>'Great Britain and overseas'!U10-Overseas!U10</f>
        <v>6627.1782982129225</v>
      </c>
      <c r="V10" s="89">
        <f>'Great Britain and overseas'!V10-Overseas!V10</f>
        <v>5133.8549932894739</v>
      </c>
      <c r="W10" s="89">
        <f>'Great Britain and overseas'!W10-Overseas!W10</f>
        <v>3568.1039043354112</v>
      </c>
      <c r="X10" s="64">
        <f>'Great Britain and overseas'!X10-Overseas!X10</f>
        <v>2483.1635751901258</v>
      </c>
    </row>
    <row r="11" spans="1:24" ht="15" customHeight="1" x14ac:dyDescent="0.4">
      <c r="A11" s="70" t="s">
        <v>61</v>
      </c>
      <c r="B11" s="89"/>
      <c r="C11" s="89"/>
      <c r="D11" s="89"/>
      <c r="E11" s="89"/>
      <c r="F11" s="89"/>
      <c r="G11" s="89"/>
      <c r="H11" s="89">
        <f>'Great Britain and overseas'!H11-Overseas!H11</f>
        <v>2182.3598272417303</v>
      </c>
      <c r="I11" s="89">
        <f>'Great Britain and overseas'!I11-Overseas!I11</f>
        <v>2397.4986836635185</v>
      </c>
      <c r="J11" s="89">
        <f>'Great Britain and overseas'!J11-Overseas!J11</f>
        <v>2605.9865489061849</v>
      </c>
      <c r="K11" s="89">
        <f>'Great Britain and overseas'!K11-Overseas!K11</f>
        <v>2821.7037226597231</v>
      </c>
      <c r="L11" s="89">
        <f>'Great Britain and overseas'!L11-Overseas!L11</f>
        <v>3056.3391579661652</v>
      </c>
      <c r="M11" s="89">
        <f>'Great Britain and overseas'!M11-Overseas!M11</f>
        <v>3355.4043929559084</v>
      </c>
      <c r="N11" s="89">
        <f>'Great Britain and overseas'!N11-Overseas!N11</f>
        <v>3615.3532759982745</v>
      </c>
      <c r="O11" s="89">
        <f>'Great Britain and overseas'!O11-Overseas!O11</f>
        <v>3984.2732144352258</v>
      </c>
      <c r="P11" s="89">
        <f>'Great Britain and overseas'!P11-Overseas!P11</f>
        <v>4194.8703939366678</v>
      </c>
      <c r="Q11" s="89">
        <f>'Great Britain and overseas'!Q11-Overseas!Q11</f>
        <v>4345.0916025762972</v>
      </c>
      <c r="R11" s="89">
        <f>'Great Britain and overseas'!R11-Overseas!R11</f>
        <v>4613.0667470879634</v>
      </c>
      <c r="S11" s="89">
        <f>'Great Britain and overseas'!S11-Overseas!S11</f>
        <v>4763.4232593179322</v>
      </c>
      <c r="T11" s="89">
        <f>'Great Britain and overseas'!T11-Overseas!T11</f>
        <v>5002.0567281734384</v>
      </c>
      <c r="U11" s="89">
        <f>'Great Britain and overseas'!U11-Overseas!U11</f>
        <v>4758.4810363764709</v>
      </c>
      <c r="V11" s="89">
        <f>'Great Britain and overseas'!V11-Overseas!V11</f>
        <v>4470.3629935051495</v>
      </c>
      <c r="W11" s="89">
        <f>'Great Britain and overseas'!W11-Overseas!W11</f>
        <v>3835.1107871856798</v>
      </c>
      <c r="X11" s="64">
        <f>'Great Britain and overseas'!X11-Overseas!X11</f>
        <v>3518.0581577271682</v>
      </c>
    </row>
    <row r="12" spans="1:24" ht="15" customHeight="1" x14ac:dyDescent="0.4">
      <c r="A12" s="161" t="s">
        <v>85</v>
      </c>
      <c r="B12" s="89"/>
      <c r="C12" s="89"/>
      <c r="D12" s="89"/>
      <c r="E12" s="89"/>
      <c r="F12" s="89"/>
      <c r="G12" s="89"/>
      <c r="H12" s="89">
        <f>'Great Britain and overseas'!H12-Overseas!H12</f>
        <v>13.107519600000002</v>
      </c>
      <c r="I12" s="89">
        <f>'Great Britain and overseas'!I12-Overseas!I12</f>
        <v>14.986460219999998</v>
      </c>
      <c r="J12" s="89">
        <f>'Great Britain and overseas'!J12-Overseas!J12</f>
        <v>16.622024122071426</v>
      </c>
      <c r="K12" s="89">
        <f>'Great Britain and overseas'!K12-Overseas!K12</f>
        <v>17.693564299999998</v>
      </c>
      <c r="L12" s="89">
        <f>'Great Britain and overseas'!L12-Overseas!L12</f>
        <v>19.498030839999998</v>
      </c>
      <c r="M12" s="89">
        <f>'Great Britain and overseas'!M12-Overseas!M12</f>
        <v>20.507303</v>
      </c>
      <c r="N12" s="89">
        <f>'Great Britain and overseas'!N12-Overseas!N12</f>
        <v>21.180479929999997</v>
      </c>
      <c r="O12" s="89">
        <f>'Great Britain and overseas'!O12-Overseas!O12</f>
        <v>21.798681950000002</v>
      </c>
      <c r="P12" s="89">
        <f>'Great Britain and overseas'!P12-Overseas!P12</f>
        <v>21.36265912</v>
      </c>
      <c r="Q12" s="89">
        <f>'Great Britain and overseas'!Q12-Overseas!Q12</f>
        <v>22.33975126</v>
      </c>
      <c r="R12" s="89">
        <f>'Great Britain and overseas'!R12-Overseas!R12</f>
        <v>56.572571999999994</v>
      </c>
      <c r="S12" s="89">
        <f>'Great Britain and overseas'!S12-Overseas!S12</f>
        <v>176.393889</v>
      </c>
      <c r="T12" s="89">
        <f>'Great Britain and overseas'!T12-Overseas!T12</f>
        <v>199.78361199999998</v>
      </c>
      <c r="U12" s="89">
        <f>'Great Britain and overseas'!U12-Overseas!U12</f>
        <v>163.36812400000002</v>
      </c>
      <c r="V12" s="89">
        <f>'Great Britain and overseas'!V12-Overseas!V12</f>
        <v>183.73239999999998</v>
      </c>
      <c r="W12" s="89">
        <f>'Great Britain and overseas'!W12-Overseas!W12</f>
        <v>164.25627313000001</v>
      </c>
      <c r="X12" s="64">
        <f>'Great Britain and overseas'!X12-Overseas!X12</f>
        <v>153.50407799999999</v>
      </c>
    </row>
    <row r="13" spans="1:24" ht="30" customHeight="1" x14ac:dyDescent="0.4">
      <c r="A13" s="161" t="s">
        <v>95</v>
      </c>
      <c r="B13" s="89"/>
      <c r="C13" s="89"/>
      <c r="D13" s="89"/>
      <c r="E13" s="89"/>
      <c r="F13" s="89"/>
      <c r="G13" s="89"/>
      <c r="H13" s="89"/>
      <c r="I13" s="89"/>
      <c r="J13" s="89"/>
      <c r="K13" s="89"/>
      <c r="L13" s="89"/>
      <c r="M13" s="89"/>
      <c r="N13" s="89">
        <f>'Great Britain and overseas'!N13-Overseas!N13</f>
        <v>127.16620278609381</v>
      </c>
      <c r="O13" s="89">
        <f>'Great Britain and overseas'!O13-Overseas!O13</f>
        <v>1266.9179327757552</v>
      </c>
      <c r="P13" s="89">
        <f>'Great Britain and overseas'!P13-Overseas!P13</f>
        <v>2230.6505041327223</v>
      </c>
      <c r="Q13" s="89">
        <f>'Great Britain and overseas'!Q13-Overseas!Q13</f>
        <v>3551.4798564431203</v>
      </c>
      <c r="R13" s="89">
        <f>'Great Britain and overseas'!R13-Overseas!R13</f>
        <v>6769.2760631101473</v>
      </c>
      <c r="S13" s="89">
        <f>'Great Britain and overseas'!S13-Overseas!S13</f>
        <v>10414.899133693963</v>
      </c>
      <c r="T13" s="89">
        <f>'Great Britain and overseas'!T13-Overseas!T13</f>
        <v>12803.362563483412</v>
      </c>
      <c r="U13" s="89">
        <f>'Great Britain and overseas'!U13-Overseas!U13</f>
        <v>14246.594830829465</v>
      </c>
      <c r="V13" s="89">
        <f>'Great Britain and overseas'!V13-Overseas!V13</f>
        <v>14805.548071009171</v>
      </c>
      <c r="W13" s="89">
        <f>'Great Britain and overseas'!W13-Overseas!W13</f>
        <v>15327.580706101562</v>
      </c>
      <c r="X13" s="64">
        <f>'Great Britain and overseas'!X13-Overseas!X13</f>
        <v>15071.434964345308</v>
      </c>
    </row>
    <row r="14" spans="1:24" ht="15" customHeight="1" x14ac:dyDescent="0.4">
      <c r="A14" s="162" t="s">
        <v>74</v>
      </c>
      <c r="B14" s="89">
        <f>'Great Britain and overseas'!B14-Overseas!B14</f>
        <v>11379.761965</v>
      </c>
      <c r="C14" s="89">
        <f>'Great Britain and overseas'!C14-Overseas!C14</f>
        <v>11176.396123000002</v>
      </c>
      <c r="D14" s="89">
        <f>'Great Britain and overseas'!D14-Overseas!D14</f>
        <v>11064.804219999998</v>
      </c>
      <c r="E14" s="89">
        <f>'Great Britain and overseas'!E14-Overseas!E14</f>
        <v>11167.522956999999</v>
      </c>
      <c r="F14" s="89">
        <f>'Great Britain and overseas'!F14-Overseas!F14</f>
        <v>11242.0689748</v>
      </c>
      <c r="G14" s="89">
        <f>'Great Britain and overseas'!G14-Overseas!G14</f>
        <v>11625.595130999998</v>
      </c>
      <c r="H14" s="89">
        <f>'Great Britain and overseas'!H14-Overseas!H14</f>
        <v>12672.020415999999</v>
      </c>
      <c r="I14" s="89">
        <f>'Great Britain and overseas'!I14-Overseas!I14</f>
        <v>12362.273120709999</v>
      </c>
      <c r="J14" s="89">
        <f>'Great Britain and overseas'!J14-Overseas!J14</f>
        <v>13162.27006144</v>
      </c>
      <c r="K14" s="89">
        <f>'Great Britain and overseas'!K14-Overseas!K14</f>
        <v>13928.205135</v>
      </c>
      <c r="L14" s="89">
        <f>'Great Britain and overseas'!L14-Overseas!L14</f>
        <v>14840.547586000001</v>
      </c>
      <c r="M14" s="89">
        <f>'Great Britain and overseas'!M14-Overseas!M14</f>
        <v>15731.800595000001</v>
      </c>
      <c r="N14" s="89">
        <f>'Great Britain and overseas'!N14-Overseas!N14</f>
        <v>17103.441161999999</v>
      </c>
      <c r="O14" s="89">
        <f>'Great Britain and overseas'!O14-Overseas!O14</f>
        <v>19989.231177999998</v>
      </c>
      <c r="P14" s="89">
        <f>'Great Britain and overseas'!P14-Overseas!P14</f>
        <v>21426.990301000002</v>
      </c>
      <c r="Q14" s="89">
        <f>'Great Britain and overseas'!Q14-Overseas!Q14</f>
        <v>22820.290123000002</v>
      </c>
      <c r="R14" s="89">
        <f>'Great Britain and overseas'!R14-Overseas!R14</f>
        <v>23899.631611999997</v>
      </c>
      <c r="S14" s="89">
        <f>'Great Britain and overseas'!S14-Overseas!S14</f>
        <v>24169.807672999999</v>
      </c>
      <c r="T14" s="89">
        <f>'Great Britain and overseas'!T14-Overseas!T14</f>
        <v>24316.565555000001</v>
      </c>
      <c r="U14" s="89">
        <f>'Great Britain and overseas'!U14-Overseas!U14</f>
        <v>24243.713646999997</v>
      </c>
      <c r="V14" s="89">
        <f>'Great Britain and overseas'!V14-Overseas!V14</f>
        <v>23440.599919</v>
      </c>
      <c r="W14" s="89">
        <f>'Great Britain and overseas'!W14-Overseas!W14</f>
        <v>22301.220214000004</v>
      </c>
      <c r="X14" s="64">
        <f>'Great Britain and overseas'!X14-Overseas!X14</f>
        <v>20729.821951000002</v>
      </c>
    </row>
    <row r="15" spans="1:24" ht="15" customHeight="1" x14ac:dyDescent="0.4">
      <c r="A15" s="70" t="s">
        <v>185</v>
      </c>
      <c r="B15" s="89"/>
      <c r="C15" s="89"/>
      <c r="D15" s="89"/>
      <c r="E15" s="89"/>
      <c r="F15" s="89"/>
      <c r="G15" s="89"/>
      <c r="H15" s="89"/>
      <c r="I15" s="89"/>
      <c r="J15" s="89"/>
      <c r="K15" s="89"/>
      <c r="L15" s="89"/>
      <c r="M15" s="89"/>
      <c r="N15" s="89">
        <f>'Great Britain and overseas'!N15-Overseas!N15</f>
        <v>11599.496934000001</v>
      </c>
      <c r="O15" s="89">
        <f>'Great Britain and overseas'!O15-Overseas!O15</f>
        <v>14226.791441000001</v>
      </c>
      <c r="P15" s="89">
        <f>'Great Britain and overseas'!P15-Overseas!P15</f>
        <v>15478.010538999999</v>
      </c>
      <c r="Q15" s="89">
        <f>'Great Britain and overseas'!Q15-Overseas!Q15</f>
        <v>16578.667176999999</v>
      </c>
      <c r="R15" s="89">
        <f>'Great Britain and overseas'!R15-Overseas!R15</f>
        <v>17472.49165</v>
      </c>
      <c r="S15" s="89">
        <f>'Great Britain and overseas'!S15-Overseas!S15</f>
        <v>17625.749532000002</v>
      </c>
      <c r="T15" s="89">
        <f>'Great Britain and overseas'!T15-Overseas!T15</f>
        <v>17738.510613999999</v>
      </c>
      <c r="U15" s="89">
        <f>'Great Britain and overseas'!U15-Overseas!U15</f>
        <v>17716.225637</v>
      </c>
      <c r="V15" s="89">
        <f>'Great Britain and overseas'!V15-Overseas!V15</f>
        <v>17111.311003999999</v>
      </c>
      <c r="W15" s="89">
        <f>'Great Britain and overseas'!W15-Overseas!W15</f>
        <v>16213.076771999999</v>
      </c>
      <c r="X15" s="64">
        <f>'Great Britain and overseas'!X15-Overseas!X15</f>
        <v>14884.782443</v>
      </c>
    </row>
    <row r="16" spans="1:24" ht="15" customHeight="1" x14ac:dyDescent="0.4">
      <c r="A16" s="70" t="s">
        <v>184</v>
      </c>
      <c r="B16" s="89"/>
      <c r="C16" s="89"/>
      <c r="D16" s="89"/>
      <c r="E16" s="89"/>
      <c r="F16" s="89"/>
      <c r="G16" s="89"/>
      <c r="H16" s="89"/>
      <c r="I16" s="89"/>
      <c r="J16" s="89"/>
      <c r="K16" s="89"/>
      <c r="L16" s="89"/>
      <c r="M16" s="89"/>
      <c r="N16" s="89">
        <f>'Great Britain and overseas'!N16-Overseas!N16</f>
        <v>5503.9442200000003</v>
      </c>
      <c r="O16" s="89">
        <f>'Great Britain and overseas'!O16-Overseas!O16</f>
        <v>5762.439738</v>
      </c>
      <c r="P16" s="89">
        <f>'Great Britain and overseas'!P16-Overseas!P16</f>
        <v>5948.9797619999999</v>
      </c>
      <c r="Q16" s="89">
        <f>'Great Britain and overseas'!Q16-Overseas!Q16</f>
        <v>6241.6229469999998</v>
      </c>
      <c r="R16" s="89">
        <f>'Great Britain and overseas'!R16-Overseas!R16</f>
        <v>6427.1399630000005</v>
      </c>
      <c r="S16" s="89">
        <f>'Great Britain and overseas'!S16-Overseas!S16</f>
        <v>6544.0581410000013</v>
      </c>
      <c r="T16" s="89">
        <f>'Great Britain and overseas'!T16-Overseas!T16</f>
        <v>6578.0549410000003</v>
      </c>
      <c r="U16" s="89">
        <f>'Great Britain and overseas'!U16-Overseas!U16</f>
        <v>6527.4880119999998</v>
      </c>
      <c r="V16" s="89">
        <f>'Great Britain and overseas'!V16-Overseas!V16</f>
        <v>6329.2889150000001</v>
      </c>
      <c r="W16" s="89">
        <f>'Great Britain and overseas'!W16-Overseas!W16</f>
        <v>6088.1434419999996</v>
      </c>
      <c r="X16" s="64">
        <f>'Great Britain and overseas'!X16-Overseas!X16</f>
        <v>5845.0395079999998</v>
      </c>
    </row>
    <row r="17" spans="1:24" ht="15" customHeight="1" x14ac:dyDescent="0.4">
      <c r="A17" s="162" t="s">
        <v>73</v>
      </c>
      <c r="B17" s="89">
        <f>'Great Britain and overseas'!B17-Overseas!B17</f>
        <v>7627.1742531339078</v>
      </c>
      <c r="C17" s="89">
        <f>'Great Britain and overseas'!C17-Overseas!C17</f>
        <v>7379.3575883475414</v>
      </c>
      <c r="D17" s="89">
        <f>'Great Britain and overseas'!D17-Overseas!D17</f>
        <v>7217.7833738483887</v>
      </c>
      <c r="E17" s="89">
        <f>'Great Britain and overseas'!E17-Overseas!E17</f>
        <v>6758.1287882504803</v>
      </c>
      <c r="F17" s="89">
        <f>'Great Britain and overseas'!F17-Overseas!F17</f>
        <v>6729.9117802324035</v>
      </c>
      <c r="G17" s="89">
        <f>'Great Britain and overseas'!G17-Overseas!G17</f>
        <v>6712.5246388923788</v>
      </c>
      <c r="H17" s="89">
        <f>'Great Britain and overseas'!H17-Overseas!H17</f>
        <v>6720.4809632405331</v>
      </c>
      <c r="I17" s="89">
        <f>'Great Britain and overseas'!I17-Overseas!I17</f>
        <v>6684.6248110926526</v>
      </c>
      <c r="J17" s="89">
        <f>'Great Britain and overseas'!J17-Overseas!J17</f>
        <v>6620.6823481219999</v>
      </c>
      <c r="K17" s="89">
        <f>'Great Britain and overseas'!K17-Overseas!K17</f>
        <v>6606.3000278011068</v>
      </c>
      <c r="L17" s="89">
        <f>'Great Britain and overseas'!L17-Overseas!L17</f>
        <v>6522.30196085839</v>
      </c>
      <c r="M17" s="89">
        <f>'Great Britain and overseas'!M17-Overseas!M17</f>
        <v>6611.1943664482269</v>
      </c>
      <c r="N17" s="89">
        <f>'Great Britain and overseas'!N17-Overseas!N17</f>
        <v>6471.0477297484531</v>
      </c>
      <c r="O17" s="89">
        <f>'Great Britain and overseas'!O17-Overseas!O17</f>
        <v>6065.1512116168733</v>
      </c>
      <c r="P17" s="89">
        <f>'Great Britain and overseas'!P17-Overseas!P17</f>
        <v>5517.0216970653264</v>
      </c>
      <c r="Q17" s="89">
        <f>'Great Britain and overseas'!Q17-Overseas!Q17</f>
        <v>4899.9600623752403</v>
      </c>
      <c r="R17" s="89">
        <f>'Great Britain and overseas'!R17-Overseas!R17</f>
        <v>3251.0686081432</v>
      </c>
      <c r="S17" s="89">
        <f>'Great Britain and overseas'!S17-Overseas!S17</f>
        <v>1177.2683892966356</v>
      </c>
      <c r="T17" s="89">
        <f>'Great Britain and overseas'!T17-Overseas!T17</f>
        <v>240.22037313311588</v>
      </c>
      <c r="U17" s="89">
        <f>'Great Britain and overseas'!U17-Overseas!U17</f>
        <v>60.554703571722328</v>
      </c>
      <c r="V17" s="89">
        <f>'Great Britain and overseas'!V17-Overseas!V17</f>
        <v>14.4586914743896</v>
      </c>
      <c r="W17" s="89">
        <f>'Great Britain and overseas'!W17-Overseas!W17</f>
        <v>8.6440831538322449</v>
      </c>
      <c r="X17" s="64">
        <f>'Great Britain and overseas'!X17-Overseas!X17</f>
        <v>-1.2863196299999986</v>
      </c>
    </row>
    <row r="18" spans="1:24" ht="30" customHeight="1" x14ac:dyDescent="0.4">
      <c r="A18" s="161" t="s">
        <v>72</v>
      </c>
      <c r="B18" s="89">
        <f>'Great Britain and overseas'!B18-Overseas!B18</f>
        <v>14444.695</v>
      </c>
      <c r="C18" s="89">
        <f>'Great Britain and overseas'!C18-Overseas!C18</f>
        <v>11965.316999999999</v>
      </c>
      <c r="D18" s="89">
        <f>'Great Britain and overseas'!D18-Overseas!D18</f>
        <v>11790.69</v>
      </c>
      <c r="E18" s="89">
        <f>'Great Britain and overseas'!E18-Overseas!E18</f>
        <v>12220.356763508138</v>
      </c>
      <c r="F18" s="89">
        <f>'Great Britain and overseas'!F18-Overseas!F18</f>
        <v>13217.18750660968</v>
      </c>
      <c r="G18" s="89">
        <f>'Great Britain and overseas'!G18-Overseas!G18</f>
        <v>14151.554188755876</v>
      </c>
      <c r="H18" s="89">
        <f>'Great Britain and overseas'!H18-Overseas!H18</f>
        <v>14266.051392173891</v>
      </c>
      <c r="I18" s="89">
        <f>'Great Britain and overseas'!I18-Overseas!I18</f>
        <v>12873.426736919173</v>
      </c>
      <c r="J18" s="89">
        <f>'Great Britain and overseas'!J18-Overseas!J18</f>
        <v>10036.741303500985</v>
      </c>
      <c r="K18" s="89">
        <f>'Great Britain and overseas'!K18-Overseas!K18</f>
        <v>9149.4380201127678</v>
      </c>
      <c r="L18" s="89">
        <f>'Great Britain and overseas'!L18-Overseas!L18</f>
        <v>8837.7316566251829</v>
      </c>
      <c r="M18" s="89">
        <f>'Great Britain and overseas'!M18-Overseas!M18</f>
        <v>9027.2895628021197</v>
      </c>
      <c r="N18" s="89">
        <f>'Great Britain and overseas'!N18-Overseas!N18</f>
        <v>8684.2746089046123</v>
      </c>
      <c r="O18" s="89">
        <f>'Great Britain and overseas'!O18-Overseas!O18</f>
        <v>8373.3386583421452</v>
      </c>
      <c r="P18" s="89">
        <f>'Great Britain and overseas'!P18-Overseas!P18</f>
        <v>7856.0560426987768</v>
      </c>
      <c r="Q18" s="89">
        <f>'Great Britain and overseas'!Q18-Overseas!Q18</f>
        <v>6996.9122152324671</v>
      </c>
      <c r="R18" s="89">
        <f>'Great Britain and overseas'!R18-Overseas!R18</f>
        <v>5308.7312005743424</v>
      </c>
      <c r="S18" s="89">
        <f>'Great Britain and overseas'!S18-Overseas!S18</f>
        <v>3582.6907805060182</v>
      </c>
      <c r="T18" s="89">
        <f>'Great Britain and overseas'!T18-Overseas!T18</f>
        <v>2893.3837312275637</v>
      </c>
      <c r="U18" s="89">
        <f>'Great Britain and overseas'!U18-Overseas!U18</f>
        <v>2539.0187964722509</v>
      </c>
      <c r="V18" s="89">
        <f>'Great Britain and overseas'!V18-Overseas!V18</f>
        <v>2231.7916264473879</v>
      </c>
      <c r="W18" s="89">
        <f>'Great Britain and overseas'!W18-Overseas!W18</f>
        <v>2138.6303187267818</v>
      </c>
      <c r="X18" s="64">
        <f>'Great Britain and overseas'!X18-Overseas!X18</f>
        <v>1839.1692308339939</v>
      </c>
    </row>
    <row r="19" spans="1:24" ht="15" customHeight="1" x14ac:dyDescent="0.4">
      <c r="A19" s="70" t="s">
        <v>71</v>
      </c>
      <c r="B19" s="89">
        <f>'Great Britain and overseas'!B19-Overseas!B19</f>
        <v>3815.0000000000009</v>
      </c>
      <c r="C19" s="89">
        <f>'Great Britain and overseas'!C19-Overseas!C19</f>
        <v>3773</v>
      </c>
      <c r="D19" s="89">
        <f>'Great Britain and overseas'!D19-Overseas!D19</f>
        <v>3619</v>
      </c>
      <c r="E19" s="89">
        <f>'Great Britain and overseas'!E19-Overseas!E19</f>
        <v>3781</v>
      </c>
      <c r="F19" s="89">
        <f>'Great Britain and overseas'!F19-Overseas!F19</f>
        <v>3921.9510328888305</v>
      </c>
      <c r="G19" s="89">
        <f>'Great Britain and overseas'!G19-Overseas!G19</f>
        <v>4328.5269909929939</v>
      </c>
      <c r="H19" s="89">
        <f>'Great Britain and overseas'!H19-Overseas!H19</f>
        <v>4326.2286007173243</v>
      </c>
      <c r="I19" s="89">
        <f>'Great Britain and overseas'!I19-Overseas!I19</f>
        <v>2381.2137188760844</v>
      </c>
      <c r="J19" s="89">
        <f>'Great Britain and overseas'!J19-Overseas!J19</f>
        <v>0</v>
      </c>
      <c r="K19" s="89">
        <f>'Great Britain and overseas'!K19-Overseas!K19</f>
        <v>0</v>
      </c>
      <c r="L19" s="89">
        <f>'Great Britain and overseas'!L19-Overseas!L19</f>
        <v>0</v>
      </c>
      <c r="M19" s="89">
        <f>'Great Britain and overseas'!M19-Overseas!M19</f>
        <v>0</v>
      </c>
      <c r="N19" s="89">
        <f>'Great Britain and overseas'!N19-Overseas!N19</f>
        <v>0</v>
      </c>
      <c r="O19" s="89">
        <f>'Great Britain and overseas'!O19-Overseas!O19</f>
        <v>0</v>
      </c>
      <c r="P19" s="89">
        <f>'Great Britain and overseas'!P19-Overseas!P19</f>
        <v>0</v>
      </c>
      <c r="Q19" s="89">
        <f>'Great Britain and overseas'!Q19-Overseas!Q19</f>
        <v>0</v>
      </c>
      <c r="R19" s="89">
        <f>'Great Britain and overseas'!R19-Overseas!R19</f>
        <v>0</v>
      </c>
      <c r="S19" s="89">
        <f>'Great Britain and overseas'!S19-Overseas!S19</f>
        <v>0</v>
      </c>
      <c r="T19" s="89">
        <f>'Great Britain and overseas'!T19-Overseas!T19</f>
        <v>0</v>
      </c>
      <c r="U19" s="89">
        <f>'Great Britain and overseas'!U19-Overseas!U19</f>
        <v>0</v>
      </c>
      <c r="V19" s="89">
        <f>'Great Britain and overseas'!V19-Overseas!V19</f>
        <v>0</v>
      </c>
      <c r="W19" s="89">
        <f>'Great Britain and overseas'!W19-Overseas!W19</f>
        <v>0</v>
      </c>
      <c r="X19" s="64">
        <f>'Great Britain and overseas'!X19-Overseas!X19</f>
        <v>0</v>
      </c>
    </row>
    <row r="20" spans="1:24" ht="15" customHeight="1" x14ac:dyDescent="0.4">
      <c r="A20" s="70" t="s">
        <v>183</v>
      </c>
      <c r="B20" s="89"/>
      <c r="C20" s="89"/>
      <c r="D20" s="89"/>
      <c r="E20" s="89"/>
      <c r="F20" s="89">
        <f>'Great Britain and overseas'!F20-Overseas!F20</f>
        <v>4216.3272647588783</v>
      </c>
      <c r="G20" s="89">
        <f>'Great Britain and overseas'!G20-Overseas!G20</f>
        <v>4559.6505850568501</v>
      </c>
      <c r="H20" s="89">
        <f>'Great Britain and overseas'!H20-Overseas!H20</f>
        <v>4550.4563242744171</v>
      </c>
      <c r="I20" s="89">
        <f>'Great Britain and overseas'!I20-Overseas!I20</f>
        <v>4864.5214446088221</v>
      </c>
      <c r="J20" s="89">
        <f>'Great Britain and overseas'!J20-Overseas!J20</f>
        <v>4855.2579744948616</v>
      </c>
      <c r="K20" s="89">
        <f>'Great Britain and overseas'!K20-Overseas!K20</f>
        <v>4531.9654036625643</v>
      </c>
      <c r="L20" s="89">
        <f>'Great Britain and overseas'!L20-Overseas!L20</f>
        <v>4574.1064275511508</v>
      </c>
      <c r="M20" s="89">
        <f>'Great Britain and overseas'!M20-Overseas!M20</f>
        <v>5056.6689142085979</v>
      </c>
      <c r="N20" s="89">
        <f>'Great Britain and overseas'!N20-Overseas!N20</f>
        <v>5098.5480961587791</v>
      </c>
      <c r="O20" s="89">
        <f>'Great Britain and overseas'!O20-Overseas!O20</f>
        <v>4984.7252710941675</v>
      </c>
      <c r="P20" s="89">
        <f>'Great Britain and overseas'!P20-Overseas!P20</f>
        <v>4634.857444207777</v>
      </c>
      <c r="Q20" s="89">
        <f>'Great Britain and overseas'!Q20-Overseas!Q20</f>
        <v>4042.1420114912289</v>
      </c>
      <c r="R20" s="89">
        <f>'Great Britain and overseas'!R20-Overseas!R20</f>
        <v>2489.353040548358</v>
      </c>
      <c r="S20" s="89">
        <f>'Great Britain and overseas'!S20-Overseas!S20</f>
        <v>991.6046933166707</v>
      </c>
      <c r="T20" s="89">
        <f>'Great Britain and overseas'!T20-Overseas!T20</f>
        <v>459.81534836531472</v>
      </c>
      <c r="U20" s="89">
        <f>'Great Britain and overseas'!U20-Overseas!U20</f>
        <v>232.56861371500773</v>
      </c>
      <c r="V20" s="89">
        <f>'Great Britain and overseas'!V20-Overseas!V20</f>
        <v>91.009089681354624</v>
      </c>
      <c r="W20" s="89">
        <f>'Great Britain and overseas'!W20-Overseas!W20</f>
        <v>19.737945281754385</v>
      </c>
      <c r="X20" s="64">
        <f>'Great Britain and overseas'!X20-Overseas!X20</f>
        <v>3.9458946524339318</v>
      </c>
    </row>
    <row r="21" spans="1:24" ht="15" customHeight="1" x14ac:dyDescent="0.4">
      <c r="A21" s="70" t="s">
        <v>182</v>
      </c>
      <c r="B21" s="89"/>
      <c r="C21" s="89"/>
      <c r="D21" s="89"/>
      <c r="E21" s="89"/>
      <c r="F21" s="89">
        <f>'Great Britain and overseas'!F21-Overseas!F21</f>
        <v>4480.6202864355382</v>
      </c>
      <c r="G21" s="89">
        <f>'Great Britain and overseas'!G21-Overseas!G21</f>
        <v>4646.9565574720364</v>
      </c>
      <c r="H21" s="89">
        <f>'Great Britain and overseas'!H21-Overseas!H21</f>
        <v>4788.2557127179343</v>
      </c>
      <c r="I21" s="89">
        <f>'Great Britain and overseas'!I21-Overseas!I21</f>
        <v>5010.7914373458943</v>
      </c>
      <c r="J21" s="89">
        <f>'Great Britain and overseas'!J21-Overseas!J21</f>
        <v>4587.5147152427444</v>
      </c>
      <c r="K21" s="89">
        <f>'Great Britain and overseas'!K21-Overseas!K21</f>
        <v>3942.7930569426776</v>
      </c>
      <c r="L21" s="89">
        <f>'Great Britain and overseas'!L21-Overseas!L21</f>
        <v>3604.181603232314</v>
      </c>
      <c r="M21" s="89">
        <f>'Great Britain and overseas'!M21-Overseas!M21</f>
        <v>3385.5153130824929</v>
      </c>
      <c r="N21" s="89">
        <f>'Great Britain and overseas'!N21-Overseas!N21</f>
        <v>3061.106059181579</v>
      </c>
      <c r="O21" s="89">
        <f>'Great Britain and overseas'!O21-Overseas!O21</f>
        <v>2842.1400935367933</v>
      </c>
      <c r="P21" s="89">
        <f>'Great Britain and overseas'!P21-Overseas!P21</f>
        <v>2586.1361960731397</v>
      </c>
      <c r="Q21" s="89">
        <f>'Great Britain and overseas'!Q21-Overseas!Q21</f>
        <v>2304.2647555632357</v>
      </c>
      <c r="R21" s="89">
        <f>'Great Britain and overseas'!R21-Overseas!R21</f>
        <v>2110.4036108516007</v>
      </c>
      <c r="S21" s="89">
        <f>'Great Britain and overseas'!S21-Overseas!S21</f>
        <v>1856.466914083627</v>
      </c>
      <c r="T21" s="89">
        <f>'Great Britain and overseas'!T21-Overseas!T21</f>
        <v>1698.7981513881768</v>
      </c>
      <c r="U21" s="89">
        <f>'Great Britain and overseas'!U21-Overseas!U21</f>
        <v>1558.6887811664938</v>
      </c>
      <c r="V21" s="89">
        <f>'Great Britain and overseas'!V21-Overseas!V21</f>
        <v>1403.050194283227</v>
      </c>
      <c r="W21" s="89">
        <f>'Great Britain and overseas'!W21-Overseas!W21</f>
        <v>1350.1779112232684</v>
      </c>
      <c r="X21" s="64">
        <f>'Great Britain and overseas'!X21-Overseas!X21</f>
        <v>1117.3633793586628</v>
      </c>
    </row>
    <row r="22" spans="1:24" ht="15" customHeight="1" x14ac:dyDescent="0.4">
      <c r="A22" s="70" t="s">
        <v>181</v>
      </c>
      <c r="B22" s="89"/>
      <c r="C22" s="89"/>
      <c r="D22" s="89"/>
      <c r="E22" s="89"/>
      <c r="F22" s="89">
        <f>'Great Britain and overseas'!F22-Overseas!F22</f>
        <v>210.10321714537955</v>
      </c>
      <c r="G22" s="89">
        <f>'Great Britain and overseas'!G22-Overseas!G22</f>
        <v>270.54904521067942</v>
      </c>
      <c r="H22" s="89">
        <f>'Great Britain and overseas'!H22-Overseas!H22</f>
        <v>292.00557556425974</v>
      </c>
      <c r="I22" s="89">
        <f>'Great Britain and overseas'!I22-Overseas!I22</f>
        <v>317.28259298054263</v>
      </c>
      <c r="J22" s="89">
        <f>'Great Britain and overseas'!J22-Overseas!J22</f>
        <v>312.66128505767614</v>
      </c>
      <c r="K22" s="89">
        <f>'Great Britain and overseas'!K22-Overseas!K22</f>
        <v>296.30574154435203</v>
      </c>
      <c r="L22" s="89">
        <f>'Great Britain and overseas'!L22-Overseas!L22</f>
        <v>290.48548701729459</v>
      </c>
      <c r="M22" s="89">
        <f>'Great Britain and overseas'!M22-Overseas!M22</f>
        <v>283.72187865289754</v>
      </c>
      <c r="N22" s="89">
        <f>'Great Britain and overseas'!N22-Overseas!N22</f>
        <v>276.94990169243863</v>
      </c>
      <c r="O22" s="89">
        <f>'Great Britain and overseas'!O22-Overseas!O22</f>
        <v>304.28514955817315</v>
      </c>
      <c r="P22" s="89">
        <f>'Great Britain and overseas'!P22-Overseas!P22</f>
        <v>388.24454173128265</v>
      </c>
      <c r="Q22" s="89">
        <f>'Great Britain and overseas'!Q22-Overseas!Q22</f>
        <v>430.68552026831765</v>
      </c>
      <c r="R22" s="89">
        <f>'Great Britain and overseas'!R22-Overseas!R22</f>
        <v>508.21788711256062</v>
      </c>
      <c r="S22" s="89">
        <f>'Great Britain and overseas'!S22-Overseas!S22</f>
        <v>557.83154347728646</v>
      </c>
      <c r="T22" s="89">
        <f>'Great Britain and overseas'!T22-Overseas!T22</f>
        <v>585.49981248498966</v>
      </c>
      <c r="U22" s="89">
        <f>'Great Britain and overseas'!U22-Overseas!U22</f>
        <v>622.29518182127924</v>
      </c>
      <c r="V22" s="89">
        <f>'Great Britain and overseas'!V22-Overseas!V22</f>
        <v>628.88356754816027</v>
      </c>
      <c r="W22" s="89">
        <f>'Great Britain and overseas'!W22-Overseas!W22</f>
        <v>677.44579633632486</v>
      </c>
      <c r="X22" s="64">
        <f>'Great Britain and overseas'!X22-Overseas!X22</f>
        <v>650.56525124567315</v>
      </c>
    </row>
    <row r="23" spans="1:24" ht="15" customHeight="1" x14ac:dyDescent="0.4">
      <c r="A23" s="70" t="s">
        <v>180</v>
      </c>
      <c r="B23" s="89"/>
      <c r="C23" s="89"/>
      <c r="D23" s="89"/>
      <c r="E23" s="89"/>
      <c r="F23" s="89">
        <f>'Great Britain and overseas'!F23-Overseas!F23</f>
        <v>388.18570538105348</v>
      </c>
      <c r="G23" s="89">
        <f>'Great Britain and overseas'!G23-Overseas!G23</f>
        <v>345.87101002331644</v>
      </c>
      <c r="H23" s="89">
        <f>'Great Britain and overseas'!H23-Overseas!H23</f>
        <v>309.10517889995447</v>
      </c>
      <c r="I23" s="89">
        <f>'Great Britain and overseas'!I23-Overseas!I23</f>
        <v>299.61754310782629</v>
      </c>
      <c r="J23" s="89">
        <f>'Great Britain and overseas'!J23-Overseas!J23</f>
        <v>281.30732870570284</v>
      </c>
      <c r="K23" s="89">
        <f>'Great Britain and overseas'!K23-Overseas!K23</f>
        <v>378.35004780745032</v>
      </c>
      <c r="L23" s="89">
        <f>'Great Britain and overseas'!L23-Overseas!L23</f>
        <v>368.66753161326039</v>
      </c>
      <c r="M23" s="89">
        <f>'Great Britain and overseas'!M23-Overseas!M23</f>
        <v>301.3534905419678</v>
      </c>
      <c r="N23" s="89">
        <f>'Great Britain and overseas'!N23-Overseas!N23</f>
        <v>247.67378810089616</v>
      </c>
      <c r="O23" s="89">
        <f>'Great Britain and overseas'!O23-Overseas!O23</f>
        <v>242.19662215266032</v>
      </c>
      <c r="P23" s="89">
        <f>'Great Britain and overseas'!P23-Overseas!P23</f>
        <v>246.83748264644069</v>
      </c>
      <c r="Q23" s="89">
        <f>'Great Britain and overseas'!Q23-Overseas!Q23</f>
        <v>219.81479420440877</v>
      </c>
      <c r="R23" s="89">
        <f>'Great Britain and overseas'!R23-Overseas!R23</f>
        <v>200.76365649788397</v>
      </c>
      <c r="S23" s="89">
        <f>'Great Britain and overseas'!S23-Overseas!S23</f>
        <v>176.81397513004154</v>
      </c>
      <c r="T23" s="89">
        <f>'Great Britain and overseas'!T23-Overseas!T23</f>
        <v>149.26685628878801</v>
      </c>
      <c r="U23" s="89">
        <f>'Great Britain and overseas'!U23-Overseas!U23</f>
        <v>125.50214894782449</v>
      </c>
      <c r="V23" s="89">
        <f>'Great Britain and overseas'!V23-Overseas!V23</f>
        <v>108.89251531331817</v>
      </c>
      <c r="W23" s="89">
        <f>'Great Britain and overseas'!W23-Overseas!W23</f>
        <v>91.300156817299253</v>
      </c>
      <c r="X23" s="64">
        <f>'Great Britain and overseas'!X23-Overseas!X23</f>
        <v>67.279178714480182</v>
      </c>
    </row>
    <row r="24" spans="1:24" ht="30" customHeight="1" x14ac:dyDescent="0.4">
      <c r="A24" s="162" t="s">
        <v>66</v>
      </c>
      <c r="B24" s="89"/>
      <c r="C24" s="89"/>
      <c r="D24" s="89"/>
      <c r="E24" s="89"/>
      <c r="F24" s="89">
        <f>'Great Britain and overseas'!F24-Overseas!F24</f>
        <v>697.9685576661949</v>
      </c>
      <c r="G24" s="89">
        <f>'Great Britain and overseas'!G24-Overseas!G24</f>
        <v>716.15760986455359</v>
      </c>
      <c r="H24" s="89">
        <f>'Great Britain and overseas'!H24-Overseas!H24</f>
        <v>719.67213011349156</v>
      </c>
      <c r="I24" s="89">
        <f>'Great Britain and overseas'!I24-Overseas!I24</f>
        <v>723.43832571050007</v>
      </c>
      <c r="J24" s="89">
        <f>'Great Britain and overseas'!J24-Overseas!J24</f>
        <v>738.44562063752142</v>
      </c>
      <c r="K24" s="89">
        <f>'Great Britain and overseas'!K24-Overseas!K24</f>
        <v>734.20311738411635</v>
      </c>
      <c r="L24" s="89">
        <f>'Great Britain and overseas'!L24-Overseas!L24</f>
        <v>735.0741639889643</v>
      </c>
      <c r="M24" s="89">
        <f>'Great Britain and overseas'!M24-Overseas!M24</f>
        <v>740.48141563958882</v>
      </c>
      <c r="N24" s="89">
        <f>'Great Britain and overseas'!N24-Overseas!N24</f>
        <v>762.78275616139626</v>
      </c>
      <c r="O24" s="89">
        <f>'Great Britain and overseas'!O24-Overseas!O24</f>
        <v>790.53316273476526</v>
      </c>
      <c r="P24" s="89">
        <f>'Great Britain and overseas'!P24-Overseas!P24</f>
        <v>836.29994765225183</v>
      </c>
      <c r="Q24" s="89">
        <f>'Great Britain and overseas'!Q24-Overseas!Q24</f>
        <v>836.70966301138844</v>
      </c>
      <c r="R24" s="89">
        <f>'Great Britain and overseas'!R24-Overseas!R24</f>
        <v>854.98379443704516</v>
      </c>
      <c r="S24" s="89">
        <f>'Great Britain and overseas'!S24-Overseas!S24</f>
        <v>852.2832964249809</v>
      </c>
      <c r="T24" s="89">
        <f>'Great Britain and overseas'!T24-Overseas!T24</f>
        <v>860.4015828841525</v>
      </c>
      <c r="U24" s="89">
        <f>'Great Britain and overseas'!U24-Overseas!U24</f>
        <v>846.48260770345723</v>
      </c>
      <c r="V24" s="89">
        <f>'Great Britain and overseas'!V24-Overseas!V24</f>
        <v>818.78409000851229</v>
      </c>
      <c r="W24" s="89">
        <f>'Great Britain and overseas'!W24-Overseas!W24</f>
        <v>800.20779274868676</v>
      </c>
      <c r="X24" s="64">
        <f>'Great Britain and overseas'!X24-Overseas!X24</f>
        <v>797.05541568451383</v>
      </c>
    </row>
    <row r="25" spans="1:24" ht="15" customHeight="1" x14ac:dyDescent="0.4">
      <c r="A25" s="161" t="s">
        <v>65</v>
      </c>
      <c r="B25" s="89">
        <f>'Great Britain and overseas'!B25-Overseas!B25</f>
        <v>2165.9230000000002</v>
      </c>
      <c r="C25" s="89">
        <f>'Great Britain and overseas'!C25-Overseas!C25</f>
        <v>3893.4660000000003</v>
      </c>
      <c r="D25" s="89">
        <f>'Great Britain and overseas'!D25-Overseas!D25</f>
        <v>3557.6930000000011</v>
      </c>
      <c r="E25" s="89">
        <f>'Great Britain and overseas'!E25-Overseas!E25</f>
        <v>3255.0860000000002</v>
      </c>
      <c r="F25" s="89">
        <f>'Great Britain and overseas'!F25-Overseas!F25</f>
        <v>2882.0022074649887</v>
      </c>
      <c r="G25" s="89">
        <f>'Great Britain and overseas'!G25-Overseas!G25</f>
        <v>2605.3726793355177</v>
      </c>
      <c r="H25" s="89">
        <f>'Great Britain and overseas'!H25-Overseas!H25</f>
        <v>2623.9018830870077</v>
      </c>
      <c r="I25" s="89">
        <f>'Great Britain and overseas'!I25-Overseas!I25</f>
        <v>2558.9888917766107</v>
      </c>
      <c r="J25" s="89">
        <f>'Great Britain and overseas'!J25-Overseas!J25</f>
        <v>2204.1916184380011</v>
      </c>
      <c r="K25" s="89">
        <f>'Great Britain and overseas'!K25-Overseas!K25</f>
        <v>2310.9890164573117</v>
      </c>
      <c r="L25" s="89">
        <f>'Great Britain and overseas'!L25-Overseas!L25</f>
        <v>2439.5515192322414</v>
      </c>
      <c r="M25" s="89">
        <f>'Great Britain and overseas'!M25-Overseas!M25</f>
        <v>2241.215257066543</v>
      </c>
      <c r="N25" s="89">
        <f>'Great Britain and overseas'!N25-Overseas!N25</f>
        <v>2856.4516645675271</v>
      </c>
      <c r="O25" s="89">
        <f>'Great Britain and overseas'!O25-Overseas!O25</f>
        <v>4683.3616649058677</v>
      </c>
      <c r="P25" s="89">
        <f>'Great Britain and overseas'!P25-Overseas!P25</f>
        <v>4472.798228943524</v>
      </c>
      <c r="Q25" s="89">
        <f>'Great Britain and overseas'!Q25-Overseas!Q25</f>
        <v>4933.1512271366146</v>
      </c>
      <c r="R25" s="89">
        <f>'Great Britain and overseas'!R25-Overseas!R25</f>
        <v>5168.8944334649896</v>
      </c>
      <c r="S25" s="89">
        <f>'Great Britain and overseas'!S25-Overseas!S25</f>
        <v>4337.2360823008039</v>
      </c>
      <c r="T25" s="89">
        <f>'Great Britain and overseas'!T25-Overseas!T25</f>
        <v>3064.4667501255358</v>
      </c>
      <c r="U25" s="89">
        <f>'Great Britain and overseas'!U25-Overseas!U25</f>
        <v>2312.6386809696141</v>
      </c>
      <c r="V25" s="89">
        <f>'Great Britain and overseas'!V25-Overseas!V25</f>
        <v>1875.1595751042232</v>
      </c>
      <c r="W25" s="89">
        <f>'Great Britain and overseas'!W25-Overseas!W25</f>
        <v>1666.742405629936</v>
      </c>
      <c r="X25" s="64">
        <f>'Great Britain and overseas'!X25-Overseas!X25</f>
        <v>1299.3564457301361</v>
      </c>
    </row>
    <row r="26" spans="1:24" ht="15" customHeight="1" x14ac:dyDescent="0.4">
      <c r="A26" s="161" t="s">
        <v>64</v>
      </c>
      <c r="B26" s="89">
        <f>'Great Britain and overseas'!B26-Overseas!B26</f>
        <v>32.725000000000001</v>
      </c>
      <c r="C26" s="89">
        <f>'Great Britain and overseas'!C26-Overseas!C26</f>
        <v>35.762999999999998</v>
      </c>
      <c r="D26" s="89">
        <f>'Great Britain and overseas'!D26-Overseas!D26</f>
        <v>38.264000000000003</v>
      </c>
      <c r="E26" s="89">
        <f>'Great Britain and overseas'!E26-Overseas!E26</f>
        <v>38.268000000000001</v>
      </c>
      <c r="F26" s="89">
        <f>'Great Britain and overseas'!F26-Overseas!F26</f>
        <v>44.713000000000001</v>
      </c>
      <c r="G26" s="89">
        <f>'Great Britain and overseas'!G26-Overseas!G26</f>
        <v>55.716050032285139</v>
      </c>
      <c r="H26" s="89">
        <f>'Great Britain and overseas'!H26-Overseas!H26</f>
        <v>68.73589613</v>
      </c>
      <c r="I26" s="89">
        <f>'Great Britain and overseas'!I26-Overseas!I26</f>
        <v>127.41814222394018</v>
      </c>
      <c r="J26" s="89">
        <f>'Great Britain and overseas'!J26-Overseas!J26</f>
        <v>149.36814039025546</v>
      </c>
      <c r="K26" s="89">
        <f>'Great Britain and overseas'!K26-Overseas!K26</f>
        <v>163.46786596415791</v>
      </c>
      <c r="L26" s="89">
        <f>'Great Britain and overseas'!L26-Overseas!L26</f>
        <v>175.0486397365888</v>
      </c>
      <c r="M26" s="89">
        <f>'Great Britain and overseas'!M26-Overseas!M26</f>
        <v>246.44821676246605</v>
      </c>
      <c r="N26" s="89">
        <f>'Great Britain and overseas'!N26-Overseas!N26</f>
        <v>320.3740182688075</v>
      </c>
      <c r="O26" s="89">
        <f>'Great Britain and overseas'!O26-Overseas!O26</f>
        <v>343.85469660918096</v>
      </c>
      <c r="P26" s="89">
        <f>'Great Britain and overseas'!P26-Overseas!P26</f>
        <v>342.58961085960186</v>
      </c>
      <c r="Q26" s="89">
        <f>'Great Britain and overseas'!Q26-Overseas!Q26</f>
        <v>364.78592232397125</v>
      </c>
      <c r="R26" s="89">
        <f>'Great Britain and overseas'!R26-Overseas!R26</f>
        <v>394.62503708961304</v>
      </c>
      <c r="S26" s="89">
        <f>'Great Britain and overseas'!S26-Overseas!S26</f>
        <v>398.60107762647056</v>
      </c>
      <c r="T26" s="89">
        <f>'Great Britain and overseas'!T26-Overseas!T26</f>
        <v>415.68854411254273</v>
      </c>
      <c r="U26" s="89">
        <f>'Great Britain and overseas'!U26-Overseas!U26</f>
        <v>439.68328911678032</v>
      </c>
      <c r="V26" s="89">
        <f>'Great Britain and overseas'!V26-Overseas!V26</f>
        <v>435.25223401852713</v>
      </c>
      <c r="W26" s="89">
        <f>'Great Britain and overseas'!W26-Overseas!W26</f>
        <v>426.54071082046841</v>
      </c>
      <c r="X26" s="64">
        <f>'Great Britain and overseas'!X26-Overseas!X26</f>
        <v>427.21326168755274</v>
      </c>
    </row>
    <row r="27" spans="1:24" ht="15" customHeight="1" x14ac:dyDescent="0.4">
      <c r="A27" s="161" t="s">
        <v>178</v>
      </c>
      <c r="B27" s="89"/>
      <c r="C27" s="89"/>
      <c r="D27" s="89"/>
      <c r="E27" s="89"/>
      <c r="F27" s="89"/>
      <c r="G27" s="89"/>
      <c r="H27" s="89"/>
      <c r="I27" s="89"/>
      <c r="J27" s="89">
        <f>'Great Britain and overseas'!J27-Overseas!J27</f>
        <v>425.35699497931432</v>
      </c>
      <c r="K27" s="89">
        <f>'Great Britain and overseas'!K27-Overseas!K27</f>
        <v>449.6072684537466</v>
      </c>
      <c r="L27" s="89">
        <f>'Great Britain and overseas'!L27-Overseas!L27</f>
        <v>476.27213789694639</v>
      </c>
      <c r="M27" s="89">
        <f>'Great Britain and overseas'!M27-Overseas!M27</f>
        <v>497.64711229305311</v>
      </c>
      <c r="N27" s="89">
        <f>'Great Britain and overseas'!N27-Overseas!N27</f>
        <v>515.13750610718887</v>
      </c>
      <c r="O27" s="89">
        <f>'Great Britain and overseas'!O27-Overseas!O27</f>
        <v>536.24584358410516</v>
      </c>
      <c r="P27" s="89">
        <f>'Great Britain and overseas'!P27-Overseas!P27</f>
        <v>565.04847507227998</v>
      </c>
      <c r="Q27" s="89">
        <f>'Great Britain and overseas'!Q27-Overseas!Q27</f>
        <v>573.57955790020594</v>
      </c>
      <c r="R27" s="89">
        <f>'Great Britain and overseas'!R27-Overseas!R27</f>
        <v>581.96717842993792</v>
      </c>
      <c r="S27" s="89">
        <f>'Great Britain and overseas'!S27-Overseas!S27</f>
        <v>591.74134486956291</v>
      </c>
      <c r="T27" s="89">
        <f>'Great Britain and overseas'!T27-Overseas!T27</f>
        <v>597.02929659073902</v>
      </c>
      <c r="U27" s="89">
        <f>'Great Britain and overseas'!U27-Overseas!U27</f>
        <v>606.62578991538703</v>
      </c>
      <c r="V27" s="89">
        <f>'Great Britain and overseas'!V27-Overseas!V27</f>
        <v>612.28589483968483</v>
      </c>
      <c r="W27" s="89">
        <f>'Great Britain and overseas'!W27-Overseas!W27</f>
        <v>638.82611139248331</v>
      </c>
      <c r="X27" s="64">
        <f>'Great Britain and overseas'!X27-Overseas!X27</f>
        <v>457.04299468139516</v>
      </c>
    </row>
    <row r="28" spans="1:24" ht="15" customHeight="1" x14ac:dyDescent="0.4">
      <c r="A28" s="161" t="s">
        <v>89</v>
      </c>
      <c r="B28" s="89"/>
      <c r="C28" s="89"/>
      <c r="D28" s="89"/>
      <c r="E28" s="89"/>
      <c r="F28" s="89"/>
      <c r="G28" s="89"/>
      <c r="H28" s="89"/>
      <c r="I28" s="89">
        <f>'Great Britain and overseas'!I28-Overseas!I28</f>
        <v>0</v>
      </c>
      <c r="J28" s="89">
        <f>'Great Britain and overseas'!J28-Overseas!J28</f>
        <v>5969.597390712187</v>
      </c>
      <c r="K28" s="89">
        <f>'Great Britain and overseas'!K28-Overseas!K28</f>
        <v>6425.5372541822389</v>
      </c>
      <c r="L28" s="89">
        <f>'Great Britain and overseas'!L28-Overseas!L28</f>
        <v>6867.0484892278673</v>
      </c>
      <c r="M28" s="89">
        <f>'Great Britain and overseas'!M28-Overseas!M28</f>
        <v>7365.2919609688215</v>
      </c>
      <c r="N28" s="89">
        <f>'Great Britain and overseas'!N28-Overseas!N28</f>
        <v>7702.2804687505395</v>
      </c>
      <c r="O28" s="89">
        <f>'Great Britain and overseas'!O28-Overseas!O28</f>
        <v>8128.0534751815894</v>
      </c>
      <c r="P28" s="89">
        <f>'Great Britain and overseas'!P28-Overseas!P28</f>
        <v>8241.2814147308345</v>
      </c>
      <c r="Q28" s="89">
        <f>'Great Britain and overseas'!Q28-Overseas!Q28</f>
        <v>8051.4179479217419</v>
      </c>
      <c r="R28" s="89">
        <f>'Great Britain and overseas'!R28-Overseas!R28</f>
        <v>7510.3196600284164</v>
      </c>
      <c r="S28" s="89">
        <f>'Great Britain and overseas'!S28-Overseas!S28</f>
        <v>7040.9213552381907</v>
      </c>
      <c r="T28" s="89">
        <f>'Great Britain and overseas'!T28-Overseas!T28</f>
        <v>6575.5085156147125</v>
      </c>
      <c r="U28" s="89">
        <f>'Great Britain and overseas'!U28-Overseas!U28</f>
        <v>6078.0375197907433</v>
      </c>
      <c r="V28" s="89">
        <f>'Great Britain and overseas'!V28-Overseas!V28</f>
        <v>5664.7583508516591</v>
      </c>
      <c r="W28" s="89">
        <f>'Great Britain and overseas'!W28-Overseas!W28</f>
        <v>5366.6042820464663</v>
      </c>
      <c r="X28" s="64">
        <f>'Great Britain and overseas'!X28-Overseas!X28</f>
        <v>5137.6246622299504</v>
      </c>
    </row>
    <row r="29" spans="1:24" ht="30" customHeight="1" x14ac:dyDescent="0.4">
      <c r="A29" s="161" t="s">
        <v>103</v>
      </c>
      <c r="B29" s="89"/>
      <c r="C29" s="89"/>
      <c r="D29" s="89"/>
      <c r="E29" s="89"/>
      <c r="F29" s="89"/>
      <c r="G29" s="89"/>
      <c r="H29" s="89"/>
      <c r="I29" s="89">
        <f>'Great Britain and overseas'!I29-Overseas!I29</f>
        <v>0</v>
      </c>
      <c r="J29" s="89">
        <f>'Great Britain and overseas'!J29-Overseas!J29</f>
        <v>0</v>
      </c>
      <c r="K29" s="89">
        <f>'Great Britain and overseas'!K29-Overseas!K29</f>
        <v>0</v>
      </c>
      <c r="L29" s="89">
        <f>'Great Britain and overseas'!L29-Overseas!L29</f>
        <v>0</v>
      </c>
      <c r="M29" s="89">
        <f>'Great Britain and overseas'!M29-Overseas!M29</f>
        <v>0</v>
      </c>
      <c r="N29" s="89">
        <f>'Great Britain and overseas'!N29-Overseas!N29</f>
        <v>0</v>
      </c>
      <c r="O29" s="89">
        <f>'Great Britain and overseas'!O29-Overseas!O29</f>
        <v>0</v>
      </c>
      <c r="P29" s="89">
        <f>'Great Britain and overseas'!P29-Overseas!P29</f>
        <v>0</v>
      </c>
      <c r="Q29" s="89">
        <f>'Great Britain and overseas'!Q29-Overseas!Q29</f>
        <v>0</v>
      </c>
      <c r="R29" s="89">
        <f>'Great Britain and overseas'!R29-Overseas!R29</f>
        <v>0</v>
      </c>
      <c r="S29" s="89">
        <f>'Great Britain and overseas'!S29-Overseas!S29</f>
        <v>160.47431425668225</v>
      </c>
      <c r="T29" s="89">
        <f>'Great Britain and overseas'!T29-Overseas!T29</f>
        <v>1564.1118937232611</v>
      </c>
      <c r="U29" s="89">
        <f>'Great Britain and overseas'!U29-Overseas!U29</f>
        <v>3003.6845637348288</v>
      </c>
      <c r="V29" s="89">
        <f>'Great Britain and overseas'!V29-Overseas!V29</f>
        <v>5158.6124485950113</v>
      </c>
      <c r="W29" s="89">
        <f>'Great Britain and overseas'!W29-Overseas!W29</f>
        <v>8646.6723861346054</v>
      </c>
      <c r="X29" s="64">
        <f>'Great Britain and overseas'!X29-Overseas!X29</f>
        <v>10620.777516116159</v>
      </c>
    </row>
    <row r="30" spans="1:24" ht="15" customHeight="1" x14ac:dyDescent="0.4">
      <c r="A30" s="161" t="s">
        <v>63</v>
      </c>
      <c r="B30" s="89">
        <f>'Great Britain and overseas'!B30-Overseas!B30</f>
        <v>905.10621363318273</v>
      </c>
      <c r="C30" s="89">
        <f>'Great Britain and overseas'!C30-Overseas!C30</f>
        <v>998.22706791707037</v>
      </c>
      <c r="D30" s="89">
        <f>'Great Britain and overseas'!D30-Overseas!D30</f>
        <v>983.42924883940941</v>
      </c>
      <c r="E30" s="89">
        <f>'Great Britain and overseas'!E30-Overseas!E30</f>
        <v>1005.4076162528007</v>
      </c>
      <c r="F30" s="89">
        <f>'Great Britain and overseas'!F30-Overseas!F30</f>
        <v>1011.8514966829613</v>
      </c>
      <c r="G30" s="89">
        <f>'Great Britain and overseas'!G30-Overseas!G30</f>
        <v>1037.5165106653585</v>
      </c>
      <c r="H30" s="89">
        <f>'Great Britain and overseas'!H30-Overseas!H30</f>
        <v>955.96785969558027</v>
      </c>
      <c r="I30" s="89">
        <f>'Great Britain and overseas'!I30-Overseas!I30</f>
        <v>934.46096672818339</v>
      </c>
      <c r="J30" s="89">
        <f>'Great Britain and overseas'!J30-Overseas!J30</f>
        <v>916.75485896934424</v>
      </c>
      <c r="K30" s="89">
        <f>'Great Britain and overseas'!K30-Overseas!K30</f>
        <v>898.51391284277395</v>
      </c>
      <c r="L30" s="89">
        <f>'Great Britain and overseas'!L30-Overseas!L30</f>
        <v>901.62759440387299</v>
      </c>
      <c r="M30" s="89">
        <f>'Great Britain and overseas'!M30-Overseas!M30</f>
        <v>896.43232962702427</v>
      </c>
      <c r="N30" s="89">
        <f>'Great Britain and overseas'!N30-Overseas!N30</f>
        <v>885.4792646680346</v>
      </c>
      <c r="O30" s="89">
        <f>'Great Britain and overseas'!O30-Overseas!O30</f>
        <v>904.60355640210469</v>
      </c>
      <c r="P30" s="89">
        <f>'Great Britain and overseas'!P30-Overseas!P30</f>
        <v>886.43199369149579</v>
      </c>
      <c r="Q30" s="89">
        <f>'Great Britain and overseas'!Q30-Overseas!Q30</f>
        <v>878.81722756878025</v>
      </c>
      <c r="R30" s="89">
        <f>'Great Britain and overseas'!R30-Overseas!R30</f>
        <v>884.9730475817538</v>
      </c>
      <c r="S30" s="89">
        <f>'Great Britain and overseas'!S30-Overseas!S30</f>
        <v>858.28863226178396</v>
      </c>
      <c r="T30" s="89">
        <f>'Great Britain and overseas'!T30-Overseas!T30</f>
        <v>734.65229398670147</v>
      </c>
      <c r="U30" s="89">
        <f>'Great Britain and overseas'!U30-Overseas!U30</f>
        <v>469.23113774937826</v>
      </c>
      <c r="V30" s="89">
        <f>'Great Britain and overseas'!V30-Overseas!V30</f>
        <v>233.98302840993529</v>
      </c>
      <c r="W30" s="89">
        <f>'Great Britain and overseas'!W30-Overseas!W30</f>
        <v>119.30470663847079</v>
      </c>
      <c r="X30" s="64">
        <f>'Great Britain and overseas'!X30-Overseas!X30</f>
        <v>96.871042071853026</v>
      </c>
    </row>
    <row r="31" spans="1:24" ht="15" customHeight="1" x14ac:dyDescent="0.4">
      <c r="A31" s="70" t="s">
        <v>62</v>
      </c>
      <c r="B31" s="89"/>
      <c r="C31" s="89"/>
      <c r="D31" s="89"/>
      <c r="E31" s="89"/>
      <c r="F31" s="89">
        <f>'Great Britain and overseas'!F31-Overseas!F31</f>
        <v>849.3025756935441</v>
      </c>
      <c r="G31" s="89">
        <f>'Great Britain and overseas'!G31-Overseas!G31</f>
        <v>872.44724877163992</v>
      </c>
      <c r="H31" s="89">
        <f>'Great Britain and overseas'!H31-Overseas!H31</f>
        <v>793.59456322190704</v>
      </c>
      <c r="I31" s="89">
        <f>'Great Britain and overseas'!I31-Overseas!I31</f>
        <v>764.80458587537396</v>
      </c>
      <c r="J31" s="89">
        <f>'Great Britain and overseas'!J31-Overseas!J31</f>
        <v>792.6684852261269</v>
      </c>
      <c r="K31" s="89">
        <f>'Great Britain and overseas'!K31-Overseas!K31</f>
        <v>770.43360540584194</v>
      </c>
      <c r="L31" s="89">
        <f>'Great Britain and overseas'!L31-Overseas!L31</f>
        <v>766.66902169763466</v>
      </c>
      <c r="M31" s="89">
        <f>'Great Britain and overseas'!M31-Overseas!M31</f>
        <v>696.01026666965834</v>
      </c>
      <c r="N31" s="89">
        <f>'Great Britain and overseas'!N31-Overseas!N31</f>
        <v>710.24052765105364</v>
      </c>
      <c r="O31" s="89">
        <f>'Great Britain and overseas'!O31-Overseas!O31</f>
        <v>721.63479091731404</v>
      </c>
      <c r="P31" s="89">
        <f>'Great Britain and overseas'!P31-Overseas!P31</f>
        <v>716.69594337533624</v>
      </c>
      <c r="Q31" s="89">
        <f>'Great Britain and overseas'!Q31-Overseas!Q31</f>
        <v>709.77165997078077</v>
      </c>
      <c r="R31" s="89">
        <f>'Great Britain and overseas'!R31-Overseas!R31</f>
        <v>725.78546922329622</v>
      </c>
      <c r="S31" s="89">
        <f>'Great Britain and overseas'!S31-Overseas!S31</f>
        <v>713.87617060081607</v>
      </c>
      <c r="T31" s="89">
        <f>'Great Britain and overseas'!T31-Overseas!T31</f>
        <v>596.62463659763898</v>
      </c>
      <c r="U31" s="89">
        <f>'Great Britain and overseas'!U31-Overseas!U31</f>
        <v>341.29260291443779</v>
      </c>
      <c r="V31" s="89">
        <f>'Great Britain and overseas'!V31-Overseas!V31</f>
        <v>116.97719272392411</v>
      </c>
      <c r="W31" s="89">
        <f>'Great Britain and overseas'!W31-Overseas!W31</f>
        <v>15.060855216916044</v>
      </c>
      <c r="X31" s="64">
        <f>'Great Britain and overseas'!X31-Overseas!X31</f>
        <v>1.3594719440017839</v>
      </c>
    </row>
    <row r="32" spans="1:24" ht="15" customHeight="1" x14ac:dyDescent="0.4">
      <c r="A32" s="70" t="s">
        <v>61</v>
      </c>
      <c r="B32" s="89"/>
      <c r="C32" s="89"/>
      <c r="D32" s="89"/>
      <c r="E32" s="89"/>
      <c r="F32" s="89">
        <f>'Great Britain and overseas'!F32-Overseas!F32</f>
        <v>162.54892098941741</v>
      </c>
      <c r="G32" s="89">
        <f>'Great Britain and overseas'!G32-Overseas!G32</f>
        <v>165.06926189371853</v>
      </c>
      <c r="H32" s="89">
        <f>'Great Britain and overseas'!H32-Overseas!H32</f>
        <v>162.37329647367341</v>
      </c>
      <c r="I32" s="89">
        <f>'Great Britain and overseas'!I32-Overseas!I32</f>
        <v>169.65638085280963</v>
      </c>
      <c r="J32" s="89">
        <f>'Great Britain and overseas'!J32-Overseas!J32</f>
        <v>124.08637374321739</v>
      </c>
      <c r="K32" s="89">
        <f>'Great Britain and overseas'!K32-Overseas!K32</f>
        <v>128.08030743693195</v>
      </c>
      <c r="L32" s="89">
        <f>'Great Britain and overseas'!L32-Overseas!L32</f>
        <v>134.95857270623807</v>
      </c>
      <c r="M32" s="89">
        <f>'Great Britain and overseas'!M32-Overseas!M32</f>
        <v>200.42206295736582</v>
      </c>
      <c r="N32" s="89">
        <f>'Great Britain and overseas'!N32-Overseas!N32</f>
        <v>175.23873701698113</v>
      </c>
      <c r="O32" s="89">
        <f>'Great Britain and overseas'!O32-Overseas!O32</f>
        <v>182.96876548479077</v>
      </c>
      <c r="P32" s="89">
        <f>'Great Britain and overseas'!P32-Overseas!P32</f>
        <v>169.73605031615972</v>
      </c>
      <c r="Q32" s="89">
        <f>'Great Britain and overseas'!Q32-Overseas!Q32</f>
        <v>169.04556759799937</v>
      </c>
      <c r="R32" s="89">
        <f>'Great Britain and overseas'!R32-Overseas!R32</f>
        <v>159.18757835845742</v>
      </c>
      <c r="S32" s="89">
        <f>'Great Britain and overseas'!S32-Overseas!S32</f>
        <v>144.41246166096778</v>
      </c>
      <c r="T32" s="89">
        <f>'Great Britain and overseas'!T32-Overseas!T32</f>
        <v>138.02765738906251</v>
      </c>
      <c r="U32" s="89">
        <f>'Great Britain and overseas'!U32-Overseas!U32</f>
        <v>127.93853483494041</v>
      </c>
      <c r="V32" s="89">
        <f>'Great Britain and overseas'!V32-Overseas!V32</f>
        <v>117.0058356860112</v>
      </c>
      <c r="W32" s="89">
        <f>'Great Britain and overseas'!W32-Overseas!W32</f>
        <v>104.24385142155475</v>
      </c>
      <c r="X32" s="64">
        <f>'Great Britain and overseas'!X32-Overseas!X32</f>
        <v>95.511570127851229</v>
      </c>
    </row>
    <row r="33" spans="1:24" ht="15" x14ac:dyDescent="0.4">
      <c r="A33" s="160" t="s">
        <v>60</v>
      </c>
      <c r="B33" s="89">
        <f>'Great Britain and overseas'!B33-Overseas!B33</f>
        <v>30978.606305194102</v>
      </c>
      <c r="C33" s="89">
        <f>'Great Britain and overseas'!C33-Overseas!C33</f>
        <v>32465.764926281117</v>
      </c>
      <c r="D33" s="89">
        <f>'Great Britain and overseas'!D33-Overseas!D33</f>
        <v>34392.677598671806</v>
      </c>
      <c r="E33" s="89">
        <f>'Great Britain and overseas'!E33-Overseas!E33</f>
        <v>36492.531179201949</v>
      </c>
      <c r="F33" s="89">
        <f>'Great Britain and overseas'!F33-Overseas!F33</f>
        <v>37348.119270192212</v>
      </c>
      <c r="G33" s="89">
        <f>'Great Britain and overseas'!G33-Overseas!G33</f>
        <v>40407.874381371039</v>
      </c>
      <c r="H33" s="89">
        <f>'Great Britain and overseas'!H33-Overseas!H33</f>
        <v>42744.572821105321</v>
      </c>
      <c r="I33" s="89">
        <f>'Great Britain and overseas'!I33-Overseas!I33</f>
        <v>44752.758220528071</v>
      </c>
      <c r="J33" s="89">
        <f>'Great Britain and overseas'!J33-Overseas!J33</f>
        <v>46910.856754307577</v>
      </c>
      <c r="K33" s="89">
        <f>'Great Britain and overseas'!K33-Overseas!K33</f>
        <v>49386.841453163375</v>
      </c>
      <c r="L33" s="89">
        <f>'Great Britain and overseas'!L33-Overseas!L33</f>
        <v>51489.520390207283</v>
      </c>
      <c r="M33" s="89">
        <f>'Great Britain and overseas'!M33-Overseas!M33</f>
        <v>55260.526005525193</v>
      </c>
      <c r="N33" s="89">
        <f>'Great Britain and overseas'!N33-Overseas!N33</f>
        <v>59073.226204993392</v>
      </c>
      <c r="O33" s="89">
        <f>'Great Britain and overseas'!O33-Overseas!O33</f>
        <v>64142.203567995239</v>
      </c>
      <c r="P33" s="89">
        <f>'Great Britain and overseas'!P33-Overseas!P33</f>
        <v>66819.330110807176</v>
      </c>
      <c r="Q33" s="89">
        <f>'Great Britain and overseas'!Q33-Overseas!Q33</f>
        <v>70976.10741261371</v>
      </c>
      <c r="R33" s="89">
        <f>'Great Britain and overseas'!R33-Overseas!R33</f>
        <v>76401.409639404097</v>
      </c>
      <c r="S33" s="89">
        <f>'Great Britain and overseas'!S33-Overseas!S33</f>
        <v>79629.329677085683</v>
      </c>
      <c r="T33" s="89">
        <f>'Great Britain and overseas'!T33-Overseas!T33</f>
        <v>82837.833979865391</v>
      </c>
      <c r="U33" s="89">
        <f>'Great Britain and overseas'!U33-Overseas!U33</f>
        <v>85612.636309627138</v>
      </c>
      <c r="V33" s="89">
        <f>'Great Britain and overseas'!V33-Overseas!V33</f>
        <v>87702.328957126301</v>
      </c>
      <c r="W33" s="89">
        <f>'Great Britain and overseas'!W33-Overseas!W33</f>
        <v>89851.666933010129</v>
      </c>
      <c r="X33" s="64">
        <f>'Great Britain and overseas'!X33-Overseas!X33</f>
        <v>92634.282812572463</v>
      </c>
    </row>
    <row r="34" spans="1:24" ht="30" customHeight="1" x14ac:dyDescent="0.4">
      <c r="A34" s="160" t="s">
        <v>88</v>
      </c>
      <c r="B34" s="89"/>
      <c r="C34" s="89"/>
      <c r="D34" s="89"/>
      <c r="E34" s="89"/>
      <c r="F34" s="89"/>
      <c r="G34" s="89"/>
      <c r="H34" s="89"/>
      <c r="I34" s="89"/>
      <c r="J34" s="89">
        <f>'Great Britain and overseas'!J34-Overseas!J34</f>
        <v>1291.1700000000003</v>
      </c>
      <c r="K34" s="89">
        <f>'Great Britain and overseas'!K34-Overseas!K34</f>
        <v>1182.1554099521468</v>
      </c>
      <c r="L34" s="89">
        <f>'Great Britain and overseas'!L34-Overseas!L34</f>
        <v>1311.5416597044073</v>
      </c>
      <c r="M34" s="89">
        <f>'Great Britain and overseas'!M34-Overseas!M34</f>
        <v>1620.7053908555088</v>
      </c>
      <c r="N34" s="89">
        <f>'Great Britain and overseas'!N34-Overseas!N34</f>
        <v>1942.3119924759797</v>
      </c>
      <c r="O34" s="89">
        <f>'Great Britain and overseas'!O34-Overseas!O34</f>
        <v>2021.0964728572344</v>
      </c>
      <c r="P34" s="89">
        <f>'Great Britain and overseas'!P34-Overseas!P34</f>
        <v>2130.6653662073495</v>
      </c>
      <c r="Q34" s="89">
        <f>'Great Britain and overseas'!Q34-Overseas!Q34</f>
        <v>2191.1197568365283</v>
      </c>
      <c r="R34" s="89">
        <f>'Great Britain and overseas'!R34-Overseas!R34</f>
        <v>2240.7073075812009</v>
      </c>
      <c r="S34" s="89">
        <f>'Great Britain and overseas'!S34-Overseas!S34</f>
        <v>2220.5211020738088</v>
      </c>
      <c r="T34" s="89">
        <f>'Great Britain and overseas'!T34-Overseas!T34</f>
        <v>2268.6167191628465</v>
      </c>
      <c r="U34" s="89">
        <f>'Great Britain and overseas'!U34-Overseas!U34</f>
        <v>2396.14131417</v>
      </c>
      <c r="V34" s="89">
        <f>'Great Britain and overseas'!V34-Overseas!V34</f>
        <v>2483.6779278382996</v>
      </c>
      <c r="W34" s="89">
        <f>'Great Britain and overseas'!W34-Overseas!W34</f>
        <v>2369.0074038763778</v>
      </c>
      <c r="X34" s="64">
        <f>'Great Britain and overseas'!X34-Overseas!X34</f>
        <v>2581.3602685459477</v>
      </c>
    </row>
    <row r="35" spans="1:24" ht="15" customHeight="1" x14ac:dyDescent="0.4">
      <c r="A35" s="160" t="s">
        <v>102</v>
      </c>
      <c r="B35" s="89"/>
      <c r="C35" s="89"/>
      <c r="D35" s="89"/>
      <c r="E35" s="89"/>
      <c r="F35" s="89"/>
      <c r="G35" s="89"/>
      <c r="H35" s="89"/>
      <c r="I35" s="89"/>
      <c r="J35" s="89"/>
      <c r="K35" s="89"/>
      <c r="L35" s="89"/>
      <c r="M35" s="89"/>
      <c r="N35" s="89"/>
      <c r="O35" s="89"/>
      <c r="P35" s="89"/>
      <c r="Q35" s="89"/>
      <c r="R35" s="89"/>
      <c r="S35" s="89">
        <f>'Great Britain and overseas'!S35-Overseas!S35</f>
        <v>5.8574696600000031</v>
      </c>
      <c r="T35" s="89">
        <f>'Great Britain and overseas'!T35-Overseas!T35</f>
        <v>56.150329630000016</v>
      </c>
      <c r="U35" s="89">
        <f>'Great Britain and overseas'!U35-Overseas!U35</f>
        <v>490.79643462000018</v>
      </c>
      <c r="V35" s="89">
        <f>'Great Britain and overseas'!V35-Overseas!V35</f>
        <v>1585.2890467599996</v>
      </c>
      <c r="W35" s="89">
        <f>'Great Britain and overseas'!W35-Overseas!W35</f>
        <v>3321.8002079199982</v>
      </c>
      <c r="X35" s="64">
        <f>'Great Britain and overseas'!X35-Overseas!X35</f>
        <v>8130.6088377400001</v>
      </c>
    </row>
    <row r="36" spans="1:24" ht="15" customHeight="1" x14ac:dyDescent="0.4">
      <c r="A36" s="160" t="s">
        <v>59</v>
      </c>
      <c r="B36" s="89"/>
      <c r="C36" s="89"/>
      <c r="D36" s="89"/>
      <c r="E36" s="89"/>
      <c r="F36" s="89">
        <f>'Great Britain and overseas'!F36-Overseas!F36</f>
        <v>1749.2679999999998</v>
      </c>
      <c r="G36" s="89">
        <f>'Great Britain and overseas'!G36-Overseas!G36</f>
        <v>1680.5630000000001</v>
      </c>
      <c r="H36" s="89">
        <f>'Great Britain and overseas'!H36-Overseas!H36</f>
        <v>1704.4359999999999</v>
      </c>
      <c r="I36" s="89">
        <f>'Great Britain and overseas'!I36-Overseas!I36</f>
        <v>1912.596</v>
      </c>
      <c r="J36" s="89">
        <f>'Great Britain and overseas'!J36-Overseas!J36</f>
        <v>2469.38442904779</v>
      </c>
      <c r="K36" s="89">
        <f>'Great Britain and overseas'!K36-Overseas!K36</f>
        <v>3107.3637531214654</v>
      </c>
      <c r="L36" s="89">
        <f>'Great Britain and overseas'!L36-Overseas!L36</f>
        <v>2007.223</v>
      </c>
      <c r="M36" s="89">
        <f>'Great Britain and overseas'!M36-Overseas!M36</f>
        <v>2061.2503380227035</v>
      </c>
      <c r="N36" s="89">
        <f>'Great Britain and overseas'!N36-Overseas!N36</f>
        <v>2687.1877948242013</v>
      </c>
      <c r="O36" s="89">
        <f>'Great Britain and overseas'!O36-Overseas!O36</f>
        <v>2719.6132516599996</v>
      </c>
      <c r="P36" s="89">
        <f>'Great Britain and overseas'!P36-Overseas!P36</f>
        <v>2743.8889029400007</v>
      </c>
      <c r="Q36" s="89">
        <f>'Great Britain and overseas'!Q36-Overseas!Q36</f>
        <v>2136.4790251899999</v>
      </c>
      <c r="R36" s="89">
        <f>'Great Britain and overseas'!R36-Overseas!R36</f>
        <v>2122.6769999999997</v>
      </c>
      <c r="S36" s="89">
        <f>'Great Britain and overseas'!S36-Overseas!S36</f>
        <v>2118.3450000000025</v>
      </c>
      <c r="T36" s="89">
        <f>'Great Britain and overseas'!T36-Overseas!T36</f>
        <v>2092.3870000000006</v>
      </c>
      <c r="U36" s="89">
        <f>'Great Britain and overseas'!U36-Overseas!U36</f>
        <v>2065.7248945200004</v>
      </c>
      <c r="V36" s="89">
        <f>'Great Britain and overseas'!V36-Overseas!V36</f>
        <v>2040.6330499415947</v>
      </c>
      <c r="W36" s="89">
        <f>'Great Britain and overseas'!W36-Overseas!W36</f>
        <v>2014.3971447100014</v>
      </c>
      <c r="X36" s="64">
        <f>'Great Britain and overseas'!X36-Overseas!X36</f>
        <v>1987.2843091439377</v>
      </c>
    </row>
    <row r="37" spans="1:24" ht="30" customHeight="1" x14ac:dyDescent="0.4">
      <c r="A37" s="171" t="s">
        <v>177</v>
      </c>
      <c r="B37" s="88">
        <f>'Great Britain and overseas'!B37-Overseas!B37</f>
        <v>77691.914774652818</v>
      </c>
      <c r="C37" s="88">
        <f>'Great Britain and overseas'!C37-Overseas!C37</f>
        <v>78744.641172235002</v>
      </c>
      <c r="D37" s="88">
        <f>'Great Britain and overseas'!D37-Overseas!D37</f>
        <v>80442.840288300955</v>
      </c>
      <c r="E37" s="88">
        <f>'Great Britain and overseas'!E37-Overseas!E37</f>
        <v>82913.007475688544</v>
      </c>
      <c r="F37" s="88">
        <f>'Great Britain and overseas'!F37-Overseas!F37</f>
        <v>87462.765928230641</v>
      </c>
      <c r="G37" s="88">
        <f>'Great Britain and overseas'!G37-Overseas!G37</f>
        <v>93391.253597923336</v>
      </c>
      <c r="H37" s="88">
        <f>'Great Britain and overseas'!H37-Overseas!H37</f>
        <v>97674.086411134049</v>
      </c>
      <c r="I37" s="88">
        <f>'Great Britain and overseas'!I37-Overseas!I37</f>
        <v>99238.047214472957</v>
      </c>
      <c r="J37" s="88">
        <f>'Great Britain and overseas'!J37-Overseas!J37</f>
        <v>108206.33296500254</v>
      </c>
      <c r="K37" s="88">
        <f>'Great Britain and overseas'!K37-Overseas!K37</f>
        <v>112666.61730767817</v>
      </c>
      <c r="L37" s="88">
        <f>'Great Britain and overseas'!L37-Overseas!L37</f>
        <v>115813.63021182436</v>
      </c>
      <c r="M37" s="88">
        <f>'Great Britain and overseas'!M37-Overseas!M37</f>
        <v>122638.10594413805</v>
      </c>
      <c r="N37" s="88">
        <f>'Great Britain and overseas'!N37-Overseas!N37</f>
        <v>130650.09145459521</v>
      </c>
      <c r="O37" s="88">
        <f>'Great Britain and overseas'!O37-Overseas!O37</f>
        <v>143655.83009769904</v>
      </c>
      <c r="P37" s="88">
        <f>'Great Britain and overseas'!P37-Overseas!P37</f>
        <v>148704.99423093218</v>
      </c>
      <c r="Q37" s="88">
        <f>'Great Britain and overseas'!Q37-Overseas!Q37</f>
        <v>154475.01823730147</v>
      </c>
      <c r="R37" s="88">
        <f>'Great Britain and overseas'!R37-Overseas!R37</f>
        <v>161885.24456294189</v>
      </c>
      <c r="S37" s="88">
        <f>'Great Britain and overseas'!S37-Overseas!S37</f>
        <v>159494.93560098606</v>
      </c>
      <c r="T37" s="88">
        <f>'Great Britain and overseas'!T37-Overseas!T37</f>
        <v>163598.98192533871</v>
      </c>
      <c r="U37" s="88">
        <f>'Great Britain and overseas'!U37-Overseas!U37</f>
        <v>167372.56133331661</v>
      </c>
      <c r="V37" s="88">
        <f>'Great Britain and overseas'!V37-Overseas!V37</f>
        <v>169466.76630022749</v>
      </c>
      <c r="W37" s="88">
        <f>'Great Britain and overseas'!W37-Overseas!W37</f>
        <v>173473.92311930261</v>
      </c>
      <c r="X37" s="59">
        <f>'Great Britain and overseas'!X37-Overseas!X37</f>
        <v>179091.71031940813</v>
      </c>
    </row>
    <row r="38" spans="1:24" s="156" customFormat="1" ht="60" customHeight="1" x14ac:dyDescent="0.4">
      <c r="A38" s="170" t="s">
        <v>8</v>
      </c>
      <c r="B38" s="169">
        <f>'Great Britain and overseas'!B38</f>
        <v>0.96455074062884416</v>
      </c>
      <c r="C38" s="169">
        <f>'Great Britain and overseas'!C38</f>
        <v>0.96913443613397765</v>
      </c>
      <c r="D38" s="169">
        <f>'Great Britain and overseas'!D38</f>
        <v>0.96835484952491235</v>
      </c>
      <c r="E38" s="169">
        <f>'Great Britain and overseas'!E38</f>
        <v>0.96410017069251486</v>
      </c>
      <c r="F38" s="169">
        <f>'Great Britain and overseas'!F38</f>
        <v>0.97540364484576914</v>
      </c>
      <c r="G38" s="169">
        <f>'Great Britain and overseas'!G38</f>
        <v>0.98405838426098047</v>
      </c>
      <c r="H38" s="169">
        <f>'Great Britain and overseas'!H38</f>
        <v>0.98220481010648597</v>
      </c>
      <c r="I38" s="169">
        <f>'Great Britain and overseas'!I38</f>
        <v>0.95723630419104611</v>
      </c>
      <c r="J38" s="169">
        <f>'Great Britain and overseas'!J38</f>
        <v>0.99378746609980761</v>
      </c>
      <c r="K38" s="169">
        <f>'Great Britain and overseas'!K38</f>
        <v>0.9933428233627124</v>
      </c>
      <c r="L38" s="169">
        <f>'Great Britain and overseas'!L38</f>
        <v>0.99276303092175122</v>
      </c>
      <c r="M38" s="169">
        <f>'Great Britain and overseas'!M38</f>
        <v>0.99316975150247511</v>
      </c>
      <c r="N38" s="169">
        <f>'Great Britain and overseas'!N38</f>
        <v>0.98411840246718296</v>
      </c>
      <c r="O38" s="169">
        <f>'Great Britain and overseas'!O38</f>
        <v>0.99232783783635437</v>
      </c>
      <c r="P38" s="169">
        <f>'Great Britain and overseas'!P38</f>
        <v>0.99232674108982555</v>
      </c>
      <c r="Q38" s="169">
        <f>'Great Britain and overseas'!Q38</f>
        <v>0.99450740175570496</v>
      </c>
      <c r="R38" s="169">
        <f>'Great Britain and overseas'!R38</f>
        <v>0.99499055741926801</v>
      </c>
      <c r="S38" s="169">
        <f>'Great Britain and overseas'!S38</f>
        <v>0.99542343370976061</v>
      </c>
      <c r="T38" s="169">
        <f>'Great Britain and overseas'!T38</f>
        <v>0.9963225092149558</v>
      </c>
      <c r="U38" s="169">
        <f>'Great Britain and overseas'!U38</f>
        <v>0.99667647768391721</v>
      </c>
      <c r="V38" s="169">
        <f>'Great Britain and overseas'!V38</f>
        <v>0.99728612307812792</v>
      </c>
      <c r="W38" s="169">
        <f>'Great Britain and overseas'!W38</f>
        <v>0.99579795933747006</v>
      </c>
      <c r="X38" s="168">
        <f>'Great Britain and overseas'!X38</f>
        <v>0.9995395436302017</v>
      </c>
    </row>
    <row r="39" spans="1:24" ht="60" customHeight="1" x14ac:dyDescent="0.4">
      <c r="A39" s="173" t="s">
        <v>206</v>
      </c>
      <c r="B39" s="167"/>
      <c r="C39" s="167"/>
      <c r="D39" s="167"/>
      <c r="E39" s="167"/>
      <c r="F39" s="167"/>
      <c r="G39" s="167"/>
      <c r="H39" s="167"/>
      <c r="I39" s="167"/>
      <c r="J39" s="167"/>
      <c r="K39" s="167"/>
      <c r="L39" s="167"/>
      <c r="M39" s="167"/>
      <c r="N39" s="167"/>
      <c r="O39" s="167"/>
      <c r="P39" s="167"/>
      <c r="Q39" s="167"/>
      <c r="R39" s="167"/>
      <c r="S39" s="167"/>
      <c r="T39" s="167"/>
      <c r="U39" s="167"/>
      <c r="V39" s="165"/>
      <c r="W39" s="165"/>
      <c r="X39" s="165"/>
    </row>
    <row r="40" spans="1:24" ht="15" x14ac:dyDescent="0.4">
      <c r="A40" s="166" t="s">
        <v>187</v>
      </c>
      <c r="B40" s="165" t="s">
        <v>33</v>
      </c>
      <c r="C40" s="165" t="s">
        <v>32</v>
      </c>
      <c r="D40" s="165" t="s">
        <v>31</v>
      </c>
      <c r="E40" s="165" t="s">
        <v>30</v>
      </c>
      <c r="F40" s="165" t="s">
        <v>29</v>
      </c>
      <c r="G40" s="165" t="s">
        <v>28</v>
      </c>
      <c r="H40" s="165" t="s">
        <v>27</v>
      </c>
      <c r="I40" s="165" t="s">
        <v>26</v>
      </c>
      <c r="J40" s="165" t="s">
        <v>25</v>
      </c>
      <c r="K40" s="165" t="s">
        <v>24</v>
      </c>
      <c r="L40" s="165" t="s">
        <v>23</v>
      </c>
      <c r="M40" s="165" t="s">
        <v>22</v>
      </c>
      <c r="N40" s="165" t="s">
        <v>21</v>
      </c>
      <c r="O40" s="165" t="s">
        <v>20</v>
      </c>
      <c r="P40" s="165" t="s">
        <v>19</v>
      </c>
      <c r="Q40" s="165" t="s">
        <v>18</v>
      </c>
      <c r="R40" s="165" t="s">
        <v>17</v>
      </c>
      <c r="S40" s="165" t="s">
        <v>16</v>
      </c>
      <c r="T40" s="165" t="s">
        <v>15</v>
      </c>
      <c r="U40" s="165" t="s">
        <v>14</v>
      </c>
      <c r="V40" s="164" t="s">
        <v>13</v>
      </c>
      <c r="W40" s="164" t="s">
        <v>12</v>
      </c>
      <c r="X40" s="163" t="s">
        <v>11</v>
      </c>
    </row>
    <row r="41" spans="1:24" ht="27.75" customHeight="1" x14ac:dyDescent="0.4">
      <c r="A41" s="161" t="s">
        <v>80</v>
      </c>
      <c r="B41" s="89">
        <v>3631.6586975030423</v>
      </c>
      <c r="C41" s="89">
        <v>3801.3103136078939</v>
      </c>
      <c r="D41" s="89">
        <v>3989.1422599452608</v>
      </c>
      <c r="E41" s="89">
        <v>4185.7426964438273</v>
      </c>
      <c r="F41" s="89">
        <v>4285.3328145941568</v>
      </c>
      <c r="G41" s="89">
        <v>4485.9781878878539</v>
      </c>
      <c r="H41" s="89">
        <v>4552.8659619235887</v>
      </c>
      <c r="I41" s="89">
        <v>4743.2933265217453</v>
      </c>
      <c r="J41" s="89">
        <v>4908.0966754775118</v>
      </c>
      <c r="K41" s="89">
        <v>5108.9931938748587</v>
      </c>
      <c r="L41" s="89">
        <v>5246.5617279156313</v>
      </c>
      <c r="M41" s="89">
        <v>5483.5243064178076</v>
      </c>
      <c r="N41" s="89">
        <v>5687.0780471483768</v>
      </c>
      <c r="O41" s="89">
        <v>6046.797031218216</v>
      </c>
      <c r="P41" s="89">
        <v>6077.2123075601003</v>
      </c>
      <c r="Q41" s="89">
        <v>6125.8704591510914</v>
      </c>
      <c r="R41" s="89">
        <v>6157.0339313247032</v>
      </c>
      <c r="S41" s="89">
        <v>5917.0750902856025</v>
      </c>
      <c r="T41" s="89">
        <v>5908.0541713824441</v>
      </c>
      <c r="U41" s="89">
        <v>5933.056048055576</v>
      </c>
      <c r="V41" s="89">
        <v>5792.3917412158489</v>
      </c>
      <c r="W41" s="89">
        <v>5729.0362640444828</v>
      </c>
      <c r="X41" s="64">
        <v>5776.603269195497</v>
      </c>
    </row>
    <row r="42" spans="1:24" ht="15" x14ac:dyDescent="0.4">
      <c r="A42" s="161" t="s">
        <v>186</v>
      </c>
      <c r="B42" s="89">
        <v>1451.8166799103883</v>
      </c>
      <c r="C42" s="89">
        <v>1448.9184193080364</v>
      </c>
      <c r="D42" s="89">
        <v>1412.5658194361699</v>
      </c>
      <c r="E42" s="89">
        <v>1445.931072174018</v>
      </c>
      <c r="F42" s="89">
        <v>1393.535610880959</v>
      </c>
      <c r="G42" s="89">
        <v>1539.8244231668095</v>
      </c>
      <c r="H42" s="89">
        <v>1483.683299404529</v>
      </c>
      <c r="I42" s="89">
        <v>1344.0344199534268</v>
      </c>
      <c r="J42" s="89">
        <v>1198.2843968889961</v>
      </c>
      <c r="K42" s="89">
        <v>1106.1350342146659</v>
      </c>
      <c r="L42" s="89">
        <v>977.24068075833827</v>
      </c>
      <c r="M42" s="89">
        <v>879.76012314689854</v>
      </c>
      <c r="N42" s="89">
        <v>783.30023583601871</v>
      </c>
      <c r="O42" s="89">
        <v>743.40011559903155</v>
      </c>
      <c r="P42" s="89">
        <v>688.76910231554973</v>
      </c>
      <c r="Q42" s="89">
        <v>657.69161539586389</v>
      </c>
      <c r="R42" s="89">
        <v>643.24880605045882</v>
      </c>
      <c r="S42" s="89">
        <v>620.61259492999932</v>
      </c>
      <c r="T42" s="89">
        <v>600.59088410947879</v>
      </c>
      <c r="U42" s="89">
        <v>594.15712178701369</v>
      </c>
      <c r="V42" s="89">
        <v>568.94753198838714</v>
      </c>
      <c r="W42" s="89">
        <v>501.45088227676717</v>
      </c>
      <c r="X42" s="64">
        <v>451.73463305084232</v>
      </c>
    </row>
    <row r="43" spans="1:24" ht="15" x14ac:dyDescent="0.4">
      <c r="A43" s="161" t="s">
        <v>78</v>
      </c>
      <c r="B43" s="89" t="s">
        <v>208</v>
      </c>
      <c r="C43" s="89" t="s">
        <v>208</v>
      </c>
      <c r="D43" s="89" t="s">
        <v>208</v>
      </c>
      <c r="E43" s="89" t="s">
        <v>208</v>
      </c>
      <c r="F43" s="89" t="s">
        <v>208</v>
      </c>
      <c r="G43" s="89">
        <v>1337.7956199922594</v>
      </c>
      <c r="H43" s="89">
        <v>1391.3262058306666</v>
      </c>
      <c r="I43" s="89">
        <v>1445.8770535418348</v>
      </c>
      <c r="J43" s="89">
        <v>1464.602155129727</v>
      </c>
      <c r="K43" s="89">
        <v>1496.3072779733782</v>
      </c>
      <c r="L43" s="89">
        <v>1493.702507189164</v>
      </c>
      <c r="M43" s="89">
        <v>1579.0060554522872</v>
      </c>
      <c r="N43" s="89">
        <v>1637.4043540174619</v>
      </c>
      <c r="O43" s="89">
        <v>1770.7024238031561</v>
      </c>
      <c r="P43" s="89">
        <v>1828.0455215099971</v>
      </c>
      <c r="Q43" s="89">
        <v>1988.8837184789143</v>
      </c>
      <c r="R43" s="89">
        <v>2167.9959385996781</v>
      </c>
      <c r="S43" s="89">
        <v>2306.7180808668277</v>
      </c>
      <c r="T43" s="89">
        <v>2529.2900245296009</v>
      </c>
      <c r="U43" s="89">
        <v>2754.025226225277</v>
      </c>
      <c r="V43" s="89">
        <v>2821.2163677869166</v>
      </c>
      <c r="W43" s="89">
        <v>2936.390473491379</v>
      </c>
      <c r="X43" s="64">
        <v>2940.8272154081346</v>
      </c>
    </row>
    <row r="44" spans="1:24" ht="15" x14ac:dyDescent="0.4">
      <c r="A44" s="161" t="s">
        <v>97</v>
      </c>
      <c r="B44" s="89" t="s">
        <v>208</v>
      </c>
      <c r="C44" s="89" t="s">
        <v>208</v>
      </c>
      <c r="D44" s="89" t="s">
        <v>208</v>
      </c>
      <c r="E44" s="89" t="s">
        <v>208</v>
      </c>
      <c r="F44" s="89" t="s">
        <v>208</v>
      </c>
      <c r="G44" s="89" t="s">
        <v>208</v>
      </c>
      <c r="H44" s="89" t="s">
        <v>208</v>
      </c>
      <c r="I44" s="89" t="s">
        <v>208</v>
      </c>
      <c r="J44" s="89" t="s">
        <v>208</v>
      </c>
      <c r="K44" s="89" t="s">
        <v>208</v>
      </c>
      <c r="L44" s="89" t="s">
        <v>208</v>
      </c>
      <c r="M44" s="89" t="s">
        <v>208</v>
      </c>
      <c r="N44" s="89" t="s">
        <v>208</v>
      </c>
      <c r="O44" s="89">
        <v>353.38098483945367</v>
      </c>
      <c r="P44" s="89">
        <v>506.4517244218066</v>
      </c>
      <c r="Q44" s="89">
        <v>147.79063185312418</v>
      </c>
      <c r="R44" s="89">
        <v>159.51219827705242</v>
      </c>
      <c r="S44" s="89">
        <v>9.2908771636305936</v>
      </c>
      <c r="T44" s="89">
        <v>12.04154901041742</v>
      </c>
      <c r="U44" s="89">
        <v>4.2497496618929462</v>
      </c>
      <c r="V44" s="89">
        <v>3.3633172509878757</v>
      </c>
      <c r="W44" s="89">
        <v>118.62033931021385</v>
      </c>
      <c r="X44" s="64">
        <v>27.494164613398485</v>
      </c>
    </row>
    <row r="45" spans="1:24" ht="15" x14ac:dyDescent="0.4">
      <c r="A45" s="161" t="s">
        <v>77</v>
      </c>
      <c r="B45" s="89">
        <v>3506.7817119151969</v>
      </c>
      <c r="C45" s="89">
        <v>3610.4879794712242</v>
      </c>
      <c r="D45" s="89">
        <v>3650.4037866701315</v>
      </c>
      <c r="E45" s="89">
        <v>3733.4646824883189</v>
      </c>
      <c r="F45" s="89">
        <v>3741.279450809614</v>
      </c>
      <c r="G45" s="89">
        <v>3861.64343320735</v>
      </c>
      <c r="H45" s="89">
        <v>3974.6296048622448</v>
      </c>
      <c r="I45" s="89">
        <v>4430.9507350901395</v>
      </c>
      <c r="J45" s="89">
        <v>4754.7640027846546</v>
      </c>
      <c r="K45" s="89">
        <v>4915.2746372847851</v>
      </c>
      <c r="L45" s="89">
        <v>4984.5470489563813</v>
      </c>
      <c r="M45" s="89">
        <v>4969.7580192506384</v>
      </c>
      <c r="N45" s="89">
        <v>5088.0421264071119</v>
      </c>
      <c r="O45" s="89">
        <v>5565.8304559072631</v>
      </c>
      <c r="P45" s="89">
        <v>5728.301528360088</v>
      </c>
      <c r="Q45" s="89">
        <v>5646.6272398440206</v>
      </c>
      <c r="R45" s="89">
        <v>5527.9541521174342</v>
      </c>
      <c r="S45" s="89" t="s">
        <v>208</v>
      </c>
      <c r="T45" s="89" t="s">
        <v>208</v>
      </c>
      <c r="U45" s="89" t="s">
        <v>208</v>
      </c>
      <c r="V45" s="89" t="s">
        <v>208</v>
      </c>
      <c r="W45" s="89" t="s">
        <v>208</v>
      </c>
      <c r="X45" s="64" t="s">
        <v>208</v>
      </c>
    </row>
    <row r="46" spans="1:24" ht="26.25" customHeight="1" x14ac:dyDescent="0.4">
      <c r="A46" s="161" t="s">
        <v>76</v>
      </c>
      <c r="B46" s="89">
        <v>6826.2740921321747</v>
      </c>
      <c r="C46" s="89">
        <v>7468.2943447089865</v>
      </c>
      <c r="D46" s="89">
        <v>7913.0629240159205</v>
      </c>
      <c r="E46" s="89">
        <v>8392.8159240504083</v>
      </c>
      <c r="F46" s="89">
        <v>8764.1096680173123</v>
      </c>
      <c r="G46" s="89">
        <v>9447.3932652885233</v>
      </c>
      <c r="H46" s="89">
        <v>9872.0694346409946</v>
      </c>
      <c r="I46" s="89">
        <v>10398.425978522375</v>
      </c>
      <c r="J46" s="89">
        <v>10789.143015990399</v>
      </c>
      <c r="K46" s="89">
        <v>11214.933707777738</v>
      </c>
      <c r="L46" s="89">
        <v>11569.964441833707</v>
      </c>
      <c r="M46" s="89">
        <v>12163.684983263973</v>
      </c>
      <c r="N46" s="89">
        <v>12635.539241129396</v>
      </c>
      <c r="O46" s="89">
        <v>13564.00701093655</v>
      </c>
      <c r="P46" s="89">
        <v>13801.924431709052</v>
      </c>
      <c r="Q46" s="89">
        <v>14412.48608333152</v>
      </c>
      <c r="R46" s="89">
        <v>15099.421210870583</v>
      </c>
      <c r="S46" s="89">
        <v>15194.36508240269</v>
      </c>
      <c r="T46" s="89">
        <v>15040.561909016122</v>
      </c>
      <c r="U46" s="89">
        <v>14309.637975864933</v>
      </c>
      <c r="V46" s="89">
        <v>12171.501903040935</v>
      </c>
      <c r="W46" s="89">
        <v>9724.3828668734768</v>
      </c>
      <c r="X46" s="64">
        <v>8275.3990013002604</v>
      </c>
    </row>
    <row r="47" spans="1:24" ht="15" x14ac:dyDescent="0.4">
      <c r="A47" s="70" t="s">
        <v>75</v>
      </c>
      <c r="B47" s="89" t="s">
        <v>208</v>
      </c>
      <c r="C47" s="89" t="s">
        <v>208</v>
      </c>
      <c r="D47" s="89" t="s">
        <v>208</v>
      </c>
      <c r="E47" s="89" t="s">
        <v>208</v>
      </c>
      <c r="F47" s="89" t="s">
        <v>208</v>
      </c>
      <c r="G47" s="89" t="s">
        <v>208</v>
      </c>
      <c r="H47" s="89">
        <v>1066.9209354143557</v>
      </c>
      <c r="I47" s="89">
        <v>1088.328139109444</v>
      </c>
      <c r="J47" s="89">
        <v>1124.7485964887117</v>
      </c>
      <c r="K47" s="89">
        <v>1202.2670748509545</v>
      </c>
      <c r="L47" s="89">
        <v>1229.4881994077525</v>
      </c>
      <c r="M47" s="89">
        <v>1279.5566573712242</v>
      </c>
      <c r="N47" s="89">
        <v>1328.0080150259532</v>
      </c>
      <c r="O47" s="89">
        <v>1411.4678241169067</v>
      </c>
      <c r="P47" s="89">
        <v>1418.3232141427259</v>
      </c>
      <c r="Q47" s="89">
        <v>1508.36561448929</v>
      </c>
      <c r="R47" s="89">
        <v>1564.0834652109695</v>
      </c>
      <c r="S47" s="89">
        <v>1616.341356188896</v>
      </c>
      <c r="T47" s="89">
        <v>1872.8028609235325</v>
      </c>
      <c r="U47" s="89">
        <v>1985.1017672646669</v>
      </c>
      <c r="V47" s="89">
        <v>2006.7898148837135</v>
      </c>
      <c r="W47" s="89">
        <v>2038.9742543857315</v>
      </c>
      <c r="X47" s="64">
        <v>2154.23836784173</v>
      </c>
    </row>
    <row r="48" spans="1:24" ht="15" x14ac:dyDescent="0.4">
      <c r="A48" s="70" t="s">
        <v>62</v>
      </c>
      <c r="B48" s="89" t="s">
        <v>208</v>
      </c>
      <c r="C48" s="89" t="s">
        <v>208</v>
      </c>
      <c r="D48" s="89" t="s">
        <v>208</v>
      </c>
      <c r="E48" s="89" t="s">
        <v>208</v>
      </c>
      <c r="F48" s="89" t="s">
        <v>208</v>
      </c>
      <c r="G48" s="89" t="s">
        <v>208</v>
      </c>
      <c r="H48" s="89">
        <v>5747.6305648059415</v>
      </c>
      <c r="I48" s="89">
        <v>6019.4758478111444</v>
      </c>
      <c r="J48" s="89">
        <v>6181.4495755053395</v>
      </c>
      <c r="K48" s="89">
        <v>6337.7441186188016</v>
      </c>
      <c r="L48" s="89">
        <v>6474.8618959443129</v>
      </c>
      <c r="M48" s="89">
        <v>6742.7906558877594</v>
      </c>
      <c r="N48" s="89">
        <v>6963.3799061430909</v>
      </c>
      <c r="O48" s="89">
        <v>7431.9707216921443</v>
      </c>
      <c r="P48" s="89">
        <v>7504.2525427694109</v>
      </c>
      <c r="Q48" s="89">
        <v>7915.6812014696279</v>
      </c>
      <c r="R48" s="89">
        <v>8343.7562399943781</v>
      </c>
      <c r="S48" s="89">
        <v>8313.7485941105297</v>
      </c>
      <c r="T48" s="89">
        <v>7709.7472661409147</v>
      </c>
      <c r="U48" s="89">
        <v>7173.6751737479935</v>
      </c>
      <c r="V48" s="89">
        <v>5433.4292718383667</v>
      </c>
      <c r="W48" s="89">
        <v>3704.1225102137632</v>
      </c>
      <c r="X48" s="64">
        <v>2532.8091115720081</v>
      </c>
    </row>
    <row r="49" spans="1:24" ht="15" x14ac:dyDescent="0.4">
      <c r="A49" s="70" t="s">
        <v>61</v>
      </c>
      <c r="B49" s="89" t="s">
        <v>208</v>
      </c>
      <c r="C49" s="89" t="s">
        <v>208</v>
      </c>
      <c r="D49" s="89" t="s">
        <v>208</v>
      </c>
      <c r="E49" s="89" t="s">
        <v>208</v>
      </c>
      <c r="F49" s="89" t="s">
        <v>208</v>
      </c>
      <c r="G49" s="89" t="s">
        <v>208</v>
      </c>
      <c r="H49" s="89">
        <v>3057.5140026412564</v>
      </c>
      <c r="I49" s="89">
        <v>3290.616287596913</v>
      </c>
      <c r="J49" s="89">
        <v>3482.9413840897746</v>
      </c>
      <c r="K49" s="89">
        <v>3674.9124434656264</v>
      </c>
      <c r="L49" s="89">
        <v>3865.6085002220457</v>
      </c>
      <c r="M49" s="89">
        <v>4141.2569419807596</v>
      </c>
      <c r="N49" s="89">
        <v>4344.1526770567243</v>
      </c>
      <c r="O49" s="89">
        <v>4720.5849654717704</v>
      </c>
      <c r="P49" s="89">
        <v>4879.3073108313874</v>
      </c>
      <c r="Q49" s="89">
        <v>4988.4551651087932</v>
      </c>
      <c r="R49" s="89">
        <v>5191.5901820045046</v>
      </c>
      <c r="S49" s="89">
        <v>5264.2298537770675</v>
      </c>
      <c r="T49" s="89">
        <v>5457.8208812240537</v>
      </c>
      <c r="U49" s="89">
        <v>5150.8795658341551</v>
      </c>
      <c r="V49" s="89">
        <v>4731.2207252450344</v>
      </c>
      <c r="W49" s="89">
        <v>3981.3078813981551</v>
      </c>
      <c r="X49" s="64">
        <v>3588.3941943894529</v>
      </c>
    </row>
    <row r="50" spans="1:24" ht="17.25" customHeight="1" x14ac:dyDescent="0.4">
      <c r="A50" s="161" t="s">
        <v>85</v>
      </c>
      <c r="B50" s="89" t="s">
        <v>208</v>
      </c>
      <c r="C50" s="89" t="s">
        <v>208</v>
      </c>
      <c r="D50" s="89" t="s">
        <v>208</v>
      </c>
      <c r="E50" s="89" t="s">
        <v>208</v>
      </c>
      <c r="F50" s="89" t="s">
        <v>208</v>
      </c>
      <c r="G50" s="89" t="s">
        <v>208</v>
      </c>
      <c r="H50" s="89">
        <v>18.363802438366474</v>
      </c>
      <c r="I50" s="89">
        <v>20.569225096715996</v>
      </c>
      <c r="J50" s="89">
        <v>22.215592680783725</v>
      </c>
      <c r="K50" s="89">
        <v>23.043631084712001</v>
      </c>
      <c r="L50" s="89">
        <v>24.660795107193394</v>
      </c>
      <c r="M50" s="89">
        <v>25.310216285208522</v>
      </c>
      <c r="N50" s="89">
        <v>25.450137667071964</v>
      </c>
      <c r="O50" s="89">
        <v>25.82717718941807</v>
      </c>
      <c r="P50" s="89">
        <v>24.848200071610723</v>
      </c>
      <c r="Q50" s="89">
        <v>25.647525473137787</v>
      </c>
      <c r="R50" s="89">
        <v>63.667322730880599</v>
      </c>
      <c r="S50" s="89">
        <v>194.93921197978952</v>
      </c>
      <c r="T50" s="89">
        <v>217.98696587316212</v>
      </c>
      <c r="U50" s="89">
        <v>176.83994644245661</v>
      </c>
      <c r="V50" s="89">
        <v>194.45368084022667</v>
      </c>
      <c r="W50" s="89">
        <v>170.51783665979801</v>
      </c>
      <c r="X50" s="64">
        <v>156.57306321114655</v>
      </c>
    </row>
    <row r="51" spans="1:24" ht="29.25" customHeight="1" x14ac:dyDescent="0.4">
      <c r="A51" s="161" t="s">
        <v>95</v>
      </c>
      <c r="B51" s="89" t="s">
        <v>208</v>
      </c>
      <c r="C51" s="89" t="s">
        <v>208</v>
      </c>
      <c r="D51" s="89" t="s">
        <v>208</v>
      </c>
      <c r="E51" s="89" t="s">
        <v>208</v>
      </c>
      <c r="F51" s="89" t="s">
        <v>208</v>
      </c>
      <c r="G51" s="89" t="s">
        <v>208</v>
      </c>
      <c r="H51" s="89" t="s">
        <v>208</v>
      </c>
      <c r="I51" s="89" t="s">
        <v>208</v>
      </c>
      <c r="J51" s="89" t="s">
        <v>208</v>
      </c>
      <c r="K51" s="89" t="s">
        <v>208</v>
      </c>
      <c r="L51" s="89" t="s">
        <v>208</v>
      </c>
      <c r="M51" s="89" t="s">
        <v>208</v>
      </c>
      <c r="N51" s="89">
        <v>152.80094588040234</v>
      </c>
      <c r="O51" s="89">
        <v>1501.0501097865999</v>
      </c>
      <c r="P51" s="89">
        <v>2594.6044312731237</v>
      </c>
      <c r="Q51" s="89">
        <v>4077.3359123543196</v>
      </c>
      <c r="R51" s="89">
        <v>7618.2091166804057</v>
      </c>
      <c r="S51" s="89">
        <v>11509.878496818525</v>
      </c>
      <c r="T51" s="89">
        <v>13969.945433701439</v>
      </c>
      <c r="U51" s="89">
        <v>15421.411504188303</v>
      </c>
      <c r="V51" s="89">
        <v>15669.491713299622</v>
      </c>
      <c r="W51" s="89">
        <v>15911.878757679793</v>
      </c>
      <c r="X51" s="64">
        <v>15372.756021212168</v>
      </c>
    </row>
    <row r="52" spans="1:24" ht="15" x14ac:dyDescent="0.4">
      <c r="A52" s="162" t="s">
        <v>74</v>
      </c>
      <c r="B52" s="89">
        <v>17270.898245640972</v>
      </c>
      <c r="C52" s="89">
        <v>16850.748577621092</v>
      </c>
      <c r="D52" s="89">
        <v>16469.95890335643</v>
      </c>
      <c r="E52" s="89">
        <v>16559.554844980918</v>
      </c>
      <c r="F52" s="89">
        <v>16302.549737097492</v>
      </c>
      <c r="G52" s="89">
        <v>16691.578765329308</v>
      </c>
      <c r="H52" s="89">
        <v>17753.662517076878</v>
      </c>
      <c r="I52" s="89">
        <v>16967.474293069969</v>
      </c>
      <c r="J52" s="89">
        <v>17591.577794136032</v>
      </c>
      <c r="K52" s="89">
        <v>18139.726702953307</v>
      </c>
      <c r="L52" s="89">
        <v>18770.085364009999</v>
      </c>
      <c r="M52" s="89">
        <v>19416.267249536526</v>
      </c>
      <c r="N52" s="89">
        <v>20551.230831036475</v>
      </c>
      <c r="O52" s="89">
        <v>23683.331712376581</v>
      </c>
      <c r="P52" s="89">
        <v>24923.027556679495</v>
      </c>
      <c r="Q52" s="89">
        <v>26199.216160566921</v>
      </c>
      <c r="R52" s="89">
        <v>26896.877854348924</v>
      </c>
      <c r="S52" s="89">
        <v>26710.921155991349</v>
      </c>
      <c r="T52" s="89">
        <v>26532.177953566559</v>
      </c>
      <c r="U52" s="89">
        <v>26242.922535498623</v>
      </c>
      <c r="V52" s="89">
        <v>24808.422114731369</v>
      </c>
      <c r="W52" s="89">
        <v>23151.358260487021</v>
      </c>
      <c r="X52" s="64">
        <v>21144.270334562298</v>
      </c>
    </row>
    <row r="53" spans="1:24" ht="15" x14ac:dyDescent="0.4">
      <c r="A53" s="70" t="s">
        <v>185</v>
      </c>
      <c r="B53" s="89" t="s">
        <v>208</v>
      </c>
      <c r="C53" s="89" t="s">
        <v>208</v>
      </c>
      <c r="D53" s="89" t="s">
        <v>208</v>
      </c>
      <c r="E53" s="89" t="s">
        <v>208</v>
      </c>
      <c r="F53" s="89" t="s">
        <v>208</v>
      </c>
      <c r="G53" s="89" t="s">
        <v>208</v>
      </c>
      <c r="H53" s="89" t="s">
        <v>208</v>
      </c>
      <c r="I53" s="89" t="s">
        <v>208</v>
      </c>
      <c r="J53" s="89" t="s">
        <v>208</v>
      </c>
      <c r="K53" s="89" t="s">
        <v>208</v>
      </c>
      <c r="L53" s="89" t="s">
        <v>208</v>
      </c>
      <c r="M53" s="89" t="s">
        <v>208</v>
      </c>
      <c r="N53" s="89">
        <v>13937.776425025473</v>
      </c>
      <c r="O53" s="89">
        <v>16855.966990408033</v>
      </c>
      <c r="P53" s="89">
        <v>18003.409614091681</v>
      </c>
      <c r="Q53" s="89">
        <v>19033.416432622394</v>
      </c>
      <c r="R53" s="89">
        <v>19663.712033335989</v>
      </c>
      <c r="S53" s="89">
        <v>19478.847843312895</v>
      </c>
      <c r="T53" s="89">
        <v>19354.761229638505</v>
      </c>
      <c r="U53" s="89">
        <v>19177.158408267922</v>
      </c>
      <c r="V53" s="89">
        <v>18109.802129236188</v>
      </c>
      <c r="W53" s="89">
        <v>16831.130550323724</v>
      </c>
      <c r="X53" s="64">
        <v>15182.371782539898</v>
      </c>
    </row>
    <row r="54" spans="1:24" ht="15" x14ac:dyDescent="0.4">
      <c r="A54" s="70" t="s">
        <v>184</v>
      </c>
      <c r="B54" s="89" t="s">
        <v>208</v>
      </c>
      <c r="C54" s="89" t="s">
        <v>208</v>
      </c>
      <c r="D54" s="89" t="s">
        <v>208</v>
      </c>
      <c r="E54" s="89" t="s">
        <v>208</v>
      </c>
      <c r="F54" s="89" t="s">
        <v>208</v>
      </c>
      <c r="G54" s="89" t="s">
        <v>208</v>
      </c>
      <c r="H54" s="89" t="s">
        <v>208</v>
      </c>
      <c r="I54" s="89" t="s">
        <v>208</v>
      </c>
      <c r="J54" s="89" t="s">
        <v>208</v>
      </c>
      <c r="K54" s="89" t="s">
        <v>208</v>
      </c>
      <c r="L54" s="89" t="s">
        <v>208</v>
      </c>
      <c r="M54" s="89" t="s">
        <v>208</v>
      </c>
      <c r="N54" s="89">
        <v>6613.4543963983278</v>
      </c>
      <c r="O54" s="89">
        <v>6827.364723153356</v>
      </c>
      <c r="P54" s="89">
        <v>6919.6179425878108</v>
      </c>
      <c r="Q54" s="89">
        <v>7165.7997290925896</v>
      </c>
      <c r="R54" s="89">
        <v>7233.1658221383514</v>
      </c>
      <c r="S54" s="89">
        <v>7232.0733126784598</v>
      </c>
      <c r="T54" s="89">
        <v>7177.4167239280496</v>
      </c>
      <c r="U54" s="89">
        <v>7065.7641293956303</v>
      </c>
      <c r="V54" s="89">
        <v>6698.619985495181</v>
      </c>
      <c r="W54" s="89">
        <v>6320.2277101632926</v>
      </c>
      <c r="X54" s="64">
        <v>5961.898552022396</v>
      </c>
    </row>
    <row r="55" spans="1:24" ht="15" x14ac:dyDescent="0.4">
      <c r="A55" s="162" t="s">
        <v>73</v>
      </c>
      <c r="B55" s="89">
        <v>11575.650776597628</v>
      </c>
      <c r="C55" s="89">
        <v>11125.920915572109</v>
      </c>
      <c r="D55" s="89">
        <v>10743.669131148195</v>
      </c>
      <c r="E55" s="89">
        <v>10021.166264836742</v>
      </c>
      <c r="F55" s="89">
        <v>9759.2998023274395</v>
      </c>
      <c r="G55" s="89">
        <v>9637.5826322663488</v>
      </c>
      <c r="H55" s="89">
        <v>9415.4796991302574</v>
      </c>
      <c r="I55" s="89">
        <v>9174.7851332472583</v>
      </c>
      <c r="J55" s="89">
        <v>8848.6444992839879</v>
      </c>
      <c r="K55" s="89">
        <v>8603.8707687388542</v>
      </c>
      <c r="L55" s="89">
        <v>8249.3023836028806</v>
      </c>
      <c r="M55" s="89">
        <v>8159.5692675120063</v>
      </c>
      <c r="N55" s="89">
        <v>7775.511042081077</v>
      </c>
      <c r="O55" s="89">
        <v>7186.0186493084111</v>
      </c>
      <c r="P55" s="89">
        <v>6417.1814078965917</v>
      </c>
      <c r="Q55" s="89">
        <v>5625.4811906588257</v>
      </c>
      <c r="R55" s="89">
        <v>3658.7842301899923</v>
      </c>
      <c r="S55" s="89">
        <v>1301.0415122612451</v>
      </c>
      <c r="T55" s="89">
        <v>262.10813667843189</v>
      </c>
      <c r="U55" s="89">
        <v>65.5482249184805</v>
      </c>
      <c r="V55" s="89">
        <v>15.302395099221814</v>
      </c>
      <c r="W55" s="89">
        <v>8.9736016239228196</v>
      </c>
      <c r="X55" s="64" t="s">
        <v>208</v>
      </c>
    </row>
    <row r="56" spans="1:24" ht="27" customHeight="1" x14ac:dyDescent="0.4">
      <c r="A56" s="161" t="s">
        <v>72</v>
      </c>
      <c r="B56" s="89">
        <v>21922.502272157053</v>
      </c>
      <c r="C56" s="89">
        <v>18040.211370426518</v>
      </c>
      <c r="D56" s="89">
        <v>17550.439743995365</v>
      </c>
      <c r="E56" s="89">
        <v>18120.729980116263</v>
      </c>
      <c r="F56" s="89">
        <v>19166.743879089325</v>
      </c>
      <c r="G56" s="89">
        <v>20318.252849144799</v>
      </c>
      <c r="H56" s="89">
        <v>19986.920282115338</v>
      </c>
      <c r="I56" s="89">
        <v>17669.043151657104</v>
      </c>
      <c r="J56" s="89">
        <v>13414.260201012723</v>
      </c>
      <c r="K56" s="89">
        <v>11915.986558339544</v>
      </c>
      <c r="L56" s="89">
        <v>11177.820539152994</v>
      </c>
      <c r="M56" s="89">
        <v>11141.526084816085</v>
      </c>
      <c r="N56" s="89">
        <v>10434.890288875524</v>
      </c>
      <c r="O56" s="89">
        <v>9920.7695993751004</v>
      </c>
      <c r="P56" s="89">
        <v>9137.8536363953172</v>
      </c>
      <c r="Q56" s="89">
        <v>8032.922219451948</v>
      </c>
      <c r="R56" s="89">
        <v>5974.4977237107396</v>
      </c>
      <c r="S56" s="89">
        <v>3959.3600519749311</v>
      </c>
      <c r="T56" s="89">
        <v>3157.015404632215</v>
      </c>
      <c r="U56" s="89">
        <v>2748.393854265863</v>
      </c>
      <c r="V56" s="89">
        <v>2362.0226842467132</v>
      </c>
      <c r="W56" s="89">
        <v>2220.1563959491809</v>
      </c>
      <c r="X56" s="64">
        <v>1875.9394798317132</v>
      </c>
    </row>
    <row r="57" spans="1:24" ht="15" x14ac:dyDescent="0.4">
      <c r="A57" s="70" t="s">
        <v>71</v>
      </c>
      <c r="B57" s="89">
        <v>5789.969685637473</v>
      </c>
      <c r="C57" s="89">
        <v>5688.5845565662194</v>
      </c>
      <c r="D57" s="89">
        <v>5386.8807875976072</v>
      </c>
      <c r="E57" s="89">
        <v>5606.5859107660708</v>
      </c>
      <c r="F57" s="89">
        <v>5687.3696401839152</v>
      </c>
      <c r="G57" s="89">
        <v>6214.7312368858238</v>
      </c>
      <c r="H57" s="89">
        <v>6061.1015471442497</v>
      </c>
      <c r="I57" s="89">
        <v>3268.264838256141</v>
      </c>
      <c r="J57" s="89" t="s">
        <v>208</v>
      </c>
      <c r="K57" s="89" t="s">
        <v>208</v>
      </c>
      <c r="L57" s="89" t="s">
        <v>208</v>
      </c>
      <c r="M57" s="89" t="s">
        <v>208</v>
      </c>
      <c r="N57" s="89" t="s">
        <v>208</v>
      </c>
      <c r="O57" s="89" t="s">
        <v>208</v>
      </c>
      <c r="P57" s="89" t="s">
        <v>208</v>
      </c>
      <c r="Q57" s="89" t="s">
        <v>208</v>
      </c>
      <c r="R57" s="89" t="s">
        <v>208</v>
      </c>
      <c r="S57" s="89" t="s">
        <v>208</v>
      </c>
      <c r="T57" s="89" t="s">
        <v>208</v>
      </c>
      <c r="U57" s="89" t="s">
        <v>208</v>
      </c>
      <c r="V57" s="89" t="s">
        <v>208</v>
      </c>
      <c r="W57" s="89" t="s">
        <v>208</v>
      </c>
      <c r="X57" s="64" t="s">
        <v>208</v>
      </c>
    </row>
    <row r="58" spans="1:24" ht="15" x14ac:dyDescent="0.4">
      <c r="A58" s="70" t="s">
        <v>183</v>
      </c>
      <c r="B58" s="89" t="s">
        <v>208</v>
      </c>
      <c r="C58" s="89" t="s">
        <v>208</v>
      </c>
      <c r="D58" s="89" t="s">
        <v>208</v>
      </c>
      <c r="E58" s="89" t="s">
        <v>208</v>
      </c>
      <c r="F58" s="89">
        <v>6114.2557562750308</v>
      </c>
      <c r="G58" s="89">
        <v>6546.5695325921542</v>
      </c>
      <c r="H58" s="89">
        <v>6375.2474528735911</v>
      </c>
      <c r="I58" s="89">
        <v>6676.6558021772107</v>
      </c>
      <c r="J58" s="89">
        <v>6489.1274810677578</v>
      </c>
      <c r="K58" s="89">
        <v>5902.3121107756706</v>
      </c>
      <c r="L58" s="89">
        <v>5785.2560770867713</v>
      </c>
      <c r="M58" s="89">
        <v>6240.966152463352</v>
      </c>
      <c r="N58" s="89">
        <v>6126.3366731194083</v>
      </c>
      <c r="O58" s="89">
        <v>5905.9250973253938</v>
      </c>
      <c r="P58" s="89">
        <v>5391.0828436731235</v>
      </c>
      <c r="Q58" s="89">
        <v>4640.6488147156615</v>
      </c>
      <c r="R58" s="89">
        <v>2801.5421222795248</v>
      </c>
      <c r="S58" s="89">
        <v>1095.8579041851763</v>
      </c>
      <c r="T58" s="89">
        <v>501.71158509270532</v>
      </c>
      <c r="U58" s="89">
        <v>251.74691479935424</v>
      </c>
      <c r="V58" s="89">
        <v>96.319715403803031</v>
      </c>
      <c r="W58" s="89">
        <v>20.490369502603269</v>
      </c>
      <c r="X58" s="64">
        <v>4.0247843633187594</v>
      </c>
    </row>
    <row r="59" spans="1:24" ht="15" x14ac:dyDescent="0.4">
      <c r="A59" s="70" t="s">
        <v>182</v>
      </c>
      <c r="B59" s="89" t="s">
        <v>208</v>
      </c>
      <c r="C59" s="89" t="s">
        <v>208</v>
      </c>
      <c r="D59" s="89" t="s">
        <v>208</v>
      </c>
      <c r="E59" s="89" t="s">
        <v>208</v>
      </c>
      <c r="F59" s="89">
        <v>6497.5170706033559</v>
      </c>
      <c r="G59" s="89">
        <v>6671.9200629375546</v>
      </c>
      <c r="H59" s="89">
        <v>6708.4074345181061</v>
      </c>
      <c r="I59" s="89">
        <v>6877.4143776738229</v>
      </c>
      <c r="J59" s="89">
        <v>6131.2844682741224</v>
      </c>
      <c r="K59" s="89">
        <v>5134.9895988764092</v>
      </c>
      <c r="L59" s="89">
        <v>4558.5107940278494</v>
      </c>
      <c r="M59" s="89">
        <v>4178.4199907224929</v>
      </c>
      <c r="N59" s="89">
        <v>3678.1777786505204</v>
      </c>
      <c r="O59" s="89">
        <v>3367.3804664563213</v>
      </c>
      <c r="P59" s="89">
        <v>3008.0913266222483</v>
      </c>
      <c r="Q59" s="89">
        <v>2645.4497334077168</v>
      </c>
      <c r="R59" s="89">
        <v>2375.0687485890621</v>
      </c>
      <c r="S59" s="89">
        <v>2051.6481571423024</v>
      </c>
      <c r="T59" s="89">
        <v>1853.5847407346175</v>
      </c>
      <c r="U59" s="89">
        <v>1687.2229039120305</v>
      </c>
      <c r="V59" s="89">
        <v>1484.9219554197773</v>
      </c>
      <c r="W59" s="89">
        <v>1401.6476335453096</v>
      </c>
      <c r="X59" s="64">
        <v>1139.7026665711398</v>
      </c>
    </row>
    <row r="60" spans="1:24" ht="15" x14ac:dyDescent="0.4">
      <c r="A60" s="70" t="s">
        <v>181</v>
      </c>
      <c r="B60" s="89" t="s">
        <v>208</v>
      </c>
      <c r="C60" s="89" t="s">
        <v>208</v>
      </c>
      <c r="D60" s="89" t="s">
        <v>208</v>
      </c>
      <c r="E60" s="89" t="s">
        <v>208</v>
      </c>
      <c r="F60" s="89">
        <v>304.67862767206339</v>
      </c>
      <c r="G60" s="89">
        <v>388.4438299401067</v>
      </c>
      <c r="H60" s="89">
        <v>409.10354240962249</v>
      </c>
      <c r="I60" s="89">
        <v>435.47688903727698</v>
      </c>
      <c r="J60" s="89">
        <v>417.87664997240677</v>
      </c>
      <c r="K60" s="89">
        <v>385.90077616131146</v>
      </c>
      <c r="L60" s="89">
        <v>367.40136148778345</v>
      </c>
      <c r="M60" s="89">
        <v>350.17096658446621</v>
      </c>
      <c r="N60" s="89">
        <v>332.77872589521678</v>
      </c>
      <c r="O60" s="89">
        <v>360.51842454389833</v>
      </c>
      <c r="P60" s="89">
        <v>451.5906936238062</v>
      </c>
      <c r="Q60" s="89">
        <v>494.45572260115119</v>
      </c>
      <c r="R60" s="89">
        <v>571.9533528792299</v>
      </c>
      <c r="S60" s="89">
        <v>616.4796417801748</v>
      </c>
      <c r="T60" s="89">
        <v>638.84783323923625</v>
      </c>
      <c r="U60" s="89">
        <v>673.61149733637023</v>
      </c>
      <c r="V60" s="89">
        <v>665.58061903982696</v>
      </c>
      <c r="W60" s="89">
        <v>703.2705019072182</v>
      </c>
      <c r="X60" s="64">
        <v>663.57190983723717</v>
      </c>
    </row>
    <row r="61" spans="1:24" ht="15" x14ac:dyDescent="0.4">
      <c r="A61" s="70" t="s">
        <v>180</v>
      </c>
      <c r="B61" s="89" t="s">
        <v>208</v>
      </c>
      <c r="C61" s="89" t="s">
        <v>208</v>
      </c>
      <c r="D61" s="89" t="s">
        <v>208</v>
      </c>
      <c r="E61" s="89" t="s">
        <v>208</v>
      </c>
      <c r="F61" s="89">
        <v>562.92278435495746</v>
      </c>
      <c r="G61" s="89">
        <v>496.58818678916117</v>
      </c>
      <c r="H61" s="89">
        <v>433.06030516976597</v>
      </c>
      <c r="I61" s="89">
        <v>411.23124451264772</v>
      </c>
      <c r="J61" s="89">
        <v>375.97160169843596</v>
      </c>
      <c r="K61" s="89">
        <v>492.75311490280313</v>
      </c>
      <c r="L61" s="89">
        <v>466.28475123436408</v>
      </c>
      <c r="M61" s="89">
        <v>371.93199046796872</v>
      </c>
      <c r="N61" s="89">
        <v>297.60099981327562</v>
      </c>
      <c r="O61" s="89">
        <v>286.95565582190142</v>
      </c>
      <c r="P61" s="89">
        <v>287.111595963691</v>
      </c>
      <c r="Q61" s="89">
        <v>252.36205489112123</v>
      </c>
      <c r="R61" s="89">
        <v>225.9413715692904</v>
      </c>
      <c r="S61" s="89">
        <v>195.40346422581791</v>
      </c>
      <c r="T61" s="89">
        <v>162.86735824867472</v>
      </c>
      <c r="U61" s="89">
        <v>135.85143022360037</v>
      </c>
      <c r="V61" s="89">
        <v>115.24668713098762</v>
      </c>
      <c r="W61" s="89">
        <v>94.780582382169968</v>
      </c>
      <c r="X61" s="64">
        <v>68.624281770913811</v>
      </c>
    </row>
    <row r="62" spans="1:24" ht="26.25" customHeight="1" x14ac:dyDescent="0.4">
      <c r="A62" s="162" t="s">
        <v>179</v>
      </c>
      <c r="B62" s="89" t="s">
        <v>208</v>
      </c>
      <c r="C62" s="89" t="s">
        <v>208</v>
      </c>
      <c r="D62" s="89" t="s">
        <v>208</v>
      </c>
      <c r="E62" s="89" t="s">
        <v>208</v>
      </c>
      <c r="F62" s="89">
        <v>1012.1506238566527</v>
      </c>
      <c r="G62" s="89">
        <v>1028.2313308476575</v>
      </c>
      <c r="H62" s="89">
        <v>1008.2698497588002</v>
      </c>
      <c r="I62" s="89">
        <v>992.9339915286962</v>
      </c>
      <c r="J62" s="89">
        <v>986.94400901563199</v>
      </c>
      <c r="K62" s="89">
        <v>956.20675921386169</v>
      </c>
      <c r="L62" s="89">
        <v>929.70995355771663</v>
      </c>
      <c r="M62" s="89">
        <v>913.90587953059367</v>
      </c>
      <c r="N62" s="89">
        <v>916.54798279049771</v>
      </c>
      <c r="O62" s="89">
        <v>936.62727475418978</v>
      </c>
      <c r="P62" s="89">
        <v>972.75101860730945</v>
      </c>
      <c r="Q62" s="89">
        <v>960.59853782387722</v>
      </c>
      <c r="R62" s="89">
        <v>962.20707748794302</v>
      </c>
      <c r="S62" s="89">
        <v>941.88883260362343</v>
      </c>
      <c r="T62" s="89">
        <v>938.79737485866679</v>
      </c>
      <c r="U62" s="89">
        <v>916.28608657310872</v>
      </c>
      <c r="V62" s="89">
        <v>866.5623489138045</v>
      </c>
      <c r="W62" s="89">
        <v>830.71227112175779</v>
      </c>
      <c r="X62" s="64">
        <v>812.99083131041039</v>
      </c>
    </row>
    <row r="63" spans="1:24" ht="15" x14ac:dyDescent="0.4">
      <c r="A63" s="161" t="s">
        <v>65</v>
      </c>
      <c r="B63" s="89">
        <v>3287.1896491284328</v>
      </c>
      <c r="C63" s="89">
        <v>5870.2121810537119</v>
      </c>
      <c r="D63" s="89">
        <v>5295.6253301659299</v>
      </c>
      <c r="E63" s="89">
        <v>4826.744063986218</v>
      </c>
      <c r="F63" s="89">
        <v>4179.3004859640259</v>
      </c>
      <c r="G63" s="89">
        <v>3740.6930828172722</v>
      </c>
      <c r="H63" s="89">
        <v>3676.1200645976965</v>
      </c>
      <c r="I63" s="89">
        <v>3512.2649219529258</v>
      </c>
      <c r="J63" s="89">
        <v>2945.9362365257957</v>
      </c>
      <c r="K63" s="89">
        <v>3009.771091518498</v>
      </c>
      <c r="L63" s="89">
        <v>3085.5054370828288</v>
      </c>
      <c r="M63" s="89">
        <v>2766.1191185434491</v>
      </c>
      <c r="N63" s="89">
        <v>3432.2682178514942</v>
      </c>
      <c r="O63" s="89">
        <v>5548.8681306096969</v>
      </c>
      <c r="P63" s="89">
        <v>5202.5819748573876</v>
      </c>
      <c r="Q63" s="89">
        <v>5663.5868630896857</v>
      </c>
      <c r="R63" s="89">
        <v>5817.1240660097219</v>
      </c>
      <c r="S63" s="89">
        <v>4793.2351219606489</v>
      </c>
      <c r="T63" s="89">
        <v>3343.6867127973201</v>
      </c>
      <c r="U63" s="89">
        <v>2503.3457596869998</v>
      </c>
      <c r="V63" s="89">
        <v>1984.5801913098164</v>
      </c>
      <c r="W63" s="89">
        <v>1730.2797869535723</v>
      </c>
      <c r="X63" s="64">
        <v>1325.334294448616</v>
      </c>
    </row>
    <row r="64" spans="1:24" ht="15" x14ac:dyDescent="0.4">
      <c r="A64" s="161" t="s">
        <v>64</v>
      </c>
      <c r="B64" s="89">
        <v>49.666253725422351</v>
      </c>
      <c r="C64" s="89">
        <v>53.920182744892053</v>
      </c>
      <c r="D64" s="89">
        <v>56.955956467707885</v>
      </c>
      <c r="E64" s="89">
        <v>56.74499593578313</v>
      </c>
      <c r="F64" s="89">
        <v>64.840013704666688</v>
      </c>
      <c r="G64" s="89">
        <v>79.9949445277922</v>
      </c>
      <c r="H64" s="89">
        <v>96.299868737590799</v>
      </c>
      <c r="I64" s="89">
        <v>174.88402266680151</v>
      </c>
      <c r="J64" s="89">
        <v>199.63283304286952</v>
      </c>
      <c r="K64" s="89">
        <v>212.89623354652204</v>
      </c>
      <c r="L64" s="89">
        <v>221.39869783573121</v>
      </c>
      <c r="M64" s="89">
        <v>304.16762600923039</v>
      </c>
      <c r="N64" s="89">
        <v>384.95647392510148</v>
      </c>
      <c r="O64" s="89">
        <v>407.40060326165309</v>
      </c>
      <c r="P64" s="89">
        <v>398.48668395054409</v>
      </c>
      <c r="Q64" s="89">
        <v>418.79858581049012</v>
      </c>
      <c r="R64" s="89">
        <v>444.11485470503482</v>
      </c>
      <c r="S64" s="89">
        <v>440.50834417965058</v>
      </c>
      <c r="T64" s="89">
        <v>453.56415159480304</v>
      </c>
      <c r="U64" s="89">
        <v>475.94088366378367</v>
      </c>
      <c r="V64" s="89">
        <v>460.65037521326849</v>
      </c>
      <c r="W64" s="89">
        <v>442.80073978589945</v>
      </c>
      <c r="X64" s="64">
        <v>435.75447570093411</v>
      </c>
    </row>
    <row r="65" spans="1:24" ht="15" x14ac:dyDescent="0.4">
      <c r="A65" s="161" t="s">
        <v>178</v>
      </c>
      <c r="B65" s="89" t="s">
        <v>208</v>
      </c>
      <c r="C65" s="89" t="s">
        <v>208</v>
      </c>
      <c r="D65" s="89" t="s">
        <v>208</v>
      </c>
      <c r="E65" s="89" t="s">
        <v>208</v>
      </c>
      <c r="F65" s="89" t="s">
        <v>208</v>
      </c>
      <c r="G65" s="89" t="s">
        <v>208</v>
      </c>
      <c r="H65" s="89" t="s">
        <v>208</v>
      </c>
      <c r="I65" s="89" t="s">
        <v>208</v>
      </c>
      <c r="J65" s="89">
        <v>568.49621171197145</v>
      </c>
      <c r="K65" s="89">
        <v>585.5566380852506</v>
      </c>
      <c r="L65" s="89">
        <v>602.38132272548785</v>
      </c>
      <c r="M65" s="89">
        <v>614.19856359691119</v>
      </c>
      <c r="N65" s="89">
        <v>618.98127385350904</v>
      </c>
      <c r="O65" s="89">
        <v>635.34650632102318</v>
      </c>
      <c r="P65" s="89">
        <v>657.24203526749704</v>
      </c>
      <c r="Q65" s="89">
        <v>658.50761500898841</v>
      </c>
      <c r="R65" s="89">
        <v>654.95152258375026</v>
      </c>
      <c r="S65" s="89">
        <v>653.95457925831806</v>
      </c>
      <c r="T65" s="89">
        <v>651.42783033276737</v>
      </c>
      <c r="U65" s="89">
        <v>656.64996066949982</v>
      </c>
      <c r="V65" s="89">
        <v>648.01442738530966</v>
      </c>
      <c r="W65" s="89">
        <v>663.17860767621437</v>
      </c>
      <c r="X65" s="64">
        <v>466.18059030628365</v>
      </c>
    </row>
    <row r="66" spans="1:24" ht="15" x14ac:dyDescent="0.4">
      <c r="A66" s="161" t="s">
        <v>89</v>
      </c>
      <c r="B66" s="89" t="s">
        <v>208</v>
      </c>
      <c r="C66" s="89" t="s">
        <v>208</v>
      </c>
      <c r="D66" s="89" t="s">
        <v>208</v>
      </c>
      <c r="E66" s="89" t="s">
        <v>208</v>
      </c>
      <c r="F66" s="89" t="s">
        <v>208</v>
      </c>
      <c r="G66" s="89" t="s">
        <v>208</v>
      </c>
      <c r="H66" s="89" t="s">
        <v>208</v>
      </c>
      <c r="I66" s="89" t="s">
        <v>208</v>
      </c>
      <c r="J66" s="89">
        <v>7978.4593697126993</v>
      </c>
      <c r="K66" s="89">
        <v>8368.4501039990482</v>
      </c>
      <c r="L66" s="89">
        <v>8685.332235530017</v>
      </c>
      <c r="M66" s="89">
        <v>9090.2803033547843</v>
      </c>
      <c r="N66" s="89">
        <v>9254.94129160183</v>
      </c>
      <c r="O66" s="89">
        <v>9630.1546024703657</v>
      </c>
      <c r="P66" s="89">
        <v>9585.9325512506166</v>
      </c>
      <c r="Q66" s="89">
        <v>9243.5651816743484</v>
      </c>
      <c r="R66" s="89">
        <v>8452.1867877441855</v>
      </c>
      <c r="S66" s="89">
        <v>7781.1746675748191</v>
      </c>
      <c r="T66" s="89">
        <v>7174.6382801007285</v>
      </c>
      <c r="U66" s="89">
        <v>6579.2506099600969</v>
      </c>
      <c r="V66" s="89">
        <v>5995.3122715074614</v>
      </c>
      <c r="W66" s="89">
        <v>5571.1829749084709</v>
      </c>
      <c r="X66" s="64">
        <v>5240.340461798517</v>
      </c>
    </row>
    <row r="67" spans="1:24" ht="27" customHeight="1" x14ac:dyDescent="0.4">
      <c r="A67" s="161" t="s">
        <v>103</v>
      </c>
      <c r="B67" s="89" t="s">
        <v>208</v>
      </c>
      <c r="C67" s="89" t="s">
        <v>208</v>
      </c>
      <c r="D67" s="89" t="s">
        <v>208</v>
      </c>
      <c r="E67" s="89" t="s">
        <v>208</v>
      </c>
      <c r="F67" s="89" t="s">
        <v>208</v>
      </c>
      <c r="G67" s="89" t="s">
        <v>208</v>
      </c>
      <c r="H67" s="89" t="s">
        <v>208</v>
      </c>
      <c r="I67" s="89" t="s">
        <v>208</v>
      </c>
      <c r="J67" s="89" t="s">
        <v>208</v>
      </c>
      <c r="K67" s="89" t="s">
        <v>208</v>
      </c>
      <c r="L67" s="89" t="s">
        <v>208</v>
      </c>
      <c r="M67" s="89" t="s">
        <v>208</v>
      </c>
      <c r="N67" s="89" t="s">
        <v>208</v>
      </c>
      <c r="O67" s="89" t="s">
        <v>208</v>
      </c>
      <c r="P67" s="89" t="s">
        <v>208</v>
      </c>
      <c r="Q67" s="89" t="s">
        <v>208</v>
      </c>
      <c r="R67" s="89" t="s">
        <v>208</v>
      </c>
      <c r="S67" s="89">
        <v>177.34591907656585</v>
      </c>
      <c r="T67" s="89">
        <v>1706.6264974669671</v>
      </c>
      <c r="U67" s="89">
        <v>3251.377345686486</v>
      </c>
      <c r="V67" s="89">
        <v>5459.631391401379</v>
      </c>
      <c r="W67" s="89">
        <v>8976.2895595638456</v>
      </c>
      <c r="X67" s="64">
        <v>10833.117211272911</v>
      </c>
    </row>
    <row r="68" spans="1:24" ht="15" x14ac:dyDescent="0.4">
      <c r="A68" s="161" t="s">
        <v>63</v>
      </c>
      <c r="B68" s="89">
        <v>1373.6664585106794</v>
      </c>
      <c r="C68" s="89">
        <v>1505.0355373706402</v>
      </c>
      <c r="D68" s="89">
        <v>1463.8342433088037</v>
      </c>
      <c r="E68" s="89">
        <v>1490.8500861835105</v>
      </c>
      <c r="F68" s="89">
        <v>1467.3241543177758</v>
      </c>
      <c r="G68" s="89">
        <v>1489.6259815484245</v>
      </c>
      <c r="H68" s="89">
        <v>1339.3231861257468</v>
      </c>
      <c r="I68" s="89">
        <v>1282.5669095011181</v>
      </c>
      <c r="J68" s="89">
        <v>1225.2570676966536</v>
      </c>
      <c r="K68" s="89">
        <v>1170.2008018830868</v>
      </c>
      <c r="L68" s="89">
        <v>1140.3640475822319</v>
      </c>
      <c r="M68" s="89">
        <v>1106.3812802645637</v>
      </c>
      <c r="N68" s="89">
        <v>1063.9782130347191</v>
      </c>
      <c r="O68" s="89">
        <v>1071.7783942608924</v>
      </c>
      <c r="P68" s="89">
        <v>1031.0626315476713</v>
      </c>
      <c r="Q68" s="89">
        <v>1008.9408323296891</v>
      </c>
      <c r="R68" s="89">
        <v>995.95727464041192</v>
      </c>
      <c r="S68" s="89">
        <v>948.52554458008183</v>
      </c>
      <c r="T68" s="89">
        <v>801.59039540199808</v>
      </c>
      <c r="U68" s="89">
        <v>507.92533596537487</v>
      </c>
      <c r="V68" s="89">
        <v>247.6365688820004</v>
      </c>
      <c r="W68" s="89">
        <v>123.85268514660034</v>
      </c>
      <c r="X68" s="64">
        <v>98.807771045964529</v>
      </c>
    </row>
    <row r="69" spans="1:24" ht="15" x14ac:dyDescent="0.4">
      <c r="A69" s="70" t="s">
        <v>62</v>
      </c>
      <c r="B69" s="89" t="s">
        <v>208</v>
      </c>
      <c r="C69" s="89" t="s">
        <v>208</v>
      </c>
      <c r="D69" s="89" t="s">
        <v>208</v>
      </c>
      <c r="E69" s="89" t="s">
        <v>208</v>
      </c>
      <c r="F69" s="89">
        <v>1231.6058114503189</v>
      </c>
      <c r="G69" s="89">
        <v>1252.6259350487169</v>
      </c>
      <c r="H69" s="89">
        <v>1111.8361230731123</v>
      </c>
      <c r="I69" s="89">
        <v>1049.7100349872499</v>
      </c>
      <c r="J69" s="89">
        <v>1059.413707341135</v>
      </c>
      <c r="K69" s="89">
        <v>1003.392390431859</v>
      </c>
      <c r="L69" s="89">
        <v>969.67062029315048</v>
      </c>
      <c r="M69" s="89">
        <v>859.01936427889677</v>
      </c>
      <c r="N69" s="89">
        <v>853.41405224018206</v>
      </c>
      <c r="O69" s="89">
        <v>854.9961715033935</v>
      </c>
      <c r="P69" s="89">
        <v>833.63237186280321</v>
      </c>
      <c r="Q69" s="89">
        <v>814.86523808376069</v>
      </c>
      <c r="R69" s="89">
        <v>816.8060257614452</v>
      </c>
      <c r="S69" s="89">
        <v>788.93015476331414</v>
      </c>
      <c r="T69" s="89">
        <v>650.98629960247831</v>
      </c>
      <c r="U69" s="89">
        <v>369.4366082124796</v>
      </c>
      <c r="V69" s="89">
        <v>123.80312726293036</v>
      </c>
      <c r="W69" s="89">
        <v>15.634985507082632</v>
      </c>
      <c r="X69" s="64">
        <v>1.3866516733319072</v>
      </c>
    </row>
    <row r="70" spans="1:24" ht="15" x14ac:dyDescent="0.4">
      <c r="A70" s="70" t="s">
        <v>61</v>
      </c>
      <c r="B70" s="89" t="s">
        <v>208</v>
      </c>
      <c r="C70" s="89" t="s">
        <v>208</v>
      </c>
      <c r="D70" s="89" t="s">
        <v>208</v>
      </c>
      <c r="E70" s="89" t="s">
        <v>208</v>
      </c>
      <c r="F70" s="89">
        <v>235.71834286745704</v>
      </c>
      <c r="G70" s="89">
        <v>237.00004649970768</v>
      </c>
      <c r="H70" s="89">
        <v>227.48706305263477</v>
      </c>
      <c r="I70" s="89">
        <v>232.85687451386835</v>
      </c>
      <c r="J70" s="89">
        <v>165.84336035551857</v>
      </c>
      <c r="K70" s="89">
        <v>166.80841145122778</v>
      </c>
      <c r="L70" s="89">
        <v>170.69342728908106</v>
      </c>
      <c r="M70" s="89">
        <v>247.3619159856666</v>
      </c>
      <c r="N70" s="89">
        <v>210.56416079453729</v>
      </c>
      <c r="O70" s="89">
        <v>216.78222275749894</v>
      </c>
      <c r="P70" s="89">
        <v>197.43025968486836</v>
      </c>
      <c r="Q70" s="89">
        <v>194.07559424592827</v>
      </c>
      <c r="R70" s="89">
        <v>179.15124887896653</v>
      </c>
      <c r="S70" s="89">
        <v>159.59538981676752</v>
      </c>
      <c r="T70" s="89">
        <v>150.60409579951977</v>
      </c>
      <c r="U70" s="89">
        <v>138.48872775289522</v>
      </c>
      <c r="V70" s="89">
        <v>123.83344161907006</v>
      </c>
      <c r="W70" s="89">
        <v>108.2176996395177</v>
      </c>
      <c r="X70" s="64">
        <v>97.421119372632617</v>
      </c>
    </row>
    <row r="71" spans="1:24" ht="15" x14ac:dyDescent="0.4">
      <c r="A71" s="160" t="s">
        <v>60</v>
      </c>
      <c r="B71" s="89">
        <v>47015.777564972923</v>
      </c>
      <c r="C71" s="89">
        <v>48948.913060363637</v>
      </c>
      <c r="D71" s="89">
        <v>51193.493835403082</v>
      </c>
      <c r="E71" s="89">
        <v>54112.274836684795</v>
      </c>
      <c r="F71" s="89">
        <v>54159.921394735065</v>
      </c>
      <c r="G71" s="89">
        <v>58016.059425438732</v>
      </c>
      <c r="H71" s="89">
        <v>59885.692682782421</v>
      </c>
      <c r="I71" s="89">
        <v>61424.081739360146</v>
      </c>
      <c r="J71" s="89">
        <v>62697.086606707242</v>
      </c>
      <c r="K71" s="89">
        <v>64320.11863691359</v>
      </c>
      <c r="L71" s="89">
        <v>65123.115402281226</v>
      </c>
      <c r="M71" s="89">
        <v>68202.818539045955</v>
      </c>
      <c r="N71" s="89">
        <v>70981.476544623554</v>
      </c>
      <c r="O71" s="89">
        <v>75995.973548773967</v>
      </c>
      <c r="P71" s="89">
        <v>77721.601693766075</v>
      </c>
      <c r="Q71" s="89">
        <v>81485.308482757653</v>
      </c>
      <c r="R71" s="89">
        <v>85982.889457565281</v>
      </c>
      <c r="S71" s="89">
        <v>88001.227626031585</v>
      </c>
      <c r="T71" s="89">
        <v>90385.632274861404</v>
      </c>
      <c r="U71" s="89">
        <v>92672.509477993255</v>
      </c>
      <c r="V71" s="89">
        <v>92819.996277050799</v>
      </c>
      <c r="W71" s="89">
        <v>93276.875054675082</v>
      </c>
      <c r="X71" s="64">
        <v>94486.306861060308</v>
      </c>
    </row>
    <row r="72" spans="1:24" ht="27" customHeight="1" x14ac:dyDescent="0.4">
      <c r="A72" s="160" t="s">
        <v>88</v>
      </c>
      <c r="B72" s="89" t="s">
        <v>208</v>
      </c>
      <c r="C72" s="89" t="s">
        <v>208</v>
      </c>
      <c r="D72" s="89" t="s">
        <v>208</v>
      </c>
      <c r="E72" s="89" t="s">
        <v>208</v>
      </c>
      <c r="F72" s="89" t="s">
        <v>208</v>
      </c>
      <c r="G72" s="89" t="s">
        <v>208</v>
      </c>
      <c r="H72" s="89" t="s">
        <v>208</v>
      </c>
      <c r="I72" s="89" t="s">
        <v>208</v>
      </c>
      <c r="J72" s="89">
        <v>1725.66870261965</v>
      </c>
      <c r="K72" s="89">
        <v>1539.6080003921963</v>
      </c>
      <c r="L72" s="89">
        <v>1658.816749749215</v>
      </c>
      <c r="M72" s="89">
        <v>2000.2827274340436</v>
      </c>
      <c r="N72" s="89">
        <v>2333.8521017601197</v>
      </c>
      <c r="O72" s="89">
        <v>2394.6042628229488</v>
      </c>
      <c r="P72" s="89">
        <v>2478.3056738290525</v>
      </c>
      <c r="Q72" s="89">
        <v>2515.5517232093089</v>
      </c>
      <c r="R72" s="89">
        <v>2521.7137961698977</v>
      </c>
      <c r="S72" s="89">
        <v>2453.9774947802302</v>
      </c>
      <c r="T72" s="89">
        <v>2475.3225271522092</v>
      </c>
      <c r="U72" s="89">
        <v>2593.7342689102579</v>
      </c>
      <c r="V72" s="89">
        <v>2628.6072303512296</v>
      </c>
      <c r="W72" s="89">
        <v>2459.3156160333265</v>
      </c>
      <c r="X72" s="64">
        <v>2632.9690374596235</v>
      </c>
    </row>
    <row r="73" spans="1:24" ht="15" x14ac:dyDescent="0.4">
      <c r="A73" s="160" t="s">
        <v>102</v>
      </c>
      <c r="B73" s="89" t="s">
        <v>208</v>
      </c>
      <c r="C73" s="89" t="s">
        <v>208</v>
      </c>
      <c r="D73" s="89" t="s">
        <v>208</v>
      </c>
      <c r="E73" s="89" t="s">
        <v>208</v>
      </c>
      <c r="F73" s="89" t="s">
        <v>208</v>
      </c>
      <c r="G73" s="89" t="s">
        <v>208</v>
      </c>
      <c r="H73" s="89" t="s">
        <v>208</v>
      </c>
      <c r="I73" s="89" t="s">
        <v>208</v>
      </c>
      <c r="J73" s="89" t="s">
        <v>208</v>
      </c>
      <c r="K73" s="89" t="s">
        <v>208</v>
      </c>
      <c r="L73" s="89" t="s">
        <v>208</v>
      </c>
      <c r="M73" s="89" t="s">
        <v>208</v>
      </c>
      <c r="N73" s="89" t="s">
        <v>208</v>
      </c>
      <c r="O73" s="89" t="s">
        <v>208</v>
      </c>
      <c r="P73" s="89" t="s">
        <v>208</v>
      </c>
      <c r="Q73" s="89" t="s">
        <v>208</v>
      </c>
      <c r="R73" s="89" t="s">
        <v>208</v>
      </c>
      <c r="S73" s="89">
        <v>6.4732997621925907</v>
      </c>
      <c r="T73" s="89">
        <v>61.266486606627268</v>
      </c>
      <c r="U73" s="89">
        <v>531.26897149378715</v>
      </c>
      <c r="V73" s="89">
        <v>1677.7949362125362</v>
      </c>
      <c r="W73" s="89">
        <v>3448.4295453500849</v>
      </c>
      <c r="X73" s="64">
        <v>8293.162944482634</v>
      </c>
    </row>
    <row r="74" spans="1:24" ht="15" x14ac:dyDescent="0.4">
      <c r="A74" s="160" t="s">
        <v>59</v>
      </c>
      <c r="B74" s="89" t="s">
        <v>208</v>
      </c>
      <c r="C74" s="89" t="s">
        <v>208</v>
      </c>
      <c r="D74" s="89" t="s">
        <v>208</v>
      </c>
      <c r="E74" s="89" t="s">
        <v>208</v>
      </c>
      <c r="F74" s="89">
        <v>2536.6797372830019</v>
      </c>
      <c r="G74" s="89">
        <v>2412.8872000538386</v>
      </c>
      <c r="H74" s="89">
        <v>2387.9366140974221</v>
      </c>
      <c r="I74" s="89">
        <v>2625.0773742138981</v>
      </c>
      <c r="J74" s="89">
        <v>3300.3705352076522</v>
      </c>
      <c r="K74" s="89">
        <v>4046.9485265293415</v>
      </c>
      <c r="L74" s="89">
        <v>2538.7032948936526</v>
      </c>
      <c r="M74" s="89">
        <v>2544.0055122467252</v>
      </c>
      <c r="N74" s="89">
        <v>3228.883365323793</v>
      </c>
      <c r="O74" s="89">
        <v>3222.2101087773444</v>
      </c>
      <c r="P74" s="89">
        <v>3191.5830352174617</v>
      </c>
      <c r="Q74" s="89">
        <v>2452.8205163813946</v>
      </c>
      <c r="R74" s="89">
        <v>2388.8813401027169</v>
      </c>
      <c r="S74" s="89">
        <v>2341.05902048187</v>
      </c>
      <c r="T74" s="89">
        <v>2283.0355753226058</v>
      </c>
      <c r="U74" s="89">
        <v>2236.0707264519128</v>
      </c>
      <c r="V74" s="89">
        <v>2159.709489482319</v>
      </c>
      <c r="W74" s="89">
        <v>2091.1873668153248</v>
      </c>
      <c r="X74" s="64">
        <v>2027.0158018480361</v>
      </c>
    </row>
    <row r="75" spans="1:24" s="156" customFormat="1" ht="40.5" customHeight="1" x14ac:dyDescent="0.4">
      <c r="A75" s="159" t="s">
        <v>177</v>
      </c>
      <c r="B75" s="158">
        <v>117911.88240219392</v>
      </c>
      <c r="C75" s="158">
        <v>118723.97288224875</v>
      </c>
      <c r="D75" s="158">
        <v>119739.151933913</v>
      </c>
      <c r="E75" s="158">
        <v>122946.0194478808</v>
      </c>
      <c r="F75" s="158">
        <v>126833.0673726775</v>
      </c>
      <c r="G75" s="158">
        <v>134087.54114151697</v>
      </c>
      <c r="H75" s="158">
        <v>136842.64307352254</v>
      </c>
      <c r="I75" s="158">
        <v>136206.26227592418</v>
      </c>
      <c r="J75" s="158">
        <v>144619.43990562495</v>
      </c>
      <c r="K75" s="158">
        <v>146734.02830432329</v>
      </c>
      <c r="L75" s="158">
        <v>146479.2126297644</v>
      </c>
      <c r="M75" s="158">
        <v>151360.56585570765</v>
      </c>
      <c r="N75" s="158">
        <v>156987.13271484358</v>
      </c>
      <c r="O75" s="158">
        <v>170204.07870239191</v>
      </c>
      <c r="P75" s="158">
        <v>172967.76714648627</v>
      </c>
      <c r="Q75" s="158">
        <v>177347.63109464513</v>
      </c>
      <c r="R75" s="158">
        <v>182187.22866190982</v>
      </c>
      <c r="S75" s="158">
        <v>176263.57260496423</v>
      </c>
      <c r="T75" s="158">
        <v>178505.36053899594</v>
      </c>
      <c r="U75" s="158">
        <v>181174.60161396288</v>
      </c>
      <c r="V75" s="158">
        <v>179355.60895721018</v>
      </c>
      <c r="W75" s="158">
        <v>180086.86988642623</v>
      </c>
      <c r="X75" s="157">
        <v>182672.26542628423</v>
      </c>
    </row>
    <row r="81" spans="2:24" x14ac:dyDescent="0.35">
      <c r="B81" s="154"/>
      <c r="C81" s="154"/>
      <c r="D81" s="154"/>
      <c r="E81" s="154"/>
      <c r="F81" s="154"/>
      <c r="G81" s="154"/>
      <c r="H81" s="154"/>
      <c r="I81" s="154"/>
      <c r="J81" s="154"/>
      <c r="K81" s="154"/>
      <c r="L81" s="154"/>
      <c r="M81" s="154"/>
      <c r="N81" s="154"/>
      <c r="O81" s="154"/>
      <c r="P81" s="154"/>
      <c r="Q81" s="154"/>
      <c r="R81" s="154"/>
      <c r="S81" s="154"/>
      <c r="T81" s="154"/>
      <c r="U81" s="154"/>
      <c r="V81" s="154"/>
      <c r="W81" s="154"/>
      <c r="X81" s="154"/>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2.77734375" style="45" hidden="1" customWidth="1"/>
    <col min="8" max="13" width="12.77734375" style="45" customWidth="1"/>
    <col min="14" max="14" width="12.77734375" style="45" hidden="1" customWidth="1"/>
    <col min="15" max="17" width="12.77734375" style="45" customWidth="1"/>
    <col min="18" max="18" width="12.77734375" style="45" hidden="1" customWidth="1"/>
    <col min="19" max="20" width="12.77734375" style="45" customWidth="1"/>
    <col min="21" max="21" width="11.109375" style="45" customWidth="1"/>
    <col min="22" max="22" width="12.109375" style="45" customWidth="1"/>
    <col min="23" max="26" width="12.77734375" style="45" customWidth="1"/>
    <col min="27" max="27" width="11" style="45" customWidth="1"/>
    <col min="28" max="28" width="13.44140625" style="45" hidden="1" customWidth="1"/>
    <col min="29" max="31" width="12.77734375" style="45" customWidth="1"/>
    <col min="32" max="32" width="11.109375" style="45" customWidth="1"/>
    <col min="33" max="37" width="12.77734375" style="45" hidden="1" customWidth="1"/>
    <col min="38" max="38" width="11" style="45" customWidth="1"/>
    <col min="39" max="39" width="12.77734375" style="45" hidden="1" customWidth="1"/>
    <col min="40" max="40" width="11.109375" style="45" customWidth="1"/>
    <col min="41" max="16384" width="8.88671875" style="45"/>
  </cols>
  <sheetData>
    <row r="1" spans="1:40" s="75" customFormat="1" ht="60" customHeight="1" x14ac:dyDescent="0.4">
      <c r="A1" s="189" t="s">
        <v>92</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114802.50366269189</v>
      </c>
      <c r="D3" s="60">
        <f t="shared" ref="D3:AF3" si="1">SUM(D6,D16:D17,D4)</f>
        <v>3924.14037813</v>
      </c>
      <c r="E3" s="60">
        <f t="shared" si="1"/>
        <v>874.53990900999997</v>
      </c>
      <c r="F3" s="60">
        <f t="shared" si="1"/>
        <v>1149.1385722999999</v>
      </c>
      <c r="G3" s="60"/>
      <c r="H3" s="60">
        <f t="shared" si="1"/>
        <v>3774.0895750000004</v>
      </c>
      <c r="I3" s="60">
        <f t="shared" si="1"/>
        <v>8618.3022953999971</v>
      </c>
      <c r="J3" s="60">
        <f t="shared" si="1"/>
        <v>923.76479697783793</v>
      </c>
      <c r="K3" s="60">
        <f t="shared" si="1"/>
        <v>4869.6964021188805</v>
      </c>
      <c r="L3" s="60">
        <f t="shared" si="1"/>
        <v>2824.8410963032825</v>
      </c>
      <c r="M3" s="60">
        <f t="shared" si="1"/>
        <v>17.693564299999998</v>
      </c>
      <c r="N3" s="60"/>
      <c r="O3" s="60">
        <f t="shared" si="1"/>
        <v>13928.205135</v>
      </c>
      <c r="P3" s="60">
        <f t="shared" si="1"/>
        <v>6649.9306075199993</v>
      </c>
      <c r="Q3" s="60">
        <f t="shared" si="1"/>
        <v>9149.9960046050073</v>
      </c>
      <c r="R3" s="60"/>
      <c r="S3" s="60">
        <f t="shared" si="1"/>
        <v>4532.1900443650766</v>
      </c>
      <c r="T3" s="60">
        <f t="shared" si="1"/>
        <v>3943.0085425279758</v>
      </c>
      <c r="U3" s="60">
        <f t="shared" si="1"/>
        <v>296.30574154435203</v>
      </c>
      <c r="V3" s="60">
        <f t="shared" si="1"/>
        <v>378.49167616759217</v>
      </c>
      <c r="W3" s="60">
        <f t="shared" si="1"/>
        <v>745.66237929900012</v>
      </c>
      <c r="X3" s="60">
        <f t="shared" si="1"/>
        <v>2311.2043118300007</v>
      </c>
      <c r="Y3" s="60">
        <f t="shared" si="1"/>
        <v>163.62538309999999</v>
      </c>
      <c r="Z3" s="60">
        <f t="shared" si="1"/>
        <v>449.6072684537466</v>
      </c>
      <c r="AA3" s="60">
        <f t="shared" si="1"/>
        <v>6426.2752196000029</v>
      </c>
      <c r="AB3" s="60"/>
      <c r="AC3" s="60">
        <f t="shared" si="1"/>
        <v>900.21167601000002</v>
      </c>
      <c r="AD3" s="60">
        <f t="shared" si="1"/>
        <v>771.95111937118747</v>
      </c>
      <c r="AE3" s="60">
        <f t="shared" si="1"/>
        <v>128.26055663881255</v>
      </c>
      <c r="AF3" s="60">
        <f t="shared" si="1"/>
        <v>51422.462685709987</v>
      </c>
      <c r="AG3" s="60"/>
      <c r="AH3" s="60"/>
      <c r="AI3" s="60"/>
      <c r="AJ3" s="60"/>
      <c r="AK3" s="60"/>
      <c r="AL3" s="60">
        <f>SUM(AL6,AL16:AL17,AL4)</f>
        <v>1183.6549443026731</v>
      </c>
      <c r="AM3" s="60"/>
      <c r="AN3" s="59">
        <f>SUM(AN6,AN16:AN17,AN4)</f>
        <v>3113.7637531214655</v>
      </c>
    </row>
    <row r="4" spans="1:40" s="48" customFormat="1" x14ac:dyDescent="0.4">
      <c r="A4" s="68"/>
      <c r="B4" s="70" t="s">
        <v>57</v>
      </c>
      <c r="C4" s="66">
        <f t="shared" si="0"/>
        <v>2135.8863550137512</v>
      </c>
      <c r="D4" s="65">
        <f>AA!$L$4</f>
        <v>1.3081104298186155</v>
      </c>
      <c r="E4" s="65">
        <f>BBWB!$L$4</f>
        <v>25.217539613784226</v>
      </c>
      <c r="F4" s="65">
        <f>CA!$L$4</f>
        <v>0.23070539075910471</v>
      </c>
      <c r="G4" s="65"/>
      <c r="H4" s="65">
        <f>CTB!L4</f>
        <v>0</v>
      </c>
      <c r="I4" s="65">
        <f>DLA!$L$4</f>
        <v>7.1528654627143586</v>
      </c>
      <c r="J4" s="65">
        <f>'DLA (children)'!$L$4</f>
        <v>0.62947527234665412</v>
      </c>
      <c r="K4" s="65">
        <f>'DLA (working age)'!$L$4</f>
        <v>3.3937492299175704</v>
      </c>
      <c r="L4" s="65">
        <f>'DLA (pensioners)'!$L$4</f>
        <v>3.1373736435594681</v>
      </c>
      <c r="M4" s="65">
        <f>DHP!$L$4</f>
        <v>0</v>
      </c>
      <c r="N4" s="65"/>
      <c r="O4" s="65">
        <f>HB!$L$4</f>
        <v>0</v>
      </c>
      <c r="P4" s="65">
        <f>IB!$L$4</f>
        <v>43.630579718892889</v>
      </c>
      <c r="Q4" s="65">
        <f>IS!$L$4</f>
        <v>0.55798449223950342</v>
      </c>
      <c r="R4" s="65"/>
      <c r="S4" s="65">
        <f>'IS (incapacity)'!$L$4</f>
        <v>0.22464070251190746</v>
      </c>
      <c r="T4" s="65">
        <f>'IS (lone parent)'!$L$4</f>
        <v>0.21548558529809003</v>
      </c>
      <c r="U4" s="65">
        <f>'IS (carer)'!$L$4</f>
        <v>0</v>
      </c>
      <c r="V4" s="65">
        <f>'IS (others)'!$L$4</f>
        <v>0.14162836014182636</v>
      </c>
      <c r="W4" s="65">
        <f>IIDB!$L$4</f>
        <v>11.459261914883713</v>
      </c>
      <c r="X4" s="65">
        <f>JSA!$L$4</f>
        <v>0.21529537268885268</v>
      </c>
      <c r="Y4" s="65">
        <f>MA!$L$4</f>
        <v>0.15751713584208893</v>
      </c>
      <c r="Z4" s="65">
        <f>O75TVL!$L$4</f>
        <v>0</v>
      </c>
      <c r="AA4" s="65">
        <f>PC!$L$4</f>
        <v>0.7379654177635161</v>
      </c>
      <c r="AB4" s="65"/>
      <c r="AC4" s="65">
        <f>SDA!$L$4</f>
        <v>1.6977631672260922</v>
      </c>
      <c r="AD4" s="65">
        <f>'SDA (working age)'!$L$4</f>
        <v>1.5175139653455005</v>
      </c>
      <c r="AE4" s="65">
        <f>'SDA (pensioners)'!$L$4</f>
        <v>0.18024920188059179</v>
      </c>
      <c r="AF4" s="65">
        <f>SP!$L$4</f>
        <v>2035.6212325466122</v>
      </c>
      <c r="AG4" s="65"/>
      <c r="AH4" s="65"/>
      <c r="AI4" s="65"/>
      <c r="AJ4" s="65"/>
      <c r="AK4" s="65"/>
      <c r="AL4" s="65">
        <f>SMP!$L$4</f>
        <v>1.499534350526045</v>
      </c>
      <c r="AM4" s="65"/>
      <c r="AN4" s="64">
        <f>WFP!$L$4</f>
        <v>6.4</v>
      </c>
    </row>
    <row r="5" spans="1:40" s="48" customFormat="1" ht="25.5" customHeight="1" x14ac:dyDescent="0.4">
      <c r="A5" s="69">
        <v>941</v>
      </c>
      <c r="B5" s="51" t="s">
        <v>56</v>
      </c>
      <c r="C5" s="61">
        <f t="shared" si="0"/>
        <v>101894.84031347097</v>
      </c>
      <c r="D5" s="60">
        <f t="shared" ref="D5:AF5" si="2">SUM(D6,D16)</f>
        <v>3541.9964478603697</v>
      </c>
      <c r="E5" s="60">
        <f t="shared" si="2"/>
        <v>759.1070775826696</v>
      </c>
      <c r="F5" s="60">
        <f t="shared" si="2"/>
        <v>1038.376119868685</v>
      </c>
      <c r="G5" s="60"/>
      <c r="H5" s="60">
        <f t="shared" si="2"/>
        <v>3406.3127060000006</v>
      </c>
      <c r="I5" s="60">
        <f t="shared" si="2"/>
        <v>7637.0866554188124</v>
      </c>
      <c r="J5" s="60">
        <f t="shared" si="2"/>
        <v>838.31637623826009</v>
      </c>
      <c r="K5" s="60">
        <f t="shared" si="2"/>
        <v>4307.1670866118775</v>
      </c>
      <c r="L5" s="60">
        <f t="shared" si="2"/>
        <v>2491.5504424742271</v>
      </c>
      <c r="M5" s="60">
        <f t="shared" si="2"/>
        <v>15.678125299999998</v>
      </c>
      <c r="N5" s="60"/>
      <c r="O5" s="60">
        <f t="shared" si="2"/>
        <v>12714.585476</v>
      </c>
      <c r="P5" s="60">
        <f t="shared" si="2"/>
        <v>5807.352097676212</v>
      </c>
      <c r="Q5" s="60">
        <f t="shared" si="2"/>
        <v>8242.6455108170849</v>
      </c>
      <c r="R5" s="60"/>
      <c r="S5" s="60">
        <f t="shared" si="2"/>
        <v>4021.3064607519668</v>
      </c>
      <c r="T5" s="60">
        <f t="shared" si="2"/>
        <v>3615.2804168956636</v>
      </c>
      <c r="U5" s="60">
        <f t="shared" si="2"/>
        <v>265.60311243019407</v>
      </c>
      <c r="V5" s="60">
        <f t="shared" si="2"/>
        <v>343.42523814184921</v>
      </c>
      <c r="W5" s="60">
        <f t="shared" si="2"/>
        <v>658.97194581713643</v>
      </c>
      <c r="X5" s="60">
        <f t="shared" si="2"/>
        <v>2081.9527649185288</v>
      </c>
      <c r="Y5" s="60">
        <f t="shared" si="2"/>
        <v>150.60319292627909</v>
      </c>
      <c r="Z5" s="60">
        <f t="shared" si="2"/>
        <v>411.88043913723175</v>
      </c>
      <c r="AA5" s="60">
        <f t="shared" si="2"/>
        <v>5781.2146192077489</v>
      </c>
      <c r="AB5" s="60"/>
      <c r="AC5" s="60">
        <f t="shared" si="2"/>
        <v>798.60472426889999</v>
      </c>
      <c r="AD5" s="60">
        <f t="shared" si="2"/>
        <v>684.92483271527919</v>
      </c>
      <c r="AE5" s="60">
        <f t="shared" si="2"/>
        <v>113.67989155362075</v>
      </c>
      <c r="AF5" s="60">
        <f t="shared" si="2"/>
        <v>44946.274892417256</v>
      </c>
      <c r="AG5" s="60"/>
      <c r="AH5" s="60"/>
      <c r="AI5" s="60"/>
      <c r="AJ5" s="60"/>
      <c r="AK5" s="60"/>
      <c r="AL5" s="60">
        <f>SUM(AL6,AL16)</f>
        <v>1067.7159772678749</v>
      </c>
      <c r="AM5" s="60"/>
      <c r="AN5" s="59">
        <f>SUM(AN6,AN16)</f>
        <v>2834.481540986174</v>
      </c>
    </row>
    <row r="6" spans="1:40" s="48" customFormat="1" ht="25.5" customHeight="1" x14ac:dyDescent="0.4">
      <c r="A6" s="69">
        <v>921</v>
      </c>
      <c r="B6" s="52" t="s">
        <v>55</v>
      </c>
      <c r="C6" s="61">
        <f t="shared" si="0"/>
        <v>95329.555130641049</v>
      </c>
      <c r="D6" s="60">
        <f t="shared" ref="D6:AF6" si="3">SUM(D7:D15)</f>
        <v>3236.9588812938482</v>
      </c>
      <c r="E6" s="60">
        <f t="shared" si="3"/>
        <v>712.39122888031704</v>
      </c>
      <c r="F6" s="60">
        <f t="shared" si="3"/>
        <v>958.62883420371122</v>
      </c>
      <c r="G6" s="60"/>
      <c r="H6" s="60">
        <f t="shared" si="3"/>
        <v>3229.8402160000005</v>
      </c>
      <c r="I6" s="60">
        <f t="shared" si="3"/>
        <v>6925.1077962109648</v>
      </c>
      <c r="J6" s="60">
        <f t="shared" si="3"/>
        <v>781.2884025326631</v>
      </c>
      <c r="K6" s="60">
        <f t="shared" si="3"/>
        <v>3927.7233312985713</v>
      </c>
      <c r="L6" s="60">
        <f t="shared" si="3"/>
        <v>2215.8811180655371</v>
      </c>
      <c r="M6" s="60">
        <f t="shared" si="3"/>
        <v>14.778396299999997</v>
      </c>
      <c r="N6" s="60"/>
      <c r="O6" s="60">
        <f t="shared" si="3"/>
        <v>12131.485396</v>
      </c>
      <c r="P6" s="60">
        <f t="shared" si="3"/>
        <v>5214.1975364211239</v>
      </c>
      <c r="Q6" s="60">
        <f t="shared" si="3"/>
        <v>7702.9214249614142</v>
      </c>
      <c r="R6" s="60"/>
      <c r="S6" s="60">
        <f t="shared" si="3"/>
        <v>3729.1318963551776</v>
      </c>
      <c r="T6" s="60">
        <f t="shared" si="3"/>
        <v>3408.6095231050399</v>
      </c>
      <c r="U6" s="60">
        <f t="shared" si="3"/>
        <v>245.24611234498434</v>
      </c>
      <c r="V6" s="60">
        <f t="shared" si="3"/>
        <v>324.93764774960522</v>
      </c>
      <c r="W6" s="60">
        <f t="shared" si="3"/>
        <v>605.39412658517699</v>
      </c>
      <c r="X6" s="60">
        <f t="shared" si="3"/>
        <v>1970.6871657855061</v>
      </c>
      <c r="Y6" s="60">
        <f t="shared" si="3"/>
        <v>144.58228757261239</v>
      </c>
      <c r="Z6" s="60">
        <f t="shared" si="3"/>
        <v>386.96937539827422</v>
      </c>
      <c r="AA6" s="60">
        <f t="shared" si="3"/>
        <v>5400.3004782364633</v>
      </c>
      <c r="AB6" s="60"/>
      <c r="AC6" s="60">
        <f t="shared" si="3"/>
        <v>738.87315924730694</v>
      </c>
      <c r="AD6" s="60">
        <f t="shared" si="3"/>
        <v>635.82988184916519</v>
      </c>
      <c r="AE6" s="60">
        <f t="shared" si="3"/>
        <v>103.04327739814171</v>
      </c>
      <c r="AF6" s="60">
        <f t="shared" si="3"/>
        <v>42270.834219636425</v>
      </c>
      <c r="AG6" s="60"/>
      <c r="AH6" s="60"/>
      <c r="AI6" s="60"/>
      <c r="AJ6" s="60"/>
      <c r="AK6" s="60"/>
      <c r="AL6" s="60">
        <f>SUM(AL7:AL15)</f>
        <v>1021.8685891701493</v>
      </c>
      <c r="AM6" s="60"/>
      <c r="AN6" s="59">
        <f>SUM(AN7:AN15)</f>
        <v>2663.7360187377508</v>
      </c>
    </row>
    <row r="7" spans="1:40" s="48" customFormat="1" x14ac:dyDescent="0.4">
      <c r="A7" s="68" t="s">
        <v>54</v>
      </c>
      <c r="B7" s="67" t="s">
        <v>53</v>
      </c>
      <c r="C7" s="66">
        <f t="shared" si="0"/>
        <v>5596.1697298989729</v>
      </c>
      <c r="D7" s="65">
        <f>AA!$L7</f>
        <v>184.63816721133418</v>
      </c>
      <c r="E7" s="65">
        <f>BBWB!$L7</f>
        <v>40.129372583060771</v>
      </c>
      <c r="F7" s="65">
        <f>CA!$L7</f>
        <v>67.858332873506441</v>
      </c>
      <c r="G7" s="65"/>
      <c r="H7" s="65">
        <f>CTB!L7</f>
        <v>210.33748900000001</v>
      </c>
      <c r="I7" s="65">
        <f>DLA!$L7</f>
        <v>488.75329563881087</v>
      </c>
      <c r="J7" s="65">
        <f>'DLA (children)'!$L7</f>
        <v>45.455068592589541</v>
      </c>
      <c r="K7" s="65">
        <f>'DLA (working age)'!$L7</f>
        <v>261.50189860448432</v>
      </c>
      <c r="L7" s="65">
        <f>'DLA (pensioners)'!$L7</f>
        <v>181.90501052475975</v>
      </c>
      <c r="M7" s="65">
        <f>DHP!$L7</f>
        <v>0.418682</v>
      </c>
      <c r="N7" s="65"/>
      <c r="O7" s="65">
        <f>HB!$L7</f>
        <v>621.21585800000003</v>
      </c>
      <c r="P7" s="65">
        <f>IB!$L7</f>
        <v>472.58411055262843</v>
      </c>
      <c r="Q7" s="65">
        <f>IS!$L7</f>
        <v>487.48071542843581</v>
      </c>
      <c r="R7" s="65"/>
      <c r="S7" s="65">
        <f>'IS (incapacity)'!$L7</f>
        <v>258.93026212594413</v>
      </c>
      <c r="T7" s="65">
        <f>'IS (lone parent)'!$L7</f>
        <v>190.4568792959835</v>
      </c>
      <c r="U7" s="65">
        <f>'IS (carer)'!$L7</f>
        <v>19.731018697009347</v>
      </c>
      <c r="V7" s="65">
        <f>'IS (others)'!$L7</f>
        <v>16.434058947275361</v>
      </c>
      <c r="W7" s="65">
        <f>IIDB!$L7</f>
        <v>88.255703647343964</v>
      </c>
      <c r="X7" s="65">
        <f>JSA!$L7</f>
        <v>128.10883183043259</v>
      </c>
      <c r="Y7" s="65">
        <f>MA!$L7</f>
        <v>5.53675727107297</v>
      </c>
      <c r="Z7" s="65">
        <f>O75TVL!$L7</f>
        <v>19.800944333637112</v>
      </c>
      <c r="AA7" s="65">
        <f>PC!$L7</f>
        <v>332.7875166305231</v>
      </c>
      <c r="AB7" s="65"/>
      <c r="AC7" s="65">
        <f>SDA!$L7</f>
        <v>49.783753407401306</v>
      </c>
      <c r="AD7" s="65">
        <f>'SDA (working age)'!$L7</f>
        <v>41.975690969184257</v>
      </c>
      <c r="AE7" s="65">
        <f>'SDA (pensioners)'!$L7</f>
        <v>7.8080624382170489</v>
      </c>
      <c r="AF7" s="65">
        <f>SP!$L7</f>
        <v>2221.648455335072</v>
      </c>
      <c r="AG7" s="65"/>
      <c r="AH7" s="65"/>
      <c r="AI7" s="65"/>
      <c r="AJ7" s="65"/>
      <c r="AK7" s="65"/>
      <c r="AL7" s="65">
        <f>SMP!$L7</f>
        <v>38.984342799458886</v>
      </c>
      <c r="AM7" s="65"/>
      <c r="AN7" s="64">
        <f>WFP!$L7</f>
        <v>137.84740135625376</v>
      </c>
    </row>
    <row r="8" spans="1:40" s="48" customFormat="1" x14ac:dyDescent="0.4">
      <c r="A8" s="68" t="s">
        <v>52</v>
      </c>
      <c r="B8" s="67" t="s">
        <v>51</v>
      </c>
      <c r="C8" s="66">
        <f t="shared" si="0"/>
        <v>14397.707708211679</v>
      </c>
      <c r="D8" s="65">
        <f>AA!$L8</f>
        <v>533.89332208713017</v>
      </c>
      <c r="E8" s="65">
        <f>BBWB!$L8</f>
        <v>108.2063382808989</v>
      </c>
      <c r="F8" s="65">
        <f>CA!$L8</f>
        <v>164.26851081012515</v>
      </c>
      <c r="G8" s="65"/>
      <c r="H8" s="65">
        <f>CTB!L8</f>
        <v>490.902196</v>
      </c>
      <c r="I8" s="65">
        <f>DLA!$L8</f>
        <v>1360.5152595154048</v>
      </c>
      <c r="J8" s="65">
        <f>'DLA (children)'!$L8</f>
        <v>116.37367300520657</v>
      </c>
      <c r="K8" s="65">
        <f>'DLA (working age)'!$L8</f>
        <v>758.01380778066596</v>
      </c>
      <c r="L8" s="65">
        <f>'DLA (pensioners)'!$L8</f>
        <v>486.27461100305584</v>
      </c>
      <c r="M8" s="65">
        <f>DHP!$L8</f>
        <v>1.8881659999999998</v>
      </c>
      <c r="N8" s="65"/>
      <c r="O8" s="65">
        <f>HB!$L8</f>
        <v>1555.0272790000001</v>
      </c>
      <c r="P8" s="65">
        <f>IB!$L8</f>
        <v>1060.3383721016039</v>
      </c>
      <c r="Q8" s="65">
        <f>IS!$L8</f>
        <v>1345.4431888885852</v>
      </c>
      <c r="R8" s="65"/>
      <c r="S8" s="65">
        <f>'IS (incapacity)'!$L8</f>
        <v>724.31597813646999</v>
      </c>
      <c r="T8" s="65">
        <f>'IS (lone parent)'!$L8</f>
        <v>525.16859357644182</v>
      </c>
      <c r="U8" s="65">
        <f>'IS (carer)'!$L8</f>
        <v>43.893185858946225</v>
      </c>
      <c r="V8" s="65">
        <f>'IS (others)'!$L8</f>
        <v>46.922824236122324</v>
      </c>
      <c r="W8" s="65">
        <f>IIDB!$L8</f>
        <v>109.54048828304499</v>
      </c>
      <c r="X8" s="65">
        <f>JSA!$L8</f>
        <v>281.65869938252456</v>
      </c>
      <c r="Y8" s="65">
        <f>MA!$L8</f>
        <v>18.642216662636255</v>
      </c>
      <c r="Z8" s="65">
        <f>O75TVL!$L8</f>
        <v>51.849322500625156</v>
      </c>
      <c r="AA8" s="65">
        <f>PC!$L8</f>
        <v>844.51592000405003</v>
      </c>
      <c r="AB8" s="65"/>
      <c r="AC8" s="65">
        <f>SDA!$L8</f>
        <v>124.36606293920639</v>
      </c>
      <c r="AD8" s="65">
        <f>'SDA (working age)'!$L8</f>
        <v>105.68061125982319</v>
      </c>
      <c r="AE8" s="65">
        <f>'SDA (pensioners)'!$L8</f>
        <v>18.685451679383192</v>
      </c>
      <c r="AF8" s="65">
        <f>SP!$L8</f>
        <v>5847.3315024107505</v>
      </c>
      <c r="AG8" s="65"/>
      <c r="AH8" s="65"/>
      <c r="AI8" s="65"/>
      <c r="AJ8" s="65"/>
      <c r="AK8" s="65"/>
      <c r="AL8" s="65">
        <f>SMP!$L8</f>
        <v>135.68765957754297</v>
      </c>
      <c r="AM8" s="65"/>
      <c r="AN8" s="64">
        <f>WFP!$L8</f>
        <v>363.63320376755144</v>
      </c>
    </row>
    <row r="9" spans="1:40" s="48" customFormat="1" x14ac:dyDescent="0.4">
      <c r="A9" s="68" t="s">
        <v>50</v>
      </c>
      <c r="B9" s="67" t="s">
        <v>49</v>
      </c>
      <c r="C9" s="66">
        <f t="shared" si="0"/>
        <v>9633.129124440602</v>
      </c>
      <c r="D9" s="65">
        <f>AA!$L9</f>
        <v>304.37461470480611</v>
      </c>
      <c r="E9" s="65">
        <f>BBWB!$L9</f>
        <v>72.493990236866878</v>
      </c>
      <c r="F9" s="65">
        <f>CA!$L9</f>
        <v>113.45749179642274</v>
      </c>
      <c r="G9" s="65"/>
      <c r="H9" s="65">
        <f>CTB!L9</f>
        <v>310.33110599999998</v>
      </c>
      <c r="I9" s="65">
        <f>DLA!$L9</f>
        <v>824.52014149304694</v>
      </c>
      <c r="J9" s="65">
        <f>'DLA (children)'!$L9</f>
        <v>80.792842661126883</v>
      </c>
      <c r="K9" s="65">
        <f>'DLA (working age)'!$L9</f>
        <v>459.26549525826596</v>
      </c>
      <c r="L9" s="65">
        <f>'DLA (pensioners)'!$L9</f>
        <v>284.51460986990816</v>
      </c>
      <c r="M9" s="65">
        <f>DHP!$L9</f>
        <v>1.096338</v>
      </c>
      <c r="N9" s="65"/>
      <c r="O9" s="65">
        <f>HB!$L9</f>
        <v>966.44524999999999</v>
      </c>
      <c r="P9" s="65">
        <f>IB!$L9</f>
        <v>627.22149350905295</v>
      </c>
      <c r="Q9" s="65">
        <f>IS!$L9</f>
        <v>781.42451035918975</v>
      </c>
      <c r="R9" s="65"/>
      <c r="S9" s="65">
        <f>'IS (incapacity)'!$L9</f>
        <v>386.96261271848709</v>
      </c>
      <c r="T9" s="65">
        <f>'IS (lone parent)'!$L9</f>
        <v>330.24611767416286</v>
      </c>
      <c r="U9" s="65">
        <f>'IS (carer)'!$L9</f>
        <v>32.542128829422929</v>
      </c>
      <c r="V9" s="65">
        <f>'IS (others)'!$L9</f>
        <v>31.331470852161154</v>
      </c>
      <c r="W9" s="65">
        <f>IIDB!$L9</f>
        <v>79.133653089186382</v>
      </c>
      <c r="X9" s="65">
        <f>JSA!$L9</f>
        <v>216.64117346610016</v>
      </c>
      <c r="Y9" s="65">
        <f>MA!$L9</f>
        <v>15.408499916169694</v>
      </c>
      <c r="Z9" s="65">
        <f>O75TVL!$L9</f>
        <v>39.070438298086174</v>
      </c>
      <c r="AA9" s="65">
        <f>PC!$L9</f>
        <v>562.55822029250339</v>
      </c>
      <c r="AB9" s="65"/>
      <c r="AC9" s="65">
        <f>SDA!$L9</f>
        <v>82.280840099038357</v>
      </c>
      <c r="AD9" s="65">
        <f>'SDA (working age)'!$L9</f>
        <v>70.07329465831927</v>
      </c>
      <c r="AE9" s="65">
        <f>'SDA (pensioners)'!$L9</f>
        <v>12.207545440719079</v>
      </c>
      <c r="AF9" s="65">
        <f>SP!$L9</f>
        <v>4266.841749897847</v>
      </c>
      <c r="AG9" s="65"/>
      <c r="AH9" s="65"/>
      <c r="AI9" s="65"/>
      <c r="AJ9" s="65"/>
      <c r="AK9" s="65"/>
      <c r="AL9" s="65">
        <f>SMP!$L9</f>
        <v>101.60325731734007</v>
      </c>
      <c r="AM9" s="65"/>
      <c r="AN9" s="64">
        <f>WFP!$L9</f>
        <v>268.22635596494558</v>
      </c>
    </row>
    <row r="10" spans="1:40" s="48" customFormat="1" x14ac:dyDescent="0.4">
      <c r="A10" s="68" t="s">
        <v>48</v>
      </c>
      <c r="B10" s="67" t="s">
        <v>47</v>
      </c>
      <c r="C10" s="66">
        <f t="shared" si="0"/>
        <v>7818.5942500047204</v>
      </c>
      <c r="D10" s="65">
        <f>AA!$L10</f>
        <v>291.89259442389795</v>
      </c>
      <c r="E10" s="65">
        <f>BBWB!$L10</f>
        <v>62.331484281472868</v>
      </c>
      <c r="F10" s="65">
        <f>CA!$L10</f>
        <v>85.398845554504106</v>
      </c>
      <c r="G10" s="65"/>
      <c r="H10" s="65">
        <f>CTB!L10</f>
        <v>239.992762</v>
      </c>
      <c r="I10" s="65">
        <f>DLA!$L10</f>
        <v>612.17528882419583</v>
      </c>
      <c r="J10" s="65">
        <f>'DLA (children)'!$L10</f>
        <v>66.19895395650876</v>
      </c>
      <c r="K10" s="65">
        <f>'DLA (working age)'!$L10</f>
        <v>345.94325076335645</v>
      </c>
      <c r="L10" s="65">
        <f>'DLA (pensioners)'!$L10</f>
        <v>200.06590732443064</v>
      </c>
      <c r="M10" s="65">
        <f>DHP!$L10</f>
        <v>0.66558600000000001</v>
      </c>
      <c r="N10" s="65"/>
      <c r="O10" s="65">
        <f>HB!$L10</f>
        <v>686.50992200000007</v>
      </c>
      <c r="P10" s="65">
        <f>IB!$L10</f>
        <v>473.94950695108616</v>
      </c>
      <c r="Q10" s="65">
        <f>IS!$L10</f>
        <v>532.99331831037932</v>
      </c>
      <c r="R10" s="65"/>
      <c r="S10" s="65">
        <f>'IS (incapacity)'!$L10</f>
        <v>256.68245511354831</v>
      </c>
      <c r="T10" s="65">
        <f>'IS (lone parent)'!$L10</f>
        <v>234.66438572144762</v>
      </c>
      <c r="U10" s="65">
        <f>'IS (carer)'!$L10</f>
        <v>21.08618938260549</v>
      </c>
      <c r="V10" s="65">
        <f>'IS (others)'!$L10</f>
        <v>20.277138492412984</v>
      </c>
      <c r="W10" s="65">
        <f>IIDB!$L10</f>
        <v>71.792109725535497</v>
      </c>
      <c r="X10" s="65">
        <f>JSA!$L10</f>
        <v>155.80892705936299</v>
      </c>
      <c r="Y10" s="65">
        <f>MA!$L10</f>
        <v>14.025512190621161</v>
      </c>
      <c r="Z10" s="65">
        <f>O75TVL!$L10</f>
        <v>33.627618155621043</v>
      </c>
      <c r="AA10" s="65">
        <f>PC!$L10</f>
        <v>436.33840070896491</v>
      </c>
      <c r="AB10" s="65"/>
      <c r="AC10" s="65">
        <f>SDA!$L10</f>
        <v>71.893460439162851</v>
      </c>
      <c r="AD10" s="65">
        <f>'SDA (working age)'!$L10</f>
        <v>62.611443532049094</v>
      </c>
      <c r="AE10" s="65">
        <f>'SDA (pensioners)'!$L10</f>
        <v>9.2820169071137588</v>
      </c>
      <c r="AF10" s="65">
        <f>SP!$L10</f>
        <v>3732.3984212277956</v>
      </c>
      <c r="AG10" s="65"/>
      <c r="AH10" s="65"/>
      <c r="AI10" s="65"/>
      <c r="AJ10" s="65"/>
      <c r="AK10" s="65"/>
      <c r="AL10" s="65">
        <f>SMP!$L10</f>
        <v>84.846167224883573</v>
      </c>
      <c r="AM10" s="65"/>
      <c r="AN10" s="64">
        <f>WFP!$L10</f>
        <v>231.95432492723785</v>
      </c>
    </row>
    <row r="11" spans="1:40" s="48" customFormat="1" x14ac:dyDescent="0.4">
      <c r="A11" s="68" t="s">
        <v>46</v>
      </c>
      <c r="B11" s="67" t="s">
        <v>45</v>
      </c>
      <c r="C11" s="66">
        <f t="shared" si="0"/>
        <v>10519.773786525959</v>
      </c>
      <c r="D11" s="65">
        <f>AA!$L11</f>
        <v>409.09343074478119</v>
      </c>
      <c r="E11" s="65">
        <f>BBWB!$L11</f>
        <v>84.402478637167007</v>
      </c>
      <c r="F11" s="65">
        <f>CA!$L11</f>
        <v>120.10927434465876</v>
      </c>
      <c r="G11" s="65"/>
      <c r="H11" s="65">
        <f>CTB!L11</f>
        <v>355.234422</v>
      </c>
      <c r="I11" s="65">
        <f>DLA!$L11</f>
        <v>822.61563325081261</v>
      </c>
      <c r="J11" s="65">
        <f>'DLA (children)'!$L11</f>
        <v>91.80513651784932</v>
      </c>
      <c r="K11" s="65">
        <f>'DLA (working age)'!$L11</f>
        <v>449.28875804139818</v>
      </c>
      <c r="L11" s="65">
        <f>'DLA (pensioners)'!$L11</f>
        <v>281.52203588038668</v>
      </c>
      <c r="M11" s="65">
        <f>DHP!$L11</f>
        <v>1.4533966999999999</v>
      </c>
      <c r="N11" s="65"/>
      <c r="O11" s="65">
        <f>HB!$L11</f>
        <v>1096.551164</v>
      </c>
      <c r="P11" s="65">
        <f>IB!$L11</f>
        <v>624.27990576695402</v>
      </c>
      <c r="Q11" s="65">
        <f>IS!$L11</f>
        <v>844.17896371170127</v>
      </c>
      <c r="R11" s="65"/>
      <c r="S11" s="65">
        <f>'IS (incapacity)'!$L11</f>
        <v>396.594690177053</v>
      </c>
      <c r="T11" s="65">
        <f>'IS (lone parent)'!$L11</f>
        <v>380.79013819624527</v>
      </c>
      <c r="U11" s="65">
        <f>'IS (carer)'!$L11</f>
        <v>33.280939496476464</v>
      </c>
      <c r="V11" s="65">
        <f>'IS (others)'!$L11</f>
        <v>34.089416681614779</v>
      </c>
      <c r="W11" s="65">
        <f>IIDB!$L11</f>
        <v>69.938431002487434</v>
      </c>
      <c r="X11" s="65">
        <f>JSA!$L11</f>
        <v>274.93386755927389</v>
      </c>
      <c r="Y11" s="65">
        <f>MA!$L11</f>
        <v>13.659430837628079</v>
      </c>
      <c r="Z11" s="65">
        <f>O75TVL!$L11</f>
        <v>41.44314009093344</v>
      </c>
      <c r="AA11" s="65">
        <f>PC!$L11</f>
        <v>659.02897910187482</v>
      </c>
      <c r="AB11" s="65"/>
      <c r="AC11" s="65">
        <f>SDA!$L11</f>
        <v>81.799481440272245</v>
      </c>
      <c r="AD11" s="65">
        <f>'SDA (working age)'!$L11</f>
        <v>71.22803668522522</v>
      </c>
      <c r="AE11" s="65">
        <f>'SDA (pensioners)'!$L11</f>
        <v>10.571444755047017</v>
      </c>
      <c r="AF11" s="65">
        <f>SP!$L11</f>
        <v>4627.3184655123277</v>
      </c>
      <c r="AG11" s="65"/>
      <c r="AH11" s="65"/>
      <c r="AI11" s="65"/>
      <c r="AJ11" s="65"/>
      <c r="AK11" s="65"/>
      <c r="AL11" s="65">
        <f>SMP!$L11</f>
        <v>107.28155870184813</v>
      </c>
      <c r="AM11" s="65"/>
      <c r="AN11" s="64">
        <f>WFP!$L11</f>
        <v>286.45176312323866</v>
      </c>
    </row>
    <row r="12" spans="1:40" s="48" customFormat="1" x14ac:dyDescent="0.4">
      <c r="A12" s="68" t="s">
        <v>44</v>
      </c>
      <c r="B12" s="67" t="s">
        <v>43</v>
      </c>
      <c r="C12" s="66">
        <f t="shared" si="0"/>
        <v>9698.8667447182997</v>
      </c>
      <c r="D12" s="65">
        <f>AA!$L12</f>
        <v>360.88185845352456</v>
      </c>
      <c r="E12" s="65">
        <f>BBWB!$L12</f>
        <v>77.33460194086291</v>
      </c>
      <c r="F12" s="65">
        <f>CA!$L12</f>
        <v>89.304070192025989</v>
      </c>
      <c r="G12" s="65"/>
      <c r="H12" s="65">
        <f>CTB!L12</f>
        <v>304.46233699999999</v>
      </c>
      <c r="I12" s="65">
        <f>DLA!$L12</f>
        <v>608.55279690699331</v>
      </c>
      <c r="J12" s="65">
        <f>'DLA (children)'!$L12</f>
        <v>85.92664172522359</v>
      </c>
      <c r="K12" s="65">
        <f>'DLA (working age)'!$L12</f>
        <v>345.09414067865748</v>
      </c>
      <c r="L12" s="65">
        <f>'DLA (pensioners)'!$L12</f>
        <v>177.47818746747257</v>
      </c>
      <c r="M12" s="65">
        <f>DHP!$L12</f>
        <v>1.3782570000000001</v>
      </c>
      <c r="N12" s="65"/>
      <c r="O12" s="65">
        <f>HB!$L12</f>
        <v>1002.9745010000001</v>
      </c>
      <c r="P12" s="65">
        <f>IB!$L12</f>
        <v>426.35914678205529</v>
      </c>
      <c r="Q12" s="65">
        <f>IS!$L12</f>
        <v>597.65434982145314</v>
      </c>
      <c r="R12" s="65"/>
      <c r="S12" s="65">
        <f>'IS (incapacity)'!$L12</f>
        <v>273.77342344830765</v>
      </c>
      <c r="T12" s="65">
        <f>'IS (lone parent)'!$L12</f>
        <v>281.72483791937674</v>
      </c>
      <c r="U12" s="65">
        <f>'IS (carer)'!$L12</f>
        <v>19.673943101284983</v>
      </c>
      <c r="V12" s="65">
        <f>'IS (others)'!$L12</f>
        <v>22.364706879962856</v>
      </c>
      <c r="W12" s="65">
        <f>IIDB!$L12</f>
        <v>46.575032944888953</v>
      </c>
      <c r="X12" s="65">
        <f>JSA!$L12</f>
        <v>161.42890027523688</v>
      </c>
      <c r="Y12" s="65">
        <f>MA!$L12</f>
        <v>15.568715955408699</v>
      </c>
      <c r="Z12" s="65">
        <f>O75TVL!$L12</f>
        <v>45.365627996530989</v>
      </c>
      <c r="AA12" s="65">
        <f>PC!$L12</f>
        <v>499.26226885045145</v>
      </c>
      <c r="AB12" s="65"/>
      <c r="AC12" s="65">
        <f>SDA!$L12</f>
        <v>71.409188626281747</v>
      </c>
      <c r="AD12" s="65">
        <f>'SDA (working age)'!$L12</f>
        <v>61.581541018361762</v>
      </c>
      <c r="AE12" s="65">
        <f>'SDA (pensioners)'!$L12</f>
        <v>9.8276476079199817</v>
      </c>
      <c r="AF12" s="65">
        <f>SP!$L12</f>
        <v>4983.8457450743499</v>
      </c>
      <c r="AG12" s="65"/>
      <c r="AH12" s="65"/>
      <c r="AI12" s="65"/>
      <c r="AJ12" s="65"/>
      <c r="AK12" s="65"/>
      <c r="AL12" s="65">
        <f>SMP!$L12</f>
        <v>98.899730327390756</v>
      </c>
      <c r="AM12" s="65"/>
      <c r="AN12" s="64">
        <f>WFP!$L12</f>
        <v>307.60961557084522</v>
      </c>
    </row>
    <row r="13" spans="1:40" s="48" customFormat="1" x14ac:dyDescent="0.4">
      <c r="A13" s="68" t="s">
        <v>42</v>
      </c>
      <c r="B13" s="67" t="s">
        <v>41</v>
      </c>
      <c r="C13" s="66">
        <f t="shared" si="0"/>
        <v>14490.740764140979</v>
      </c>
      <c r="D13" s="65">
        <f>AA!$L13</f>
        <v>339.04779102340257</v>
      </c>
      <c r="E13" s="65">
        <f>BBWB!$L13</f>
        <v>86.112993366631471</v>
      </c>
      <c r="F13" s="65">
        <f>CA!$L13</f>
        <v>124.31701792998982</v>
      </c>
      <c r="G13" s="65"/>
      <c r="H13" s="65">
        <f>CTB!L13</f>
        <v>634.32257400000003</v>
      </c>
      <c r="I13" s="65">
        <f>DLA!$L13</f>
        <v>848.84416581125174</v>
      </c>
      <c r="J13" s="65">
        <f>'DLA (children)'!$L13</f>
        <v>106.34924061086036</v>
      </c>
      <c r="K13" s="65">
        <f>'DLA (working age)'!$L13</f>
        <v>522.00554815664077</v>
      </c>
      <c r="L13" s="65">
        <f>'DLA (pensioners)'!$L13</f>
        <v>220.27124505830733</v>
      </c>
      <c r="M13" s="65">
        <f>DHP!$L13</f>
        <v>4.0867095999999998</v>
      </c>
      <c r="N13" s="65"/>
      <c r="O13" s="65">
        <f>HB!$L13</f>
        <v>3677.6562890000005</v>
      </c>
      <c r="P13" s="65">
        <f>IB!$L13</f>
        <v>530.70301786970435</v>
      </c>
      <c r="Q13" s="65">
        <f>IS!$L13</f>
        <v>1733.164481300777</v>
      </c>
      <c r="R13" s="65"/>
      <c r="S13" s="65">
        <f>'IS (incapacity)'!$L13</f>
        <v>765.89644123517633</v>
      </c>
      <c r="T13" s="65">
        <f>'IS (lone parent)'!$L13</f>
        <v>844.90348783479055</v>
      </c>
      <c r="U13" s="65">
        <f>'IS (carer)'!$L13</f>
        <v>34.296201706176674</v>
      </c>
      <c r="V13" s="65">
        <f>'IS (others)'!$L13</f>
        <v>101.2403155399648</v>
      </c>
      <c r="W13" s="65">
        <f>IIDB!$L13</f>
        <v>30.715781647699949</v>
      </c>
      <c r="X13" s="65">
        <f>JSA!$L13</f>
        <v>429.07023864929613</v>
      </c>
      <c r="Y13" s="65">
        <f>MA!$L13</f>
        <v>18.555192937017033</v>
      </c>
      <c r="Z13" s="65">
        <f>O75TVL!$L13</f>
        <v>40.671960784126114</v>
      </c>
      <c r="AA13" s="65">
        <f>PC!$L13</f>
        <v>948.17997636220025</v>
      </c>
      <c r="AB13" s="65"/>
      <c r="AC13" s="65">
        <f>SDA!$L13</f>
        <v>79.20596182931348</v>
      </c>
      <c r="AD13" s="65">
        <f>'SDA (working age)'!$L13</f>
        <v>69.041900190529958</v>
      </c>
      <c r="AE13" s="65">
        <f>'SDA (pensioners)'!$L13</f>
        <v>10.164061638783529</v>
      </c>
      <c r="AF13" s="65">
        <f>SP!$L13</f>
        <v>4469.4719996096446</v>
      </c>
      <c r="AG13" s="65"/>
      <c r="AH13" s="65"/>
      <c r="AI13" s="65"/>
      <c r="AJ13" s="65"/>
      <c r="AK13" s="65"/>
      <c r="AL13" s="65">
        <f>SMP!$L13</f>
        <v>195.82522936204785</v>
      </c>
      <c r="AM13" s="65"/>
      <c r="AN13" s="64">
        <f>WFP!$L13</f>
        <v>300.78938305787614</v>
      </c>
    </row>
    <row r="14" spans="1:40" s="48" customFormat="1" x14ac:dyDescent="0.4">
      <c r="A14" s="68" t="s">
        <v>40</v>
      </c>
      <c r="B14" s="67" t="s">
        <v>39</v>
      </c>
      <c r="C14" s="66">
        <f t="shared" si="0"/>
        <v>13682.488852998687</v>
      </c>
      <c r="D14" s="65">
        <f>AA!$L14</f>
        <v>437.03452301624156</v>
      </c>
      <c r="E14" s="65">
        <f>BBWB!$L14</f>
        <v>112.97452731593565</v>
      </c>
      <c r="F14" s="65">
        <f>CA!$L14</f>
        <v>110.7906144218165</v>
      </c>
      <c r="G14" s="65"/>
      <c r="H14" s="65">
        <f>CTB!L14</f>
        <v>402.78706699999998</v>
      </c>
      <c r="I14" s="65">
        <f>DLA!$L14</f>
        <v>766.34132680249843</v>
      </c>
      <c r="J14" s="65">
        <f>'DLA (children)'!$L14</f>
        <v>119.95170830555746</v>
      </c>
      <c r="K14" s="65">
        <f>'DLA (working age)'!$L14</f>
        <v>441.27914263987714</v>
      </c>
      <c r="L14" s="65">
        <f>'DLA (pensioners)'!$L14</f>
        <v>204.89973646630477</v>
      </c>
      <c r="M14" s="65">
        <f>DHP!$L14</f>
        <v>2.4976560000000001</v>
      </c>
      <c r="N14" s="65"/>
      <c r="O14" s="65">
        <f>HB!$L14</f>
        <v>1584.4125989999998</v>
      </c>
      <c r="P14" s="65">
        <f>IB!$L14</f>
        <v>542.63498936255314</v>
      </c>
      <c r="Q14" s="65">
        <f>IS!$L14</f>
        <v>813.26944613257092</v>
      </c>
      <c r="R14" s="65"/>
      <c r="S14" s="65">
        <f>'IS (incapacity)'!$L14</f>
        <v>369.63117163512499</v>
      </c>
      <c r="T14" s="65">
        <f>'IS (lone parent)'!$L14</f>
        <v>389.04421973571436</v>
      </c>
      <c r="U14" s="65">
        <f>'IS (carer)'!$L14</f>
        <v>23.007164302415106</v>
      </c>
      <c r="V14" s="65">
        <f>'IS (others)'!$L14</f>
        <v>32.340297302750763</v>
      </c>
      <c r="W14" s="65">
        <f>IIDB!$L14</f>
        <v>60.352960763567829</v>
      </c>
      <c r="X14" s="65">
        <f>JSA!$L14</f>
        <v>203.76588899102055</v>
      </c>
      <c r="Y14" s="65">
        <f>MA!$L14</f>
        <v>25.196965856868154</v>
      </c>
      <c r="Z14" s="65">
        <f>O75TVL!$L14</f>
        <v>67.002445219970483</v>
      </c>
      <c r="AA14" s="65">
        <f>PC!$L14</f>
        <v>620.66848475374695</v>
      </c>
      <c r="AB14" s="65"/>
      <c r="AC14" s="65">
        <f>SDA!$L14</f>
        <v>102.06653809784451</v>
      </c>
      <c r="AD14" s="65">
        <f>'SDA (working age)'!$L14</f>
        <v>87.846707903125903</v>
      </c>
      <c r="AE14" s="65">
        <f>'SDA (pensioners)'!$L14</f>
        <v>14.2198301947186</v>
      </c>
      <c r="AF14" s="65">
        <f>SP!$L14</f>
        <v>7206.0281802838617</v>
      </c>
      <c r="AG14" s="65"/>
      <c r="AH14" s="65"/>
      <c r="AI14" s="65"/>
      <c r="AJ14" s="65"/>
      <c r="AK14" s="65"/>
      <c r="AL14" s="65">
        <f>SMP!$L14</f>
        <v>171.75615572307757</v>
      </c>
      <c r="AM14" s="65"/>
      <c r="AN14" s="64">
        <f>WFP!$L14</f>
        <v>452.9084842571138</v>
      </c>
    </row>
    <row r="15" spans="1:40" s="48" customFormat="1" x14ac:dyDescent="0.4">
      <c r="A15" s="68" t="s">
        <v>38</v>
      </c>
      <c r="B15" s="67" t="s">
        <v>37</v>
      </c>
      <c r="C15" s="66">
        <f t="shared" si="0"/>
        <v>9492.0841697011456</v>
      </c>
      <c r="D15" s="65">
        <f>AA!$L15</f>
        <v>376.1025796287301</v>
      </c>
      <c r="E15" s="65">
        <f>BBWB!$L15</f>
        <v>68.405442237420615</v>
      </c>
      <c r="F15" s="65">
        <f>CA!$L15</f>
        <v>83.124676280661845</v>
      </c>
      <c r="G15" s="65"/>
      <c r="H15" s="65">
        <f>CTB!L15</f>
        <v>281.47026300000005</v>
      </c>
      <c r="I15" s="65">
        <f>DLA!$L15</f>
        <v>592.7898879679492</v>
      </c>
      <c r="J15" s="65">
        <f>'DLA (children)'!$L15</f>
        <v>68.435137157740698</v>
      </c>
      <c r="K15" s="65">
        <f>'DLA (working age)'!$L15</f>
        <v>345.33128937522497</v>
      </c>
      <c r="L15" s="65">
        <f>'DLA (pensioners)'!$L15</f>
        <v>178.94977447091134</v>
      </c>
      <c r="M15" s="65">
        <f>DHP!$L15</f>
        <v>1.2936049999999997</v>
      </c>
      <c r="N15" s="65"/>
      <c r="O15" s="65">
        <f>HB!$L15</f>
        <v>940.6925339999998</v>
      </c>
      <c r="P15" s="65">
        <f>IB!$L15</f>
        <v>456.12699352548594</v>
      </c>
      <c r="Q15" s="65">
        <f>IS!$L15</f>
        <v>567.31245100832166</v>
      </c>
      <c r="R15" s="65"/>
      <c r="S15" s="65">
        <f>'IS (incapacity)'!$L15</f>
        <v>296.34486176506618</v>
      </c>
      <c r="T15" s="65">
        <f>'IS (lone parent)'!$L15</f>
        <v>231.61086315087726</v>
      </c>
      <c r="U15" s="65">
        <f>'IS (carer)'!$L15</f>
        <v>17.735340970647144</v>
      </c>
      <c r="V15" s="65">
        <f>'IS (others)'!$L15</f>
        <v>19.937418817340252</v>
      </c>
      <c r="W15" s="65">
        <f>IIDB!$L15</f>
        <v>49.089965481421984</v>
      </c>
      <c r="X15" s="65">
        <f>JSA!$L15</f>
        <v>119.27063857225812</v>
      </c>
      <c r="Y15" s="65">
        <f>MA!$L15</f>
        <v>17.988995945190347</v>
      </c>
      <c r="Z15" s="65">
        <f>O75TVL!$L15</f>
        <v>48.13787801874372</v>
      </c>
      <c r="AA15" s="65">
        <f>PC!$L15</f>
        <v>496.96071153214797</v>
      </c>
      <c r="AB15" s="65"/>
      <c r="AC15" s="65">
        <f>SDA!$L15</f>
        <v>76.067872368786055</v>
      </c>
      <c r="AD15" s="65">
        <f>'SDA (working age)'!$L15</f>
        <v>65.79065563254656</v>
      </c>
      <c r="AE15" s="65">
        <f>'SDA (pensioners)'!$L15</f>
        <v>10.277216736239497</v>
      </c>
      <c r="AF15" s="65">
        <f>SP!$L15</f>
        <v>4915.9497002847811</v>
      </c>
      <c r="AG15" s="65"/>
      <c r="AH15" s="65"/>
      <c r="AI15" s="65"/>
      <c r="AJ15" s="65"/>
      <c r="AK15" s="65"/>
      <c r="AL15" s="65">
        <f>SMP!$L15</f>
        <v>86.984488136559563</v>
      </c>
      <c r="AM15" s="65"/>
      <c r="AN15" s="64">
        <f>WFP!$L15</f>
        <v>314.31548671268826</v>
      </c>
    </row>
    <row r="16" spans="1:40" s="48" customFormat="1" x14ac:dyDescent="0.4">
      <c r="A16" s="63">
        <v>924</v>
      </c>
      <c r="B16" s="62" t="s">
        <v>36</v>
      </c>
      <c r="C16" s="61">
        <f t="shared" si="0"/>
        <v>6565.2851828299181</v>
      </c>
      <c r="D16" s="60">
        <f>AA!$L$16</f>
        <v>305.03756656652126</v>
      </c>
      <c r="E16" s="60">
        <f>BBWB!$L$16</f>
        <v>46.715848702352531</v>
      </c>
      <c r="F16" s="60">
        <f>CA!$L$16</f>
        <v>79.747285664973788</v>
      </c>
      <c r="G16" s="60"/>
      <c r="H16" s="60">
        <f>CTB!L16</f>
        <v>176.47248999999999</v>
      </c>
      <c r="I16" s="60">
        <f>DLA!$L$16</f>
        <v>711.97885920784711</v>
      </c>
      <c r="J16" s="60">
        <f>'DLA (children)'!$L$16</f>
        <v>57.027973705596985</v>
      </c>
      <c r="K16" s="60">
        <f>'DLA (working age)'!$L$16</f>
        <v>379.4437553133061</v>
      </c>
      <c r="L16" s="60">
        <f>'DLA (pensioners)'!$L$16</f>
        <v>275.66932440869004</v>
      </c>
      <c r="M16" s="60">
        <f>DHP!$L$16</f>
        <v>0.89972900000000022</v>
      </c>
      <c r="N16" s="60"/>
      <c r="O16" s="60">
        <f>HB!$L$16</f>
        <v>583.10007999999993</v>
      </c>
      <c r="P16" s="60">
        <f>IB!$L$16</f>
        <v>593.15456125508763</v>
      </c>
      <c r="Q16" s="60">
        <f>IS!$L$16</f>
        <v>539.7240858556703</v>
      </c>
      <c r="R16" s="60"/>
      <c r="S16" s="60">
        <f>'IS (incapacity)'!$L$16</f>
        <v>292.17456439678926</v>
      </c>
      <c r="T16" s="60">
        <f>'IS (lone parent)'!$L$16</f>
        <v>206.67089379062378</v>
      </c>
      <c r="U16" s="60">
        <f>'IS (carer)'!$L$16</f>
        <v>20.357000085209719</v>
      </c>
      <c r="V16" s="60">
        <f>'IS (others)'!$L$16</f>
        <v>18.487590392244005</v>
      </c>
      <c r="W16" s="60">
        <f>IIDB!$L$16</f>
        <v>53.57781923195941</v>
      </c>
      <c r="X16" s="60">
        <f>JSA!$L$16</f>
        <v>111.26559913302277</v>
      </c>
      <c r="Y16" s="60">
        <f>MA!$L$16</f>
        <v>6.0209053536666977</v>
      </c>
      <c r="Z16" s="60">
        <f>O75TVL!$L$16</f>
        <v>24.911063738957544</v>
      </c>
      <c r="AA16" s="60">
        <f>PC!$L$16</f>
        <v>380.91414097128597</v>
      </c>
      <c r="AB16" s="60"/>
      <c r="AC16" s="60">
        <f>SDA!$L$16</f>
        <v>59.731565021593042</v>
      </c>
      <c r="AD16" s="60">
        <f>'SDA (working age)'!$L$16</f>
        <v>49.09495086611399</v>
      </c>
      <c r="AE16" s="60">
        <f>'SDA (pensioners)'!$L$16</f>
        <v>10.636614155479037</v>
      </c>
      <c r="AF16" s="60">
        <f>SP!$L$16</f>
        <v>2675.4406727808314</v>
      </c>
      <c r="AG16" s="60"/>
      <c r="AH16" s="60"/>
      <c r="AI16" s="60"/>
      <c r="AJ16" s="60"/>
      <c r="AK16" s="60"/>
      <c r="AL16" s="60">
        <f>SMP!$L$16</f>
        <v>45.847388097725528</v>
      </c>
      <c r="AM16" s="60"/>
      <c r="AN16" s="59">
        <f>WFP!$L$16</f>
        <v>170.74552224842296</v>
      </c>
    </row>
    <row r="17" spans="1:40" s="48" customFormat="1" x14ac:dyDescent="0.4">
      <c r="A17" s="63">
        <v>923</v>
      </c>
      <c r="B17" s="62" t="s">
        <v>35</v>
      </c>
      <c r="C17" s="61">
        <f t="shared" si="0"/>
        <v>10771.77699420717</v>
      </c>
      <c r="D17" s="60">
        <f>AA!$L$17</f>
        <v>380.83581983981196</v>
      </c>
      <c r="E17" s="60">
        <f>BBWB!$L$17</f>
        <v>90.215291813546202</v>
      </c>
      <c r="F17" s="60">
        <f>CA!$L$17</f>
        <v>110.53174704055579</v>
      </c>
      <c r="G17" s="60"/>
      <c r="H17" s="60">
        <f>CTB!L17</f>
        <v>367.77686899999998</v>
      </c>
      <c r="I17" s="60">
        <f>DLA!$L$17</f>
        <v>974.0627745184695</v>
      </c>
      <c r="J17" s="60">
        <f>'DLA (children)'!$L$17</f>
        <v>84.818945467231202</v>
      </c>
      <c r="K17" s="60">
        <f>'DLA (working age)'!$L$17</f>
        <v>559.13556627708545</v>
      </c>
      <c r="L17" s="60">
        <f>'DLA (pensioners)'!$L$17</f>
        <v>330.15328018549599</v>
      </c>
      <c r="M17" s="60">
        <f>DHP!$L$17</f>
        <v>2.0154389999999998</v>
      </c>
      <c r="N17" s="60"/>
      <c r="O17" s="60">
        <f>HB!$L$17</f>
        <v>1213.6196590000002</v>
      </c>
      <c r="P17" s="60">
        <f>IB!$L$17</f>
        <v>798.94793012489515</v>
      </c>
      <c r="Q17" s="60">
        <f>IS!$L$17</f>
        <v>906.79250929568389</v>
      </c>
      <c r="R17" s="60"/>
      <c r="S17" s="60">
        <f>'IS (incapacity)'!$L$17</f>
        <v>510.6589429105976</v>
      </c>
      <c r="T17" s="60">
        <f>'IS (lone parent)'!$L$17</f>
        <v>327.51264004701409</v>
      </c>
      <c r="U17" s="60">
        <f>'IS (carer)'!$L$17</f>
        <v>30.702629114157961</v>
      </c>
      <c r="V17" s="60">
        <f>'IS (others)'!$L$17</f>
        <v>34.924809665601124</v>
      </c>
      <c r="W17" s="60">
        <f>IIDB!$L$17</f>
        <v>75.231171566979938</v>
      </c>
      <c r="X17" s="60">
        <f>JSA!$L$17</f>
        <v>229.03625153878303</v>
      </c>
      <c r="Y17" s="60">
        <f>MA!$L$17</f>
        <v>12.864673037878816</v>
      </c>
      <c r="Z17" s="60">
        <f>O75TVL!$L$17</f>
        <v>37.726829316514866</v>
      </c>
      <c r="AA17" s="60">
        <f>PC!$L$17</f>
        <v>644.32263497448969</v>
      </c>
      <c r="AB17" s="60"/>
      <c r="AC17" s="60">
        <f>SDA!$L$17</f>
        <v>99.909188573873919</v>
      </c>
      <c r="AD17" s="60">
        <f>'SDA (working age)'!$L$17</f>
        <v>85.508772690562751</v>
      </c>
      <c r="AE17" s="60">
        <f>'SDA (pensioners)'!$L$17</f>
        <v>14.40041588331119</v>
      </c>
      <c r="AF17" s="60">
        <f>SP!$L$17</f>
        <v>4440.5665607461233</v>
      </c>
      <c r="AG17" s="60"/>
      <c r="AH17" s="60"/>
      <c r="AI17" s="60"/>
      <c r="AJ17" s="60"/>
      <c r="AK17" s="60"/>
      <c r="AL17" s="60">
        <f>SMP!$L$17</f>
        <v>114.43943268427213</v>
      </c>
      <c r="AM17" s="60"/>
      <c r="AN17" s="59">
        <f>WFP!$L$17</f>
        <v>272.88221213529124</v>
      </c>
    </row>
    <row r="18" spans="1:40" s="53" customFormat="1" ht="30" customHeight="1" x14ac:dyDescent="0.4">
      <c r="A18" s="58">
        <v>922</v>
      </c>
      <c r="B18" s="57" t="s">
        <v>34</v>
      </c>
      <c r="C18" s="56">
        <f t="shared" si="0"/>
        <v>10.965731546253361</v>
      </c>
      <c r="D18" s="55"/>
      <c r="E18" s="55"/>
      <c r="F18" s="55"/>
      <c r="G18" s="55"/>
      <c r="H18" s="55"/>
      <c r="I18" s="55"/>
      <c r="J18" s="55"/>
      <c r="K18" s="55"/>
      <c r="L18" s="55"/>
      <c r="M18" s="55"/>
      <c r="N18" s="55"/>
      <c r="O18" s="55"/>
      <c r="P18" s="55"/>
      <c r="Q18" s="55"/>
      <c r="R18" s="55"/>
      <c r="S18" s="55"/>
      <c r="T18" s="55"/>
      <c r="U18" s="55"/>
      <c r="V18" s="55"/>
      <c r="W18" s="55"/>
      <c r="X18" s="55"/>
      <c r="Y18" s="55"/>
      <c r="Z18" s="78">
        <f>O75TVL!$L$18</f>
        <v>10.965731546253361</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6" width="12.77734375" style="45" customWidth="1"/>
    <col min="7" max="7" width="12.77734375" style="45" hidden="1" customWidth="1"/>
    <col min="8" max="13" width="12.77734375" style="45" customWidth="1"/>
    <col min="14" max="14" width="12.77734375" style="45" hidden="1" customWidth="1"/>
    <col min="15" max="17" width="12.77734375" style="45" customWidth="1"/>
    <col min="18" max="18" width="12.77734375" style="45" hidden="1" customWidth="1"/>
    <col min="19" max="20" width="12.77734375" style="45" customWidth="1"/>
    <col min="21" max="21" width="11.109375" style="45" customWidth="1"/>
    <col min="22" max="22" width="11.44140625" style="45" customWidth="1"/>
    <col min="23" max="26" width="12.77734375" style="45" customWidth="1"/>
    <col min="27" max="27" width="11.88671875" style="45" customWidth="1"/>
    <col min="28" max="28" width="13.44140625" style="45" hidden="1" customWidth="1"/>
    <col min="29" max="31" width="12.77734375" style="45" customWidth="1"/>
    <col min="32" max="32" width="11.33203125" style="45" customWidth="1"/>
    <col min="33" max="37" width="12.77734375" style="45" hidden="1" customWidth="1"/>
    <col min="38" max="38" width="10.88671875" style="45" customWidth="1"/>
    <col min="39" max="39" width="12.77734375" style="45" hidden="1" customWidth="1"/>
    <col min="40" max="40" width="11.109375" style="45" customWidth="1"/>
    <col min="41" max="16384" width="8.88671875" style="45"/>
  </cols>
  <sheetData>
    <row r="1" spans="1:40" s="75" customFormat="1" ht="60" customHeight="1" x14ac:dyDescent="0.4">
      <c r="A1" s="189" t="s">
        <v>93</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118093.71011766206</v>
      </c>
      <c r="D3" s="60">
        <f t="shared" ref="D3:AF3" si="1">SUM(D6,D16:D17,D4)</f>
        <v>4149.4057829300054</v>
      </c>
      <c r="E3" s="60">
        <f t="shared" si="1"/>
        <v>796.54773575000047</v>
      </c>
      <c r="F3" s="60">
        <f t="shared" si="1"/>
        <v>1181.2635561100001</v>
      </c>
      <c r="G3" s="60"/>
      <c r="H3" s="60">
        <f t="shared" si="1"/>
        <v>3941.0267050000002</v>
      </c>
      <c r="I3" s="60">
        <f t="shared" si="1"/>
        <v>9155.4464638599984</v>
      </c>
      <c r="J3" s="60">
        <f t="shared" si="1"/>
        <v>972.69087379439577</v>
      </c>
      <c r="K3" s="60">
        <f t="shared" si="1"/>
        <v>5122.9964421995746</v>
      </c>
      <c r="L3" s="60">
        <f t="shared" si="1"/>
        <v>3059.7591478660297</v>
      </c>
      <c r="M3" s="60">
        <f t="shared" si="1"/>
        <v>19.498030839999998</v>
      </c>
      <c r="N3" s="60"/>
      <c r="O3" s="60">
        <f t="shared" si="1"/>
        <v>14840.547586000001</v>
      </c>
      <c r="P3" s="60">
        <f t="shared" si="1"/>
        <v>6566.1693209299983</v>
      </c>
      <c r="Q3" s="60">
        <f t="shared" si="1"/>
        <v>8838.7708489100023</v>
      </c>
      <c r="R3" s="60"/>
      <c r="S3" s="60">
        <f t="shared" si="1"/>
        <v>4574.2510630700244</v>
      </c>
      <c r="T3" s="60">
        <f t="shared" si="1"/>
        <v>3604.4662883198712</v>
      </c>
      <c r="U3" s="60">
        <f t="shared" si="1"/>
        <v>290.48548701729459</v>
      </c>
      <c r="V3" s="60">
        <f t="shared" si="1"/>
        <v>369.56801050281302</v>
      </c>
      <c r="W3" s="60">
        <f t="shared" si="1"/>
        <v>750.09489891999976</v>
      </c>
      <c r="X3" s="60">
        <f t="shared" si="1"/>
        <v>2439.7983671900015</v>
      </c>
      <c r="Y3" s="60">
        <f t="shared" si="1"/>
        <v>175.38975154999997</v>
      </c>
      <c r="Z3" s="60">
        <f t="shared" si="1"/>
        <v>476.27213789694639</v>
      </c>
      <c r="AA3" s="60">
        <f t="shared" si="1"/>
        <v>6868.5436596000027</v>
      </c>
      <c r="AB3" s="60"/>
      <c r="AC3" s="60">
        <f t="shared" si="1"/>
        <v>903.50131325999985</v>
      </c>
      <c r="AD3" s="60">
        <f t="shared" si="1"/>
        <v>768.33523924275926</v>
      </c>
      <c r="AE3" s="60">
        <f t="shared" si="1"/>
        <v>135.16607401724033</v>
      </c>
      <c r="AF3" s="60">
        <f t="shared" si="1"/>
        <v>53663.456746919997</v>
      </c>
      <c r="AG3" s="60"/>
      <c r="AH3" s="60"/>
      <c r="AI3" s="60"/>
      <c r="AJ3" s="60"/>
      <c r="AK3" s="60"/>
      <c r="AL3" s="60">
        <f>SUM(AL6,AL16:AL17,AL4)</f>
        <v>1312.9542119951132</v>
      </c>
      <c r="AM3" s="60"/>
      <c r="AN3" s="59">
        <f>SUM(AN6,AN16:AN17,AN4)</f>
        <v>2015.0229999999999</v>
      </c>
    </row>
    <row r="4" spans="1:40" s="48" customFormat="1" x14ac:dyDescent="0.4">
      <c r="A4" s="68"/>
      <c r="B4" s="70" t="s">
        <v>57</v>
      </c>
      <c r="C4" s="66">
        <f t="shared" si="0"/>
        <v>2280.0799058377024</v>
      </c>
      <c r="D4" s="65">
        <f>AA!$M$4</f>
        <v>1.2174568762720626</v>
      </c>
      <c r="E4" s="65">
        <f>BBWB!$M$4</f>
        <v>23.89345397582256</v>
      </c>
      <c r="F4" s="65">
        <f>CA!$M$4</f>
        <v>0.26929277157744536</v>
      </c>
      <c r="G4" s="65"/>
      <c r="H4" s="65">
        <f>CTB!M4</f>
        <v>0</v>
      </c>
      <c r="I4" s="65">
        <f>DLA!$M$4</f>
        <v>7.6666569237092332</v>
      </c>
      <c r="J4" s="65">
        <f>'DLA (children)'!$M$4</f>
        <v>0.59736564648635548</v>
      </c>
      <c r="K4" s="65">
        <f>'DLA (working age)'!$M$4</f>
        <v>3.6539237161534248</v>
      </c>
      <c r="L4" s="65">
        <f>'DLA (pensioners)'!$M$4</f>
        <v>3.4199898998647131</v>
      </c>
      <c r="M4" s="65">
        <f>DHP!$M$4</f>
        <v>0</v>
      </c>
      <c r="N4" s="65"/>
      <c r="O4" s="65">
        <f>HB!$M$4</f>
        <v>0</v>
      </c>
      <c r="P4" s="65">
        <f>IB!$M$4</f>
        <v>43.867360071608658</v>
      </c>
      <c r="Q4" s="65">
        <f>IS!$M$4</f>
        <v>1.0391922848198192</v>
      </c>
      <c r="R4" s="65"/>
      <c r="S4" s="65">
        <f>'IS (incapacity)'!$M$4</f>
        <v>0.14463551887383039</v>
      </c>
      <c r="T4" s="65">
        <f>'IS (lone parent)'!$M$4</f>
        <v>0.28468508755710759</v>
      </c>
      <c r="U4" s="65">
        <f>'IS (carer)'!$M$4</f>
        <v>0</v>
      </c>
      <c r="V4" s="65">
        <f>'IS (others)'!$M$4</f>
        <v>0.90047888955264244</v>
      </c>
      <c r="W4" s="65">
        <f>IIDB!$M$4</f>
        <v>15.020734931035486</v>
      </c>
      <c r="X4" s="65">
        <f>JSA!$M$4</f>
        <v>0.24684795776013954</v>
      </c>
      <c r="Y4" s="65">
        <f>MA!$M$4</f>
        <v>0.34111181341117669</v>
      </c>
      <c r="Z4" s="65">
        <f>O75TVL!$M$4</f>
        <v>0</v>
      </c>
      <c r="AA4" s="65">
        <f>PC!$M$4</f>
        <v>1.495170372135487</v>
      </c>
      <c r="AB4" s="65"/>
      <c r="AC4" s="65">
        <f>SDA!$M$4</f>
        <v>1.8737188561268603</v>
      </c>
      <c r="AD4" s="65">
        <f>'SDA (working age)'!$M$4</f>
        <v>1.6662175451246011</v>
      </c>
      <c r="AE4" s="65">
        <f>'SDA (pensioners)'!$M$4</f>
        <v>0.20750131100225933</v>
      </c>
      <c r="AF4" s="65">
        <f>SP!$M$4</f>
        <v>2173.936356712717</v>
      </c>
      <c r="AG4" s="65"/>
      <c r="AH4" s="65"/>
      <c r="AI4" s="65"/>
      <c r="AJ4" s="65"/>
      <c r="AK4" s="65"/>
      <c r="AL4" s="65">
        <f>SMP!$M$4</f>
        <v>1.4125522907058992</v>
      </c>
      <c r="AM4" s="65"/>
      <c r="AN4" s="64">
        <f>WFP!$M$4</f>
        <v>7.8</v>
      </c>
    </row>
    <row r="5" spans="1:40" s="48" customFormat="1" ht="25.5" customHeight="1" x14ac:dyDescent="0.4">
      <c r="A5" s="69">
        <v>941</v>
      </c>
      <c r="B5" s="51" t="s">
        <v>56</v>
      </c>
      <c r="C5" s="61">
        <f t="shared" si="0"/>
        <v>104824.22714372395</v>
      </c>
      <c r="D5" s="60">
        <f t="shared" ref="D5:AF5" si="2">SUM(D6,D16)</f>
        <v>3750.6195839514417</v>
      </c>
      <c r="E5" s="60">
        <f t="shared" si="2"/>
        <v>690.81251058032967</v>
      </c>
      <c r="F5" s="60">
        <f t="shared" si="2"/>
        <v>1068.7999338222633</v>
      </c>
      <c r="G5" s="60"/>
      <c r="H5" s="60">
        <f t="shared" si="2"/>
        <v>3568.419116</v>
      </c>
      <c r="I5" s="60">
        <f t="shared" si="2"/>
        <v>8114.3675308538723</v>
      </c>
      <c r="J5" s="60">
        <f t="shared" si="2"/>
        <v>883.4993945398146</v>
      </c>
      <c r="K5" s="60">
        <f t="shared" si="2"/>
        <v>4529.7588401494659</v>
      </c>
      <c r="L5" s="60">
        <f t="shared" si="2"/>
        <v>2701.1031018526728</v>
      </c>
      <c r="M5" s="60">
        <f t="shared" si="2"/>
        <v>17.18616784</v>
      </c>
      <c r="N5" s="60"/>
      <c r="O5" s="60">
        <f t="shared" si="2"/>
        <v>13581.420669000001</v>
      </c>
      <c r="P5" s="60">
        <f t="shared" si="2"/>
        <v>5742.5342399886276</v>
      </c>
      <c r="Q5" s="60">
        <f t="shared" si="2"/>
        <v>7962.1079754353477</v>
      </c>
      <c r="R5" s="60"/>
      <c r="S5" s="60">
        <f t="shared" si="2"/>
        <v>4060.188927432715</v>
      </c>
      <c r="T5" s="60">
        <f t="shared" si="2"/>
        <v>3307.8347876609905</v>
      </c>
      <c r="U5" s="60">
        <f t="shared" si="2"/>
        <v>260.70108514150007</v>
      </c>
      <c r="V5" s="60">
        <f t="shared" si="2"/>
        <v>336.85480207912815</v>
      </c>
      <c r="W5" s="60">
        <f t="shared" si="2"/>
        <v>659.3646576408787</v>
      </c>
      <c r="X5" s="60">
        <f t="shared" si="2"/>
        <v>2211.5479094553452</v>
      </c>
      <c r="Y5" s="60">
        <f t="shared" si="2"/>
        <v>160.85873073071716</v>
      </c>
      <c r="Z5" s="60">
        <f t="shared" si="2"/>
        <v>436.19425732570448</v>
      </c>
      <c r="AA5" s="60">
        <f t="shared" si="2"/>
        <v>6181.4965233923012</v>
      </c>
      <c r="AB5" s="60"/>
      <c r="AC5" s="60">
        <f t="shared" si="2"/>
        <v>801.64789945448933</v>
      </c>
      <c r="AD5" s="60">
        <f t="shared" si="2"/>
        <v>681.57722030663251</v>
      </c>
      <c r="AE5" s="60">
        <f t="shared" si="2"/>
        <v>120.07067914785655</v>
      </c>
      <c r="AF5" s="60">
        <f t="shared" si="2"/>
        <v>46858.31208866505</v>
      </c>
      <c r="AG5" s="60"/>
      <c r="AH5" s="60"/>
      <c r="AI5" s="60"/>
      <c r="AJ5" s="60"/>
      <c r="AK5" s="60"/>
      <c r="AL5" s="60">
        <f>SUM(AL6,AL16)</f>
        <v>1189.033903927241</v>
      </c>
      <c r="AM5" s="60"/>
      <c r="AN5" s="59">
        <f>SUM(AN6,AN16)</f>
        <v>1829.5034456603616</v>
      </c>
    </row>
    <row r="6" spans="1:40" s="48" customFormat="1" ht="25.5" customHeight="1" x14ac:dyDescent="0.4">
      <c r="A6" s="69">
        <v>921</v>
      </c>
      <c r="B6" s="52" t="s">
        <v>55</v>
      </c>
      <c r="C6" s="61">
        <f t="shared" si="0"/>
        <v>98098.896527759367</v>
      </c>
      <c r="D6" s="60">
        <f t="shared" ref="D6:AF6" si="3">SUM(D7:D15)</f>
        <v>3427.7504210253182</v>
      </c>
      <c r="E6" s="60">
        <f t="shared" si="3"/>
        <v>648.17329229303118</v>
      </c>
      <c r="F6" s="60">
        <f t="shared" si="3"/>
        <v>988.34077398367822</v>
      </c>
      <c r="G6" s="60"/>
      <c r="H6" s="60">
        <f t="shared" si="3"/>
        <v>3384.656673</v>
      </c>
      <c r="I6" s="60">
        <f t="shared" si="3"/>
        <v>7364.3965159608433</v>
      </c>
      <c r="J6" s="60">
        <f t="shared" si="3"/>
        <v>823.7681511700406</v>
      </c>
      <c r="K6" s="60">
        <f t="shared" si="3"/>
        <v>4138.5163078634332</v>
      </c>
      <c r="L6" s="60">
        <f t="shared" si="3"/>
        <v>2401.9865144122823</v>
      </c>
      <c r="M6" s="60">
        <f t="shared" si="3"/>
        <v>16.28512684</v>
      </c>
      <c r="N6" s="60"/>
      <c r="O6" s="60">
        <f t="shared" si="3"/>
        <v>12967.698325000001</v>
      </c>
      <c r="P6" s="60">
        <f t="shared" si="3"/>
        <v>5165.5524510661926</v>
      </c>
      <c r="Q6" s="60">
        <f t="shared" si="3"/>
        <v>7440.8406777416321</v>
      </c>
      <c r="R6" s="60"/>
      <c r="S6" s="60">
        <f t="shared" si="3"/>
        <v>3767.148822484241</v>
      </c>
      <c r="T6" s="60">
        <f t="shared" si="3"/>
        <v>3120.5315877739904</v>
      </c>
      <c r="U6" s="60">
        <f t="shared" si="3"/>
        <v>240.8828572442288</v>
      </c>
      <c r="V6" s="60">
        <f t="shared" si="3"/>
        <v>317.30022043978789</v>
      </c>
      <c r="W6" s="60">
        <f t="shared" si="3"/>
        <v>605.99916271455811</v>
      </c>
      <c r="X6" s="60">
        <f t="shared" si="3"/>
        <v>2097.7112189862819</v>
      </c>
      <c r="Y6" s="60">
        <f t="shared" si="3"/>
        <v>154.01050263346011</v>
      </c>
      <c r="Z6" s="60">
        <f t="shared" si="3"/>
        <v>409.8744911225607</v>
      </c>
      <c r="AA6" s="60">
        <f t="shared" si="3"/>
        <v>5771.6614791584088</v>
      </c>
      <c r="AB6" s="60"/>
      <c r="AC6" s="60">
        <f t="shared" si="3"/>
        <v>741.791250751554</v>
      </c>
      <c r="AD6" s="60">
        <f t="shared" si="3"/>
        <v>632.85807905719776</v>
      </c>
      <c r="AE6" s="60">
        <f t="shared" si="3"/>
        <v>108.93317169435603</v>
      </c>
      <c r="AF6" s="60">
        <f t="shared" si="3"/>
        <v>44064.793884634819</v>
      </c>
      <c r="AG6" s="60"/>
      <c r="AH6" s="60"/>
      <c r="AI6" s="60"/>
      <c r="AJ6" s="60"/>
      <c r="AK6" s="60"/>
      <c r="AL6" s="60">
        <f>SUM(AL7:AL15)</f>
        <v>1131.0676515306241</v>
      </c>
      <c r="AM6" s="60"/>
      <c r="AN6" s="59">
        <f>SUM(AN7:AN15)</f>
        <v>1718.2926293164007</v>
      </c>
    </row>
    <row r="7" spans="1:40" s="48" customFormat="1" x14ac:dyDescent="0.4">
      <c r="A7" s="68" t="s">
        <v>54</v>
      </c>
      <c r="B7" s="67" t="s">
        <v>53</v>
      </c>
      <c r="C7" s="66">
        <f t="shared" si="0"/>
        <v>5710.5468258735955</v>
      </c>
      <c r="D7" s="65">
        <f>AA!$M7</f>
        <v>194.19556756747215</v>
      </c>
      <c r="E7" s="65">
        <f>BBWB!$M7</f>
        <v>36.675548567565123</v>
      </c>
      <c r="F7" s="65">
        <f>CA!$M7</f>
        <v>69.02923563975051</v>
      </c>
      <c r="G7" s="65"/>
      <c r="H7" s="65">
        <f>CTB!M7</f>
        <v>216.43165699999997</v>
      </c>
      <c r="I7" s="65">
        <f>DLA!$M7</f>
        <v>514.99236076635464</v>
      </c>
      <c r="J7" s="65">
        <f>'DLA (children)'!$M7</f>
        <v>47.882742327971684</v>
      </c>
      <c r="K7" s="65">
        <f>'DLA (working age)'!$M7</f>
        <v>272.87918508832541</v>
      </c>
      <c r="L7" s="65">
        <f>'DLA (pensioners)'!$M7</f>
        <v>194.3619455263522</v>
      </c>
      <c r="M7" s="65">
        <f>DHP!$M7</f>
        <v>0.52835100000000002</v>
      </c>
      <c r="N7" s="65"/>
      <c r="O7" s="65">
        <f>HB!$M7</f>
        <v>648.6762369999999</v>
      </c>
      <c r="P7" s="65">
        <f>IB!$M7</f>
        <v>455.56339041377885</v>
      </c>
      <c r="Q7" s="65">
        <f>IS!$M7</f>
        <v>467.08402860594919</v>
      </c>
      <c r="R7" s="65"/>
      <c r="S7" s="65">
        <f>'IS (incapacity)'!$M7</f>
        <v>255.52033041540307</v>
      </c>
      <c r="T7" s="65">
        <f>'IS (lone parent)'!$M7</f>
        <v>173.57576681506538</v>
      </c>
      <c r="U7" s="65">
        <f>'IS (carer)'!$M7</f>
        <v>19.20354447340933</v>
      </c>
      <c r="V7" s="65">
        <f>'IS (others)'!$M7</f>
        <v>17.717329496842304</v>
      </c>
      <c r="W7" s="65">
        <f>IIDB!$M7</f>
        <v>87.563332995735109</v>
      </c>
      <c r="X7" s="65">
        <f>JSA!$M7</f>
        <v>136.97037132038895</v>
      </c>
      <c r="Y7" s="65">
        <f>MA!$M7</f>
        <v>6.0925466107614188</v>
      </c>
      <c r="Z7" s="65">
        <f>O75TVL!$M7</f>
        <v>21.053082168637857</v>
      </c>
      <c r="AA7" s="65">
        <f>PC!$M7</f>
        <v>355.6210336577235</v>
      </c>
      <c r="AB7" s="65"/>
      <c r="AC7" s="65">
        <f>SDA!$M7</f>
        <v>50.028092813000853</v>
      </c>
      <c r="AD7" s="65">
        <f>'SDA (working age)'!$M7</f>
        <v>41.906746972661068</v>
      </c>
      <c r="AE7" s="65">
        <f>'SDA (pensioners)'!$M7</f>
        <v>8.1213458403397887</v>
      </c>
      <c r="AF7" s="65">
        <f>SP!$M7</f>
        <v>2311.8501370370732</v>
      </c>
      <c r="AG7" s="65"/>
      <c r="AH7" s="65"/>
      <c r="AI7" s="65"/>
      <c r="AJ7" s="65"/>
      <c r="AK7" s="65"/>
      <c r="AL7" s="65">
        <f>SMP!$M7</f>
        <v>48.097665607664062</v>
      </c>
      <c r="AM7" s="65"/>
      <c r="AN7" s="64">
        <f>WFP!$M7</f>
        <v>90.094187101741568</v>
      </c>
    </row>
    <row r="8" spans="1:40" s="48" customFormat="1" x14ac:dyDescent="0.4">
      <c r="A8" s="68" t="s">
        <v>52</v>
      </c>
      <c r="B8" s="67" t="s">
        <v>51</v>
      </c>
      <c r="C8" s="66">
        <f t="shared" si="0"/>
        <v>14745.030735893868</v>
      </c>
      <c r="D8" s="65">
        <f>AA!$M8</f>
        <v>566.50192170383571</v>
      </c>
      <c r="E8" s="65">
        <f>BBWB!$M8</f>
        <v>98.429383591281749</v>
      </c>
      <c r="F8" s="65">
        <f>CA!$M8</f>
        <v>167.48458069049087</v>
      </c>
      <c r="G8" s="65"/>
      <c r="H8" s="65">
        <f>CTB!M8</f>
        <v>506.199836</v>
      </c>
      <c r="I8" s="65">
        <f>DLA!$M8</f>
        <v>1442.5131184752304</v>
      </c>
      <c r="J8" s="65">
        <f>'DLA (children)'!$M8</f>
        <v>122.83800434118767</v>
      </c>
      <c r="K8" s="65">
        <f>'DLA (working age)'!$M8</f>
        <v>795.88206830276749</v>
      </c>
      <c r="L8" s="65">
        <f>'DLA (pensioners)'!$M8</f>
        <v>523.8953626182581</v>
      </c>
      <c r="M8" s="65">
        <f>DHP!$M8</f>
        <v>2.19305905</v>
      </c>
      <c r="N8" s="65"/>
      <c r="O8" s="65">
        <f>HB!$M8</f>
        <v>1633.598066</v>
      </c>
      <c r="P8" s="65">
        <f>IB!$M8</f>
        <v>1037.3308805241056</v>
      </c>
      <c r="Q8" s="65">
        <f>IS!$M8</f>
        <v>1299.2245311006866</v>
      </c>
      <c r="R8" s="65"/>
      <c r="S8" s="65">
        <f>'IS (incapacity)'!$M8</f>
        <v>727.22733745162282</v>
      </c>
      <c r="T8" s="65">
        <f>'IS (lone parent)'!$M8</f>
        <v>478.07700325645419</v>
      </c>
      <c r="U8" s="65">
        <f>'IS (carer)'!$M8</f>
        <v>42.647330849771194</v>
      </c>
      <c r="V8" s="65">
        <f>'IS (others)'!$M8</f>
        <v>46.751934471575019</v>
      </c>
      <c r="W8" s="65">
        <f>IIDB!$M8</f>
        <v>109.74852668925709</v>
      </c>
      <c r="X8" s="65">
        <f>JSA!$M8</f>
        <v>307.09422007137937</v>
      </c>
      <c r="Y8" s="65">
        <f>MA!$M8</f>
        <v>17.301085558623893</v>
      </c>
      <c r="Z8" s="65">
        <f>O75TVL!$M8</f>
        <v>54.774102953619654</v>
      </c>
      <c r="AA8" s="65">
        <f>PC!$M8</f>
        <v>899.70121778593727</v>
      </c>
      <c r="AB8" s="65"/>
      <c r="AC8" s="65">
        <f>SDA!$M8</f>
        <v>124.71101646159616</v>
      </c>
      <c r="AD8" s="65">
        <f>'SDA (working age)'!$M8</f>
        <v>105.03484859180708</v>
      </c>
      <c r="AE8" s="65">
        <f>'SDA (pensioners)'!$M8</f>
        <v>19.676167869789047</v>
      </c>
      <c r="AF8" s="65">
        <f>SP!$M8</f>
        <v>6087.0027826395999</v>
      </c>
      <c r="AG8" s="65"/>
      <c r="AH8" s="65"/>
      <c r="AI8" s="65"/>
      <c r="AJ8" s="65"/>
      <c r="AK8" s="65"/>
      <c r="AL8" s="65">
        <f>SMP!$M8</f>
        <v>154.54947252261152</v>
      </c>
      <c r="AM8" s="65"/>
      <c r="AN8" s="64">
        <f>WFP!$M8</f>
        <v>236.67293407561226</v>
      </c>
    </row>
    <row r="9" spans="1:40" s="48" customFormat="1" x14ac:dyDescent="0.4">
      <c r="A9" s="68" t="s">
        <v>50</v>
      </c>
      <c r="B9" s="67" t="s">
        <v>49</v>
      </c>
      <c r="C9" s="66">
        <f t="shared" si="0"/>
        <v>9864.3110873541591</v>
      </c>
      <c r="D9" s="65">
        <f>AA!$M9</f>
        <v>319.91516004668335</v>
      </c>
      <c r="E9" s="65">
        <f>BBWB!$M9</f>
        <v>65.85178050474795</v>
      </c>
      <c r="F9" s="65">
        <f>CA!$M9</f>
        <v>116.18692607850515</v>
      </c>
      <c r="G9" s="65"/>
      <c r="H9" s="65">
        <f>CTB!M9</f>
        <v>323.31541699999997</v>
      </c>
      <c r="I9" s="65">
        <f>DLA!$M9</f>
        <v>873.00306103658602</v>
      </c>
      <c r="J9" s="65">
        <f>'DLA (children)'!$M9</f>
        <v>84.797535622402748</v>
      </c>
      <c r="K9" s="65">
        <f>'DLA (working age)'!$M9</f>
        <v>480.83092126466101</v>
      </c>
      <c r="L9" s="65">
        <f>'DLA (pensioners)'!$M9</f>
        <v>307.44654683633996</v>
      </c>
      <c r="M9" s="65">
        <f>DHP!$M9</f>
        <v>1.227301</v>
      </c>
      <c r="N9" s="65"/>
      <c r="O9" s="65">
        <f>HB!$M9</f>
        <v>1021.1888</v>
      </c>
      <c r="P9" s="65">
        <f>IB!$M9</f>
        <v>614.00769372335503</v>
      </c>
      <c r="Q9" s="65">
        <f>IS!$M9</f>
        <v>750.71635251144676</v>
      </c>
      <c r="R9" s="65"/>
      <c r="S9" s="65">
        <f>'IS (incapacity)'!$M9</f>
        <v>385.37568771670777</v>
      </c>
      <c r="T9" s="65">
        <f>'IS (lone parent)'!$M9</f>
        <v>300.45928201067306</v>
      </c>
      <c r="U9" s="65">
        <f>'IS (carer)'!$M9</f>
        <v>31.833334088772411</v>
      </c>
      <c r="V9" s="65">
        <f>'IS (others)'!$M9</f>
        <v>34.080864381572546</v>
      </c>
      <c r="W9" s="65">
        <f>IIDB!$M9</f>
        <v>78.820143232292054</v>
      </c>
      <c r="X9" s="65">
        <f>JSA!$M9</f>
        <v>236.87483481675491</v>
      </c>
      <c r="Y9" s="65">
        <f>MA!$M9</f>
        <v>16.429657919186194</v>
      </c>
      <c r="Z9" s="65">
        <f>O75TVL!$M9</f>
        <v>41.331100780957357</v>
      </c>
      <c r="AA9" s="65">
        <f>PC!$M9</f>
        <v>599.71967118470025</v>
      </c>
      <c r="AB9" s="65"/>
      <c r="AC9" s="65">
        <f>SDA!$M9</f>
        <v>82.565185892271515</v>
      </c>
      <c r="AD9" s="65">
        <f>'SDA (working age)'!$M9</f>
        <v>69.675700958009827</v>
      </c>
      <c r="AE9" s="65">
        <f>'SDA (pensioners)'!$M9</f>
        <v>12.889484934261697</v>
      </c>
      <c r="AF9" s="65">
        <f>SP!$M9</f>
        <v>4445.4649214662004</v>
      </c>
      <c r="AG9" s="65"/>
      <c r="AH9" s="65"/>
      <c r="AI9" s="65"/>
      <c r="AJ9" s="65"/>
      <c r="AK9" s="65"/>
      <c r="AL9" s="65">
        <f>SMP!$M9</f>
        <v>103.79042825757092</v>
      </c>
      <c r="AM9" s="65"/>
      <c r="AN9" s="64">
        <f>WFP!$M9</f>
        <v>173.90265190290296</v>
      </c>
    </row>
    <row r="10" spans="1:40" s="48" customFormat="1" x14ac:dyDescent="0.4">
      <c r="A10" s="68" t="s">
        <v>48</v>
      </c>
      <c r="B10" s="67" t="s">
        <v>47</v>
      </c>
      <c r="C10" s="66">
        <f t="shared" si="0"/>
        <v>8054.3597054094707</v>
      </c>
      <c r="D10" s="65">
        <f>AA!$M10</f>
        <v>307.31048820763806</v>
      </c>
      <c r="E10" s="65">
        <f>BBWB!$M10</f>
        <v>56.672722036125975</v>
      </c>
      <c r="F10" s="65">
        <f>CA!$M10</f>
        <v>88.774628133710408</v>
      </c>
      <c r="G10" s="65"/>
      <c r="H10" s="65">
        <f>CTB!M10</f>
        <v>252.44721299999998</v>
      </c>
      <c r="I10" s="65">
        <f>DLA!$M10</f>
        <v>653.77292588923251</v>
      </c>
      <c r="J10" s="65">
        <f>'DLA (children)'!$M10</f>
        <v>71.238767774755019</v>
      </c>
      <c r="K10" s="65">
        <f>'DLA (working age)'!$M10</f>
        <v>364.76665082927155</v>
      </c>
      <c r="L10" s="65">
        <f>'DLA (pensioners)'!$M10</f>
        <v>217.8059634493886</v>
      </c>
      <c r="M10" s="65">
        <f>DHP!$M10</f>
        <v>0.73865100000000006</v>
      </c>
      <c r="N10" s="65"/>
      <c r="O10" s="65">
        <f>HB!$M10</f>
        <v>733.65526099999988</v>
      </c>
      <c r="P10" s="65">
        <f>IB!$M10</f>
        <v>472.33583653372995</v>
      </c>
      <c r="Q10" s="65">
        <f>IS!$M10</f>
        <v>517.4800933528727</v>
      </c>
      <c r="R10" s="65"/>
      <c r="S10" s="65">
        <f>'IS (incapacity)'!$M10</f>
        <v>262.65602116183663</v>
      </c>
      <c r="T10" s="65">
        <f>'IS (lone parent)'!$M10</f>
        <v>214.50749528116495</v>
      </c>
      <c r="U10" s="65">
        <f>'IS (carer)'!$M10</f>
        <v>20.785175257705546</v>
      </c>
      <c r="V10" s="65">
        <f>'IS (others)'!$M10</f>
        <v>18.658217152271543</v>
      </c>
      <c r="W10" s="65">
        <f>IIDB!$M10</f>
        <v>72.47291057596226</v>
      </c>
      <c r="X10" s="65">
        <f>JSA!$M10</f>
        <v>167.70107537338748</v>
      </c>
      <c r="Y10" s="65">
        <f>MA!$M10</f>
        <v>12.250613259123018</v>
      </c>
      <c r="Z10" s="65">
        <f>O75TVL!$M10</f>
        <v>35.658813538222638</v>
      </c>
      <c r="AA10" s="65">
        <f>PC!$M10</f>
        <v>467.23375150481473</v>
      </c>
      <c r="AB10" s="65"/>
      <c r="AC10" s="65">
        <f>SDA!$M10</f>
        <v>72.031008329993981</v>
      </c>
      <c r="AD10" s="65">
        <f>'SDA (working age)'!$M10</f>
        <v>62.199490316744971</v>
      </c>
      <c r="AE10" s="65">
        <f>'SDA (pensioners)'!$M10</f>
        <v>9.8315180132489957</v>
      </c>
      <c r="AF10" s="65">
        <f>SP!$M10</f>
        <v>3907.5468732816848</v>
      </c>
      <c r="AG10" s="65"/>
      <c r="AH10" s="65"/>
      <c r="AI10" s="65"/>
      <c r="AJ10" s="65"/>
      <c r="AK10" s="65"/>
      <c r="AL10" s="65">
        <f>SMP!$M10</f>
        <v>86.27941997072611</v>
      </c>
      <c r="AM10" s="65"/>
      <c r="AN10" s="64">
        <f>WFP!$M10</f>
        <v>149.99742042224665</v>
      </c>
    </row>
    <row r="11" spans="1:40" s="48" customFormat="1" x14ac:dyDescent="0.4">
      <c r="A11" s="68" t="s">
        <v>46</v>
      </c>
      <c r="B11" s="67" t="s">
        <v>45</v>
      </c>
      <c r="C11" s="66">
        <f t="shared" si="0"/>
        <v>10833.473815140664</v>
      </c>
      <c r="D11" s="65">
        <f>AA!$M11</f>
        <v>434.86931254243996</v>
      </c>
      <c r="E11" s="65">
        <f>BBWB!$M11</f>
        <v>76.769298815987781</v>
      </c>
      <c r="F11" s="65">
        <f>CA!$M11</f>
        <v>123.67325322925373</v>
      </c>
      <c r="G11" s="65"/>
      <c r="H11" s="65">
        <f>CTB!M11</f>
        <v>373.78547199999997</v>
      </c>
      <c r="I11" s="65">
        <f>DLA!$M11</f>
        <v>874.02868956536702</v>
      </c>
      <c r="J11" s="65">
        <f>'DLA (children)'!$M11</f>
        <v>96.789758867429939</v>
      </c>
      <c r="K11" s="65">
        <f>'DLA (working age)'!$M11</f>
        <v>472.511138670283</v>
      </c>
      <c r="L11" s="65">
        <f>'DLA (pensioners)'!$M11</f>
        <v>304.77853930611826</v>
      </c>
      <c r="M11" s="65">
        <f>DHP!$M11</f>
        <v>1.4678119999999999</v>
      </c>
      <c r="N11" s="65"/>
      <c r="O11" s="65">
        <f>HB!$M11</f>
        <v>1184.0077520000002</v>
      </c>
      <c r="P11" s="65">
        <f>IB!$M11</f>
        <v>617.40710461030017</v>
      </c>
      <c r="Q11" s="65">
        <f>IS!$M11</f>
        <v>812.60995258664445</v>
      </c>
      <c r="R11" s="65"/>
      <c r="S11" s="65">
        <f>'IS (incapacity)'!$M11</f>
        <v>396.40800478678324</v>
      </c>
      <c r="T11" s="65">
        <f>'IS (lone parent)'!$M11</f>
        <v>351.34671225178511</v>
      </c>
      <c r="U11" s="65">
        <f>'IS (carer)'!$M11</f>
        <v>32.818394471192207</v>
      </c>
      <c r="V11" s="65">
        <f>'IS (others)'!$M11</f>
        <v>32.257502157089654</v>
      </c>
      <c r="W11" s="65">
        <f>IIDB!$M11</f>
        <v>70.066000522073622</v>
      </c>
      <c r="X11" s="65">
        <f>JSA!$M11</f>
        <v>296.90586708504435</v>
      </c>
      <c r="Y11" s="65">
        <f>MA!$M11</f>
        <v>13.510428961002837</v>
      </c>
      <c r="Z11" s="65">
        <f>O75TVL!$M11</f>
        <v>43.985593064514006</v>
      </c>
      <c r="AA11" s="65">
        <f>PC!$M11</f>
        <v>702.05087717606898</v>
      </c>
      <c r="AB11" s="65"/>
      <c r="AC11" s="65">
        <f>SDA!$M11</f>
        <v>82.249328444326594</v>
      </c>
      <c r="AD11" s="65">
        <f>'SDA (working age)'!$M11</f>
        <v>71.011583044848663</v>
      </c>
      <c r="AE11" s="65">
        <f>'SDA (pensioners)'!$M11</f>
        <v>11.237745399477928</v>
      </c>
      <c r="AF11" s="65">
        <f>SP!$M11</f>
        <v>4828.0430858324698</v>
      </c>
      <c r="AG11" s="65"/>
      <c r="AH11" s="65"/>
      <c r="AI11" s="65"/>
      <c r="AJ11" s="65"/>
      <c r="AK11" s="65"/>
      <c r="AL11" s="65">
        <f>SMP!$M11</f>
        <v>111.10570609798808</v>
      </c>
      <c r="AM11" s="65"/>
      <c r="AN11" s="64">
        <f>WFP!$M11</f>
        <v>186.93828060718249</v>
      </c>
    </row>
    <row r="12" spans="1:40" s="48" customFormat="1" x14ac:dyDescent="0.4">
      <c r="A12" s="68" t="s">
        <v>44</v>
      </c>
      <c r="B12" s="67" t="s">
        <v>43</v>
      </c>
      <c r="C12" s="66">
        <f t="shared" si="0"/>
        <v>10048.743121673195</v>
      </c>
      <c r="D12" s="65">
        <f>AA!$M12</f>
        <v>384.45116568287966</v>
      </c>
      <c r="E12" s="65">
        <f>BBWB!$M12</f>
        <v>69.881787197907585</v>
      </c>
      <c r="F12" s="65">
        <f>CA!$M12</f>
        <v>92.530326792882732</v>
      </c>
      <c r="G12" s="65"/>
      <c r="H12" s="65">
        <f>CTB!M12</f>
        <v>322.27401800000001</v>
      </c>
      <c r="I12" s="65">
        <f>DLA!$M12</f>
        <v>647.58736599710744</v>
      </c>
      <c r="J12" s="65">
        <f>'DLA (children)'!$M12</f>
        <v>90.384776792361905</v>
      </c>
      <c r="K12" s="65">
        <f>'DLA (working age)'!$M12</f>
        <v>362.554756835109</v>
      </c>
      <c r="L12" s="65">
        <f>'DLA (pensioners)'!$M12</f>
        <v>194.54423319201041</v>
      </c>
      <c r="M12" s="65">
        <f>DHP!$M12</f>
        <v>1.5551507899999999</v>
      </c>
      <c r="N12" s="65"/>
      <c r="O12" s="65">
        <f>HB!$M12</f>
        <v>1087.9350749999999</v>
      </c>
      <c r="P12" s="65">
        <f>IB!$M12</f>
        <v>429.198565507137</v>
      </c>
      <c r="Q12" s="65">
        <f>IS!$M12</f>
        <v>580.63492243470205</v>
      </c>
      <c r="R12" s="65"/>
      <c r="S12" s="65">
        <f>'IS (incapacity)'!$M12</f>
        <v>279.74566087635094</v>
      </c>
      <c r="T12" s="65">
        <f>'IS (lone parent)'!$M12</f>
        <v>258.6556677464647</v>
      </c>
      <c r="U12" s="65">
        <f>'IS (carer)'!$M12</f>
        <v>19.274448707618291</v>
      </c>
      <c r="V12" s="65">
        <f>'IS (others)'!$M12</f>
        <v>23.108592980852894</v>
      </c>
      <c r="W12" s="65">
        <f>IIDB!$M12</f>
        <v>46.884088671992515</v>
      </c>
      <c r="X12" s="65">
        <f>JSA!$M12</f>
        <v>174.35728775307027</v>
      </c>
      <c r="Y12" s="65">
        <f>MA!$M12</f>
        <v>17.519532441745504</v>
      </c>
      <c r="Z12" s="65">
        <f>O75TVL!$M12</f>
        <v>48.226623045736488</v>
      </c>
      <c r="AA12" s="65">
        <f>PC!$M12</f>
        <v>538.50505793570824</v>
      </c>
      <c r="AB12" s="65"/>
      <c r="AC12" s="65">
        <f>SDA!$M12</f>
        <v>71.936673378664366</v>
      </c>
      <c r="AD12" s="65">
        <f>'SDA (working age)'!$M12</f>
        <v>61.526291974261568</v>
      </c>
      <c r="AE12" s="65">
        <f>'SDA (pensioners)'!$M12</f>
        <v>10.410381404402788</v>
      </c>
      <c r="AF12" s="65">
        <f>SP!$M12</f>
        <v>5218.6311511606782</v>
      </c>
      <c r="AG12" s="65"/>
      <c r="AH12" s="65"/>
      <c r="AI12" s="65"/>
      <c r="AJ12" s="65"/>
      <c r="AK12" s="65"/>
      <c r="AL12" s="65">
        <f>SMP!$M12</f>
        <v>119.40505273345049</v>
      </c>
      <c r="AM12" s="65"/>
      <c r="AN12" s="64">
        <f>WFP!$M12</f>
        <v>197.22927714953133</v>
      </c>
    </row>
    <row r="13" spans="1:40" s="48" customFormat="1" x14ac:dyDescent="0.4">
      <c r="A13" s="68" t="s">
        <v>42</v>
      </c>
      <c r="B13" s="67" t="s">
        <v>41</v>
      </c>
      <c r="C13" s="66">
        <f t="shared" si="0"/>
        <v>14885.112560152229</v>
      </c>
      <c r="D13" s="65">
        <f>AA!$M13</f>
        <v>355.633718806714</v>
      </c>
      <c r="E13" s="65">
        <f>BBWB!$M13</f>
        <v>78.912250598444047</v>
      </c>
      <c r="F13" s="65">
        <f>CA!$M13</f>
        <v>130.12309908635169</v>
      </c>
      <c r="G13" s="65"/>
      <c r="H13" s="65">
        <f>CTB!M13</f>
        <v>666.59790199999998</v>
      </c>
      <c r="I13" s="65">
        <f>DLA!$M13</f>
        <v>898.66145148098053</v>
      </c>
      <c r="J13" s="65">
        <f>'DLA (children)'!$M13</f>
        <v>111.54572159946008</v>
      </c>
      <c r="K13" s="65">
        <f>'DLA (working age)'!$M13</f>
        <v>548.89130486234512</v>
      </c>
      <c r="L13" s="65">
        <f>'DLA (pensioners)'!$M13</f>
        <v>237.97479073643746</v>
      </c>
      <c r="M13" s="65">
        <f>DHP!$M13</f>
        <v>4.4264489999999999</v>
      </c>
      <c r="N13" s="65"/>
      <c r="O13" s="65">
        <f>HB!$M13</f>
        <v>3941.9163560000002</v>
      </c>
      <c r="P13" s="65">
        <f>IB!$M13</f>
        <v>525.95844814544898</v>
      </c>
      <c r="Q13" s="65">
        <f>IS!$M13</f>
        <v>1665.4905557549209</v>
      </c>
      <c r="R13" s="65"/>
      <c r="S13" s="65">
        <f>'IS (incapacity)'!$M13</f>
        <v>773.2301525498674</v>
      </c>
      <c r="T13" s="65">
        <f>'IS (lone parent)'!$M13</f>
        <v>776.7812085738891</v>
      </c>
      <c r="U13" s="65">
        <f>'IS (carer)'!$M13</f>
        <v>34.372193968039568</v>
      </c>
      <c r="V13" s="65">
        <f>'IS (others)'!$M13</f>
        <v>91.884017256343</v>
      </c>
      <c r="W13" s="65">
        <f>IIDB!$M13</f>
        <v>30.238347810116419</v>
      </c>
      <c r="X13" s="65">
        <f>JSA!$M13</f>
        <v>437.4083455635041</v>
      </c>
      <c r="Y13" s="65">
        <f>MA!$M13</f>
        <v>22.215216274939003</v>
      </c>
      <c r="Z13" s="65">
        <f>O75TVL!$M13</f>
        <v>42.705600365806568</v>
      </c>
      <c r="AA13" s="65">
        <f>PC!$M13</f>
        <v>1004.5247175012427</v>
      </c>
      <c r="AB13" s="65"/>
      <c r="AC13" s="65">
        <f>SDA!$M13</f>
        <v>79.059490372158734</v>
      </c>
      <c r="AD13" s="65">
        <f>'SDA (working age)'!$M13</f>
        <v>68.253842000278851</v>
      </c>
      <c r="AE13" s="65">
        <f>'SDA (pensioners)'!$M13</f>
        <v>10.805648371879862</v>
      </c>
      <c r="AF13" s="65">
        <f>SP!$M13</f>
        <v>4591.0784969735196</v>
      </c>
      <c r="AG13" s="65"/>
      <c r="AH13" s="65"/>
      <c r="AI13" s="65"/>
      <c r="AJ13" s="65"/>
      <c r="AK13" s="65"/>
      <c r="AL13" s="65">
        <f>SMP!$M13</f>
        <v>214.59720459630725</v>
      </c>
      <c r="AM13" s="65"/>
      <c r="AN13" s="64">
        <f>WFP!$M13</f>
        <v>195.56490982177036</v>
      </c>
    </row>
    <row r="14" spans="1:40" s="48" customFormat="1" x14ac:dyDescent="0.4">
      <c r="A14" s="68" t="s">
        <v>40</v>
      </c>
      <c r="B14" s="67" t="s">
        <v>39</v>
      </c>
      <c r="C14" s="66">
        <f t="shared" si="0"/>
        <v>14140.4194844137</v>
      </c>
      <c r="D14" s="65">
        <f>AA!$M14</f>
        <v>464.91431814614896</v>
      </c>
      <c r="E14" s="65">
        <f>BBWB!$M14</f>
        <v>102.64641992369734</v>
      </c>
      <c r="F14" s="65">
        <f>CA!$M14</f>
        <v>114.97475905231911</v>
      </c>
      <c r="G14" s="65"/>
      <c r="H14" s="65">
        <f>CTB!M14</f>
        <v>425.75884799999994</v>
      </c>
      <c r="I14" s="65">
        <f>DLA!$M14</f>
        <v>821.74097777729048</v>
      </c>
      <c r="J14" s="65">
        <f>'DLA (children)'!$M14</f>
        <v>125.73171117583661</v>
      </c>
      <c r="K14" s="65">
        <f>'DLA (working age)'!$M14</f>
        <v>470.69254468464931</v>
      </c>
      <c r="L14" s="65">
        <f>'DLA (pensioners)'!$M14</f>
        <v>225.17668677193433</v>
      </c>
      <c r="M14" s="65">
        <f>DHP!$M14</f>
        <v>2.5884400000000003</v>
      </c>
      <c r="N14" s="65"/>
      <c r="O14" s="65">
        <f>HB!$M14</f>
        <v>1703.0188120000003</v>
      </c>
      <c r="P14" s="65">
        <f>IB!$M14</f>
        <v>549.99548207868122</v>
      </c>
      <c r="Q14" s="65">
        <f>IS!$M14</f>
        <v>788.98128963030467</v>
      </c>
      <c r="R14" s="65"/>
      <c r="S14" s="65">
        <f>'IS (incapacity)'!$M14</f>
        <v>379.93903161946599</v>
      </c>
      <c r="T14" s="65">
        <f>'IS (lone parent)'!$M14</f>
        <v>354.686456229187</v>
      </c>
      <c r="U14" s="65">
        <f>'IS (carer)'!$M14</f>
        <v>22.797104366538605</v>
      </c>
      <c r="V14" s="65">
        <f>'IS (others)'!$M14</f>
        <v>32.399946199750993</v>
      </c>
      <c r="W14" s="65">
        <f>IIDB!$M14</f>
        <v>60.383595572642157</v>
      </c>
      <c r="X14" s="65">
        <f>JSA!$M14</f>
        <v>214.21455817039526</v>
      </c>
      <c r="Y14" s="65">
        <f>MA!$M14</f>
        <v>28.899992898759614</v>
      </c>
      <c r="Z14" s="65">
        <f>O75TVL!$M14</f>
        <v>71.116030234335526</v>
      </c>
      <c r="AA14" s="65">
        <f>PC!$M14</f>
        <v>669.89260735588823</v>
      </c>
      <c r="AB14" s="65"/>
      <c r="AC14" s="65">
        <f>SDA!$M14</f>
        <v>102.55463183868949</v>
      </c>
      <c r="AD14" s="65">
        <f>'SDA (working age)'!$M14</f>
        <v>87.484124230387053</v>
      </c>
      <c r="AE14" s="65">
        <f>'SDA (pensioners)'!$M14</f>
        <v>15.070507608302433</v>
      </c>
      <c r="AF14" s="65">
        <f>SP!$M14</f>
        <v>7534.8475875942968</v>
      </c>
      <c r="AG14" s="65"/>
      <c r="AH14" s="65"/>
      <c r="AI14" s="65"/>
      <c r="AJ14" s="65"/>
      <c r="AK14" s="65"/>
      <c r="AL14" s="65">
        <f>SMP!$M14</f>
        <v>196.69708181869657</v>
      </c>
      <c r="AM14" s="65"/>
      <c r="AN14" s="64">
        <f>WFP!$M14</f>
        <v>287.19405232155503</v>
      </c>
    </row>
    <row r="15" spans="1:40" s="48" customFormat="1" x14ac:dyDescent="0.4">
      <c r="A15" s="68" t="s">
        <v>38</v>
      </c>
      <c r="B15" s="67" t="s">
        <v>37</v>
      </c>
      <c r="C15" s="66">
        <f t="shared" si="0"/>
        <v>9816.8991918484844</v>
      </c>
      <c r="D15" s="65">
        <f>AA!$M15</f>
        <v>399.95876832150566</v>
      </c>
      <c r="E15" s="65">
        <f>BBWB!$M15</f>
        <v>62.334101057273664</v>
      </c>
      <c r="F15" s="65">
        <f>CA!$M15</f>
        <v>85.563965280414095</v>
      </c>
      <c r="G15" s="65"/>
      <c r="H15" s="65">
        <f>CTB!M15</f>
        <v>297.84630999999996</v>
      </c>
      <c r="I15" s="65">
        <f>DLA!$M15</f>
        <v>638.09656497269293</v>
      </c>
      <c r="J15" s="65">
        <f>'DLA (children)'!$M15</f>
        <v>72.559132668634945</v>
      </c>
      <c r="K15" s="65">
        <f>'DLA (working age)'!$M15</f>
        <v>369.50773732602187</v>
      </c>
      <c r="L15" s="65">
        <f>'DLA (pensioners)'!$M15</f>
        <v>196.00244597544309</v>
      </c>
      <c r="M15" s="65">
        <f>DHP!$M15</f>
        <v>1.5599129999999999</v>
      </c>
      <c r="N15" s="65"/>
      <c r="O15" s="65">
        <f>HB!$M15</f>
        <v>1013.701966</v>
      </c>
      <c r="P15" s="65">
        <f>IB!$M15</f>
        <v>463.75504952965593</v>
      </c>
      <c r="Q15" s="65">
        <f>IS!$M15</f>
        <v>558.61895176410508</v>
      </c>
      <c r="R15" s="65"/>
      <c r="S15" s="65">
        <f>'IS (incapacity)'!$M15</f>
        <v>307.04659590620321</v>
      </c>
      <c r="T15" s="65">
        <f>'IS (lone parent)'!$M15</f>
        <v>212.44199560930653</v>
      </c>
      <c r="U15" s="65">
        <f>'IS (carer)'!$M15</f>
        <v>17.151331061181644</v>
      </c>
      <c r="V15" s="65">
        <f>'IS (others)'!$M15</f>
        <v>20.441816343489894</v>
      </c>
      <c r="W15" s="65">
        <f>IIDB!$M15</f>
        <v>49.822216644486851</v>
      </c>
      <c r="X15" s="65">
        <f>JSA!$M15</f>
        <v>126.18465883235726</v>
      </c>
      <c r="Y15" s="65">
        <f>MA!$M15</f>
        <v>19.79142870931863</v>
      </c>
      <c r="Z15" s="65">
        <f>O75TVL!$M15</f>
        <v>51.023544970730569</v>
      </c>
      <c r="AA15" s="65">
        <f>PC!$M15</f>
        <v>534.41254505632446</v>
      </c>
      <c r="AB15" s="65"/>
      <c r="AC15" s="65">
        <f>SDA!$M15</f>
        <v>76.655823220852355</v>
      </c>
      <c r="AD15" s="65">
        <f>'SDA (working age)'!$M15</f>
        <v>65.765450968198863</v>
      </c>
      <c r="AE15" s="65">
        <f>'SDA (pensioners)'!$M15</f>
        <v>10.890372252653494</v>
      </c>
      <c r="AF15" s="65">
        <f>SP!$M15</f>
        <v>5140.3288486492984</v>
      </c>
      <c r="AG15" s="65"/>
      <c r="AH15" s="65"/>
      <c r="AI15" s="65"/>
      <c r="AJ15" s="65"/>
      <c r="AK15" s="65"/>
      <c r="AL15" s="65">
        <f>SMP!$M15</f>
        <v>96.545619925609103</v>
      </c>
      <c r="AM15" s="65"/>
      <c r="AN15" s="64">
        <f>WFP!$M15</f>
        <v>200.69891591385795</v>
      </c>
    </row>
    <row r="16" spans="1:40" s="48" customFormat="1" x14ac:dyDescent="0.4">
      <c r="A16" s="63">
        <v>924</v>
      </c>
      <c r="B16" s="62" t="s">
        <v>36</v>
      </c>
      <c r="C16" s="61">
        <f t="shared" si="0"/>
        <v>6725.3306159646081</v>
      </c>
      <c r="D16" s="60">
        <f>AA!$M$16</f>
        <v>322.86916292612358</v>
      </c>
      <c r="E16" s="60">
        <f>BBWB!$M$16</f>
        <v>42.639218287298547</v>
      </c>
      <c r="F16" s="60">
        <f>CA!$M$16</f>
        <v>80.459159838585137</v>
      </c>
      <c r="G16" s="60"/>
      <c r="H16" s="60">
        <f>CTB!M16</f>
        <v>183.76244300000002</v>
      </c>
      <c r="I16" s="60">
        <f>DLA!$M$16</f>
        <v>749.97101489302861</v>
      </c>
      <c r="J16" s="60">
        <f>'DLA (children)'!$M$16</f>
        <v>59.731243369774049</v>
      </c>
      <c r="K16" s="60">
        <f>'DLA (working age)'!$M$16</f>
        <v>391.24253228603237</v>
      </c>
      <c r="L16" s="60">
        <f>'DLA (pensioners)'!$M$16</f>
        <v>299.11658744039073</v>
      </c>
      <c r="M16" s="60">
        <f>DHP!$M$16</f>
        <v>0.90104099999999987</v>
      </c>
      <c r="N16" s="60"/>
      <c r="O16" s="60">
        <f>HB!$M$16</f>
        <v>613.72234400000002</v>
      </c>
      <c r="P16" s="60">
        <f>IB!$M$16</f>
        <v>576.98178892243527</v>
      </c>
      <c r="Q16" s="60">
        <f>IS!$M$16</f>
        <v>521.26729769371548</v>
      </c>
      <c r="R16" s="60"/>
      <c r="S16" s="60">
        <f>'IS (incapacity)'!$M$16</f>
        <v>293.04010494847398</v>
      </c>
      <c r="T16" s="60">
        <f>'IS (lone parent)'!$M$16</f>
        <v>187.30319988700023</v>
      </c>
      <c r="U16" s="60">
        <f>'IS (carer)'!$M$16</f>
        <v>19.818227897271278</v>
      </c>
      <c r="V16" s="60">
        <f>'IS (others)'!$M$16</f>
        <v>19.554581639340284</v>
      </c>
      <c r="W16" s="60">
        <f>IIDB!$M$16</f>
        <v>53.365494926320643</v>
      </c>
      <c r="X16" s="60">
        <f>JSA!$M$16</f>
        <v>113.83669046906338</v>
      </c>
      <c r="Y16" s="60">
        <f>MA!$M$16</f>
        <v>6.8482280972570422</v>
      </c>
      <c r="Z16" s="60">
        <f>O75TVL!$M$16</f>
        <v>26.319766203143804</v>
      </c>
      <c r="AA16" s="60">
        <f>PC!$M$16</f>
        <v>409.83504423389223</v>
      </c>
      <c r="AB16" s="60"/>
      <c r="AC16" s="60">
        <f>SDA!$M$16</f>
        <v>59.856648702935317</v>
      </c>
      <c r="AD16" s="60">
        <f>'SDA (working age)'!$M$16</f>
        <v>48.719141249434806</v>
      </c>
      <c r="AE16" s="60">
        <f>'SDA (pensioners)'!$M$16</f>
        <v>11.137507453500518</v>
      </c>
      <c r="AF16" s="60">
        <f>SP!$M$16</f>
        <v>2793.5182040302307</v>
      </c>
      <c r="AG16" s="60"/>
      <c r="AH16" s="60"/>
      <c r="AI16" s="60"/>
      <c r="AJ16" s="60"/>
      <c r="AK16" s="60"/>
      <c r="AL16" s="60">
        <f>SMP!$M$16</f>
        <v>57.96625239661698</v>
      </c>
      <c r="AM16" s="60"/>
      <c r="AN16" s="59">
        <f>WFP!$M$16</f>
        <v>111.21081634396087</v>
      </c>
    </row>
    <row r="17" spans="1:40" s="48" customFormat="1" x14ac:dyDescent="0.4">
      <c r="A17" s="63">
        <v>923</v>
      </c>
      <c r="B17" s="62" t="s">
        <v>35</v>
      </c>
      <c r="C17" s="61">
        <f t="shared" si="0"/>
        <v>10989.403068100395</v>
      </c>
      <c r="D17" s="60">
        <f>AA!$M$17</f>
        <v>397.56874210229205</v>
      </c>
      <c r="E17" s="60">
        <f>BBWB!$M$17</f>
        <v>81.841771193848274</v>
      </c>
      <c r="F17" s="60">
        <f>CA!$M$17</f>
        <v>112.19432951615933</v>
      </c>
      <c r="G17" s="60"/>
      <c r="H17" s="60">
        <f>CTB!M17</f>
        <v>372.60758899999996</v>
      </c>
      <c r="I17" s="60">
        <f>DLA!$M$17</f>
        <v>1033.4122760824168</v>
      </c>
      <c r="J17" s="60">
        <f>'DLA (children)'!$M$17</f>
        <v>88.594113608094816</v>
      </c>
      <c r="K17" s="60">
        <f>'DLA (working age)'!$M$17</f>
        <v>589.58367833395539</v>
      </c>
      <c r="L17" s="60">
        <f>'DLA (pensioners)'!$M$17</f>
        <v>355.23605611349257</v>
      </c>
      <c r="M17" s="60">
        <f>DHP!$M$17</f>
        <v>2.3118630000000002</v>
      </c>
      <c r="N17" s="60"/>
      <c r="O17" s="60">
        <f>HB!$M$17</f>
        <v>1259.126917</v>
      </c>
      <c r="P17" s="60">
        <f>IB!$M$17</f>
        <v>779.76772086976234</v>
      </c>
      <c r="Q17" s="60">
        <f>IS!$M$17</f>
        <v>875.62368118983591</v>
      </c>
      <c r="R17" s="60"/>
      <c r="S17" s="60">
        <f>'IS (incapacity)'!$M$17</f>
        <v>513.91750011843567</v>
      </c>
      <c r="T17" s="60">
        <f>'IS (lone parent)'!$M$17</f>
        <v>296.34681557132365</v>
      </c>
      <c r="U17" s="60">
        <f>'IS (carer)'!$M$17</f>
        <v>29.784401875794522</v>
      </c>
      <c r="V17" s="60">
        <f>'IS (others)'!$M$17</f>
        <v>31.812729534132217</v>
      </c>
      <c r="W17" s="60">
        <f>IIDB!$M$17</f>
        <v>75.709506348085569</v>
      </c>
      <c r="X17" s="60">
        <f>JSA!$M$17</f>
        <v>228.00360977689624</v>
      </c>
      <c r="Y17" s="60">
        <f>MA!$M$17</f>
        <v>14.189909005871653</v>
      </c>
      <c r="Z17" s="60">
        <f>O75TVL!$M$17</f>
        <v>40.077880571241906</v>
      </c>
      <c r="AA17" s="60">
        <f>PC!$M$17</f>
        <v>685.55196583556574</v>
      </c>
      <c r="AB17" s="60"/>
      <c r="AC17" s="60">
        <f>SDA!$M$17</f>
        <v>99.979694949383671</v>
      </c>
      <c r="AD17" s="60">
        <f>'SDA (working age)'!$M$17</f>
        <v>85.091801391002122</v>
      </c>
      <c r="AE17" s="60">
        <f>'SDA (pensioners)'!$M$17</f>
        <v>14.887893558381521</v>
      </c>
      <c r="AF17" s="60">
        <f>SP!$M$17</f>
        <v>4631.2083015422295</v>
      </c>
      <c r="AG17" s="60"/>
      <c r="AH17" s="60"/>
      <c r="AI17" s="60"/>
      <c r="AJ17" s="60"/>
      <c r="AK17" s="60"/>
      <c r="AL17" s="60">
        <f>SMP!$M$17</f>
        <v>122.50775577716634</v>
      </c>
      <c r="AM17" s="60"/>
      <c r="AN17" s="59">
        <f>WFP!$M$17</f>
        <v>177.71955433963836</v>
      </c>
    </row>
    <row r="18" spans="1:40" s="53" customFormat="1" ht="30" customHeight="1" x14ac:dyDescent="0.4">
      <c r="A18" s="58">
        <v>922</v>
      </c>
      <c r="B18" s="57" t="s">
        <v>34</v>
      </c>
      <c r="C18" s="56">
        <f t="shared" si="0"/>
        <v>11.569862103053612</v>
      </c>
      <c r="D18" s="55"/>
      <c r="E18" s="55"/>
      <c r="F18" s="55"/>
      <c r="G18" s="55"/>
      <c r="H18" s="55"/>
      <c r="I18" s="55"/>
      <c r="J18" s="55"/>
      <c r="K18" s="55"/>
      <c r="L18" s="55"/>
      <c r="M18" s="55"/>
      <c r="N18" s="55"/>
      <c r="O18" s="55"/>
      <c r="P18" s="55"/>
      <c r="Q18" s="55"/>
      <c r="R18" s="55"/>
      <c r="S18" s="55"/>
      <c r="T18" s="55"/>
      <c r="U18" s="55"/>
      <c r="V18" s="55"/>
      <c r="W18" s="55"/>
      <c r="X18" s="55"/>
      <c r="Y18" s="55"/>
      <c r="Z18" s="79">
        <f>O75TVL!$M$18</f>
        <v>11.569862103053612</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45" customWidth="1"/>
    <col min="2" max="2" width="39.33203125" style="45" bestFit="1" customWidth="1"/>
    <col min="3" max="5" width="12.77734375" style="45" customWidth="1"/>
    <col min="6" max="6" width="12.5546875" style="45" customWidth="1"/>
    <col min="7" max="7" width="12.77734375" style="45" hidden="1" customWidth="1"/>
    <col min="8" max="13" width="12.77734375" style="45" customWidth="1"/>
    <col min="14" max="14" width="12.77734375" style="45" hidden="1" customWidth="1"/>
    <col min="15" max="17" width="12.77734375" style="45" customWidth="1"/>
    <col min="18" max="18" width="12.77734375" style="45" hidden="1" customWidth="1"/>
    <col min="19" max="20" width="12.77734375" style="45" customWidth="1"/>
    <col min="21" max="22" width="11.109375" style="45" customWidth="1"/>
    <col min="23" max="26" width="12.77734375" style="45" customWidth="1"/>
    <col min="27" max="27" width="11.5546875" style="45" customWidth="1"/>
    <col min="28" max="28" width="13.44140625" style="45" hidden="1" customWidth="1"/>
    <col min="29" max="31" width="12.77734375" style="45" customWidth="1"/>
    <col min="32" max="32" width="11.109375" style="45" customWidth="1"/>
    <col min="33" max="37" width="12.77734375" style="45" hidden="1" customWidth="1"/>
    <col min="38" max="38" width="10.88671875" style="45" customWidth="1"/>
    <col min="39" max="39" width="12.77734375" style="45" hidden="1" customWidth="1"/>
    <col min="40" max="40" width="11.5546875" style="45" customWidth="1"/>
    <col min="41" max="16384" width="8.88671875" style="45"/>
  </cols>
  <sheetData>
    <row r="1" spans="1:40" s="75" customFormat="1" ht="60" customHeight="1" x14ac:dyDescent="0.4">
      <c r="A1" s="189" t="s">
        <v>94</v>
      </c>
      <c r="B1" s="189"/>
      <c r="C1" s="76"/>
      <c r="D1" s="76"/>
      <c r="E1" s="63"/>
      <c r="F1" s="63"/>
      <c r="G1" s="63"/>
      <c r="H1" s="63"/>
      <c r="I1" s="63"/>
      <c r="J1" s="63"/>
      <c r="K1" s="63"/>
      <c r="L1" s="63"/>
      <c r="M1" s="63"/>
      <c r="N1" s="63"/>
      <c r="O1" s="63"/>
      <c r="P1" s="63"/>
      <c r="Q1" s="63"/>
      <c r="R1" s="63"/>
      <c r="S1" s="63"/>
      <c r="T1" s="63"/>
      <c r="U1" s="63"/>
      <c r="V1" s="63"/>
      <c r="X1" s="63"/>
      <c r="AA1" s="63"/>
      <c r="AB1" s="63"/>
      <c r="AC1" s="63"/>
      <c r="AD1" s="63"/>
      <c r="AE1" s="48"/>
      <c r="AF1" s="63"/>
      <c r="AG1" s="48"/>
      <c r="AH1" s="48"/>
      <c r="AI1" s="48"/>
      <c r="AJ1" s="48"/>
      <c r="AK1" s="48"/>
      <c r="AN1" s="63"/>
    </row>
    <row r="2" spans="1:40" s="48" customFormat="1" ht="60" x14ac:dyDescent="0.4">
      <c r="A2" s="74" t="s">
        <v>83</v>
      </c>
      <c r="B2" s="73" t="s">
        <v>82</v>
      </c>
      <c r="C2" s="72" t="s">
        <v>81</v>
      </c>
      <c r="D2" s="71" t="s">
        <v>80</v>
      </c>
      <c r="E2" s="71" t="s">
        <v>79</v>
      </c>
      <c r="F2" s="71" t="s">
        <v>78</v>
      </c>
      <c r="G2" s="71"/>
      <c r="H2" s="71" t="s">
        <v>77</v>
      </c>
      <c r="I2" s="71" t="s">
        <v>76</v>
      </c>
      <c r="J2" s="176" t="s">
        <v>75</v>
      </c>
      <c r="K2" s="176" t="s">
        <v>62</v>
      </c>
      <c r="L2" s="176" t="s">
        <v>61</v>
      </c>
      <c r="M2" s="71" t="s">
        <v>85</v>
      </c>
      <c r="N2" s="71"/>
      <c r="O2" s="71" t="s">
        <v>74</v>
      </c>
      <c r="P2" s="71" t="s">
        <v>73</v>
      </c>
      <c r="Q2" s="71" t="s">
        <v>72</v>
      </c>
      <c r="R2" s="82"/>
      <c r="S2" s="176" t="s">
        <v>70</v>
      </c>
      <c r="T2" s="176" t="s">
        <v>69</v>
      </c>
      <c r="U2" s="176" t="s">
        <v>68</v>
      </c>
      <c r="V2" s="176" t="s">
        <v>67</v>
      </c>
      <c r="W2" s="71" t="s">
        <v>66</v>
      </c>
      <c r="X2" s="71" t="s">
        <v>65</v>
      </c>
      <c r="Y2" s="71" t="s">
        <v>64</v>
      </c>
      <c r="Z2" s="71" t="s">
        <v>90</v>
      </c>
      <c r="AA2" s="71" t="s">
        <v>89</v>
      </c>
      <c r="AB2" s="71"/>
      <c r="AC2" s="71" t="s">
        <v>63</v>
      </c>
      <c r="AD2" s="176" t="s">
        <v>62</v>
      </c>
      <c r="AE2" s="176" t="s">
        <v>61</v>
      </c>
      <c r="AF2" s="71" t="s">
        <v>60</v>
      </c>
      <c r="AG2" s="71"/>
      <c r="AH2" s="71"/>
      <c r="AI2" s="71"/>
      <c r="AJ2" s="71"/>
      <c r="AK2" s="71"/>
      <c r="AL2" s="71" t="s">
        <v>88</v>
      </c>
      <c r="AM2" s="71"/>
      <c r="AN2" s="91" t="s">
        <v>59</v>
      </c>
    </row>
    <row r="3" spans="1:40" s="48" customFormat="1" ht="30" customHeight="1" x14ac:dyDescent="0.4">
      <c r="A3" s="69">
        <v>925</v>
      </c>
      <c r="B3" s="51" t="s">
        <v>58</v>
      </c>
      <c r="C3" s="61">
        <f t="shared" ref="C3:C18" si="0">SUM(D3:I3,M3:Q3,W3:AC3,AF3,AL3:AN3)</f>
        <v>125085.72560509278</v>
      </c>
      <c r="D3" s="60">
        <f t="shared" ref="D3:AF3" si="1">SUM(D6,D16:D17,D4)</f>
        <v>4444.4350972342945</v>
      </c>
      <c r="E3" s="60">
        <f t="shared" si="1"/>
        <v>736.17217767890236</v>
      </c>
      <c r="F3" s="60">
        <f t="shared" si="1"/>
        <v>1279.8853888127117</v>
      </c>
      <c r="G3" s="60"/>
      <c r="H3" s="60">
        <f t="shared" si="1"/>
        <v>4026.6875789999999</v>
      </c>
      <c r="I3" s="60">
        <f t="shared" si="1"/>
        <v>9867.0298297974641</v>
      </c>
      <c r="J3" s="60">
        <f t="shared" si="1"/>
        <v>1039.82471587072</v>
      </c>
      <c r="K3" s="60">
        <f t="shared" si="1"/>
        <v>5468.0760196496658</v>
      </c>
      <c r="L3" s="60">
        <f t="shared" si="1"/>
        <v>3359.129094277072</v>
      </c>
      <c r="M3" s="60">
        <f t="shared" si="1"/>
        <v>20.507303</v>
      </c>
      <c r="N3" s="60"/>
      <c r="O3" s="60">
        <f t="shared" si="1"/>
        <v>15731.800595000001</v>
      </c>
      <c r="P3" s="60">
        <f t="shared" si="1"/>
        <v>6657.0001817393659</v>
      </c>
      <c r="Q3" s="60">
        <f t="shared" si="1"/>
        <v>9027.9858692587641</v>
      </c>
      <c r="R3" s="60"/>
      <c r="S3" s="60">
        <f t="shared" si="1"/>
        <v>5056.8584049752217</v>
      </c>
      <c r="T3" s="60">
        <f t="shared" si="1"/>
        <v>3385.751883020183</v>
      </c>
      <c r="U3" s="60">
        <f t="shared" si="1"/>
        <v>283.72187865289754</v>
      </c>
      <c r="V3" s="60">
        <f t="shared" si="1"/>
        <v>301.6537026104661</v>
      </c>
      <c r="W3" s="60">
        <f t="shared" si="1"/>
        <v>755.76206665380016</v>
      </c>
      <c r="X3" s="60">
        <f t="shared" si="1"/>
        <v>2241.4881393452129</v>
      </c>
      <c r="Y3" s="60">
        <f t="shared" si="1"/>
        <v>246.68661228606564</v>
      </c>
      <c r="Z3" s="60">
        <f t="shared" si="1"/>
        <v>497.64711229305311</v>
      </c>
      <c r="AA3" s="60">
        <f t="shared" si="1"/>
        <v>7367.1248207140288</v>
      </c>
      <c r="AB3" s="60"/>
      <c r="AC3" s="60">
        <f t="shared" si="1"/>
        <v>898.33186294287157</v>
      </c>
      <c r="AD3" s="60">
        <f t="shared" si="1"/>
        <v>697.57744277639586</v>
      </c>
      <c r="AE3" s="60">
        <f t="shared" si="1"/>
        <v>200.7544201664756</v>
      </c>
      <c r="AF3" s="60">
        <f t="shared" si="1"/>
        <v>57593.742352232301</v>
      </c>
      <c r="AG3" s="60"/>
      <c r="AH3" s="60"/>
      <c r="AI3" s="60"/>
      <c r="AJ3" s="60"/>
      <c r="AK3" s="60"/>
      <c r="AL3" s="60">
        <f>SUM(AL6,AL16:AL17,AL4)</f>
        <v>1623.1882790812581</v>
      </c>
      <c r="AM3" s="60"/>
      <c r="AN3" s="59">
        <f>SUM(AN6,AN16:AN17,AN4)</f>
        <v>2070.2503380227035</v>
      </c>
    </row>
    <row r="4" spans="1:40" s="48" customFormat="1" x14ac:dyDescent="0.4">
      <c r="A4" s="68"/>
      <c r="B4" s="70" t="s">
        <v>57</v>
      </c>
      <c r="C4" s="66">
        <f t="shared" si="0"/>
        <v>2447.6196609547119</v>
      </c>
      <c r="D4" s="65">
        <f>AA!$N$4</f>
        <v>1.4744685140742366</v>
      </c>
      <c r="E4" s="65">
        <f>BBWB!$N$4</f>
        <v>23.356956766137984</v>
      </c>
      <c r="F4" s="65">
        <f>CA!$N$4</f>
        <v>0.51443231406473255</v>
      </c>
      <c r="G4" s="65"/>
      <c r="H4" s="65">
        <f>CTB!N4</f>
        <v>0</v>
      </c>
      <c r="I4" s="65">
        <f>DLA!$N$4</f>
        <v>11.548124802262347</v>
      </c>
      <c r="J4" s="65">
        <f>'DLA (children)'!$N$4</f>
        <v>3.079087833006267</v>
      </c>
      <c r="K4" s="65">
        <f>'DLA (working age)'!$N$4</f>
        <v>4.8097445736683664</v>
      </c>
      <c r="L4" s="65">
        <f>'DLA (pensioners)'!$N$4</f>
        <v>3.7247013211636362</v>
      </c>
      <c r="M4" s="65">
        <f>DHP!$N$4</f>
        <v>0</v>
      </c>
      <c r="N4" s="65"/>
      <c r="O4" s="65">
        <f>HB!$N$4</f>
        <v>0</v>
      </c>
      <c r="P4" s="65">
        <f>IB!$N$4</f>
        <v>45.805815291138629</v>
      </c>
      <c r="Q4" s="65">
        <f>IS!$N$4</f>
        <v>0.69630645664430657</v>
      </c>
      <c r="R4" s="65"/>
      <c r="S4" s="65">
        <f>'IS (incapacity)'!$N$4</f>
        <v>0.18949076662401532</v>
      </c>
      <c r="T4" s="65">
        <f>'IS (lone parent)'!$N$4</f>
        <v>0.23656993769001664</v>
      </c>
      <c r="U4" s="65">
        <f>'IS (carer)'!$N$4</f>
        <v>0</v>
      </c>
      <c r="V4" s="65">
        <f>'IS (others)'!$N$4</f>
        <v>0.30021206849830462</v>
      </c>
      <c r="W4" s="65">
        <f>IIDB!$N$4</f>
        <v>15.280651014211305</v>
      </c>
      <c r="X4" s="65">
        <f>JSA!$N$4</f>
        <v>0.27288227866969328</v>
      </c>
      <c r="Y4" s="65">
        <f>MA!$N$4</f>
        <v>0.23839552359959709</v>
      </c>
      <c r="Z4" s="65">
        <f>O75TVL!$N$4</f>
        <v>0</v>
      </c>
      <c r="AA4" s="65">
        <f>PC!$N$4</f>
        <v>1.8328597452074644</v>
      </c>
      <c r="AB4" s="65"/>
      <c r="AC4" s="65">
        <f>SDA!$N$4</f>
        <v>1.8995333158472598</v>
      </c>
      <c r="AD4" s="65">
        <f>'SDA (working age)'!$N$4</f>
        <v>1.5671761067374772</v>
      </c>
      <c r="AE4" s="65">
        <f>'SDA (pensioners)'!$N$4</f>
        <v>0.33235720910978267</v>
      </c>
      <c r="AF4" s="65">
        <f>SP!$N$4</f>
        <v>2333.216346707105</v>
      </c>
      <c r="AG4" s="65"/>
      <c r="AH4" s="65"/>
      <c r="AI4" s="65"/>
      <c r="AJ4" s="65"/>
      <c r="AK4" s="65"/>
      <c r="AL4" s="65">
        <f>SMP!$N$4</f>
        <v>2.4828882257493583</v>
      </c>
      <c r="AM4" s="65"/>
      <c r="AN4" s="64">
        <f>WFP!$N$4</f>
        <v>9</v>
      </c>
    </row>
    <row r="5" spans="1:40" s="48" customFormat="1" ht="25.5" customHeight="1" x14ac:dyDescent="0.4">
      <c r="A5" s="69">
        <v>941</v>
      </c>
      <c r="B5" s="51" t="s">
        <v>56</v>
      </c>
      <c r="C5" s="61">
        <f t="shared" si="0"/>
        <v>111102.05348658099</v>
      </c>
      <c r="D5" s="60">
        <f t="shared" ref="D5:AF5" si="2">SUM(D6,D16)</f>
        <v>4022.096781170771</v>
      </c>
      <c r="E5" s="60">
        <f t="shared" si="2"/>
        <v>638.56827678584705</v>
      </c>
      <c r="F5" s="60">
        <f t="shared" si="2"/>
        <v>1159.6442578155929</v>
      </c>
      <c r="G5" s="60"/>
      <c r="H5" s="60">
        <f t="shared" si="2"/>
        <v>3660.2096689999998</v>
      </c>
      <c r="I5" s="60">
        <f t="shared" si="2"/>
        <v>8745.9796118804879</v>
      </c>
      <c r="J5" s="60">
        <f t="shared" si="2"/>
        <v>943.62264610728812</v>
      </c>
      <c r="K5" s="60">
        <f t="shared" si="2"/>
        <v>4834.5045892690114</v>
      </c>
      <c r="L5" s="60">
        <f t="shared" si="2"/>
        <v>2967.8677922973848</v>
      </c>
      <c r="M5" s="60">
        <f t="shared" si="2"/>
        <v>18.193657999999999</v>
      </c>
      <c r="N5" s="60"/>
      <c r="O5" s="60">
        <f t="shared" si="2"/>
        <v>14436.204086000002</v>
      </c>
      <c r="P5" s="60">
        <f t="shared" si="2"/>
        <v>5827.4299511975187</v>
      </c>
      <c r="Q5" s="60">
        <f t="shared" si="2"/>
        <v>8134.8728831498001</v>
      </c>
      <c r="R5" s="60"/>
      <c r="S5" s="60">
        <f t="shared" si="2"/>
        <v>4493.4684807937456</v>
      </c>
      <c r="T5" s="60">
        <f t="shared" si="2"/>
        <v>3112.3172595382193</v>
      </c>
      <c r="U5" s="60">
        <f t="shared" si="2"/>
        <v>255.07988443145905</v>
      </c>
      <c r="V5" s="60">
        <f t="shared" si="2"/>
        <v>272.51694511214487</v>
      </c>
      <c r="W5" s="60">
        <f t="shared" si="2"/>
        <v>664.10859253010437</v>
      </c>
      <c r="X5" s="60">
        <f t="shared" si="2"/>
        <v>2037.3333327489686</v>
      </c>
      <c r="Y5" s="60">
        <f t="shared" si="2"/>
        <v>225.51803345602977</v>
      </c>
      <c r="Z5" s="60">
        <f t="shared" si="2"/>
        <v>455.6925556727943</v>
      </c>
      <c r="AA5" s="60">
        <f t="shared" si="2"/>
        <v>6630.6342209493741</v>
      </c>
      <c r="AB5" s="60"/>
      <c r="AC5" s="60">
        <f t="shared" si="2"/>
        <v>797.23464917548904</v>
      </c>
      <c r="AD5" s="60">
        <f t="shared" si="2"/>
        <v>618.61006383704614</v>
      </c>
      <c r="AE5" s="60">
        <f t="shared" si="2"/>
        <v>178.62458533844281</v>
      </c>
      <c r="AF5" s="60">
        <f t="shared" si="2"/>
        <v>50295.437572721174</v>
      </c>
      <c r="AG5" s="60"/>
      <c r="AH5" s="60"/>
      <c r="AI5" s="60"/>
      <c r="AJ5" s="60"/>
      <c r="AK5" s="60"/>
      <c r="AL5" s="60">
        <f>SUM(AL6,AL16)</f>
        <v>1473.9370535680025</v>
      </c>
      <c r="AM5" s="60"/>
      <c r="AN5" s="59">
        <f>SUM(AN6,AN16)</f>
        <v>1878.9583007590468</v>
      </c>
    </row>
    <row r="6" spans="1:40" s="48" customFormat="1" ht="25.5" customHeight="1" x14ac:dyDescent="0.4">
      <c r="A6" s="69">
        <v>921</v>
      </c>
      <c r="B6" s="52" t="s">
        <v>55</v>
      </c>
      <c r="C6" s="61">
        <f t="shared" si="0"/>
        <v>103996.93084358524</v>
      </c>
      <c r="D6" s="60">
        <f t="shared" ref="D6:AF6" si="3">SUM(D7:D15)</f>
        <v>3677.1387856267588</v>
      </c>
      <c r="E6" s="60">
        <f t="shared" si="3"/>
        <v>599.42265964890771</v>
      </c>
      <c r="F6" s="60">
        <f t="shared" si="3"/>
        <v>1073.8347554485658</v>
      </c>
      <c r="G6" s="60"/>
      <c r="H6" s="60">
        <f t="shared" si="3"/>
        <v>3471.3048879999997</v>
      </c>
      <c r="I6" s="60">
        <f t="shared" si="3"/>
        <v>7946.4819605176654</v>
      </c>
      <c r="J6" s="60">
        <f t="shared" si="3"/>
        <v>880.25508299782666</v>
      </c>
      <c r="K6" s="60">
        <f t="shared" si="3"/>
        <v>4425.7177617324223</v>
      </c>
      <c r="L6" s="60">
        <f t="shared" si="3"/>
        <v>2640.5983280572927</v>
      </c>
      <c r="M6" s="60">
        <f t="shared" si="3"/>
        <v>17.184777</v>
      </c>
      <c r="N6" s="60"/>
      <c r="O6" s="60">
        <f t="shared" si="3"/>
        <v>13780.000830000001</v>
      </c>
      <c r="P6" s="60">
        <f t="shared" si="3"/>
        <v>5252.1434048241854</v>
      </c>
      <c r="Q6" s="60">
        <f t="shared" si="3"/>
        <v>7608.8081721142216</v>
      </c>
      <c r="R6" s="60"/>
      <c r="S6" s="60">
        <f t="shared" si="3"/>
        <v>4173.875832355121</v>
      </c>
      <c r="T6" s="60">
        <f t="shared" si="3"/>
        <v>2940.262110981022</v>
      </c>
      <c r="U6" s="60">
        <f t="shared" si="3"/>
        <v>235.76240556805013</v>
      </c>
      <c r="V6" s="60">
        <f t="shared" si="3"/>
        <v>257.38681641621099</v>
      </c>
      <c r="W6" s="60">
        <f t="shared" si="3"/>
        <v>610.55829141415597</v>
      </c>
      <c r="X6" s="60">
        <f t="shared" si="3"/>
        <v>1927.6856748576931</v>
      </c>
      <c r="Y6" s="60">
        <f t="shared" si="3"/>
        <v>215.05534095266336</v>
      </c>
      <c r="Z6" s="60">
        <f t="shared" si="3"/>
        <v>428.28494812580959</v>
      </c>
      <c r="AA6" s="60">
        <f t="shared" si="3"/>
        <v>6188.7721525979323</v>
      </c>
      <c r="AB6" s="60"/>
      <c r="AC6" s="60">
        <f t="shared" si="3"/>
        <v>736.73564864699199</v>
      </c>
      <c r="AD6" s="60">
        <f t="shared" si="3"/>
        <v>574.65294028919141</v>
      </c>
      <c r="AE6" s="60">
        <f t="shared" si="3"/>
        <v>162.0827083578005</v>
      </c>
      <c r="AF6" s="60">
        <f t="shared" si="3"/>
        <v>47295.922055852978</v>
      </c>
      <c r="AG6" s="60"/>
      <c r="AH6" s="60"/>
      <c r="AI6" s="60"/>
      <c r="AJ6" s="60"/>
      <c r="AK6" s="60"/>
      <c r="AL6" s="60">
        <f>SUM(AL7:AL15)</f>
        <v>1402.6462923306167</v>
      </c>
      <c r="AM6" s="60"/>
      <c r="AN6" s="59">
        <f>SUM(AN7:AN15)</f>
        <v>1764.9502056261074</v>
      </c>
    </row>
    <row r="7" spans="1:40" s="48" customFormat="1" x14ac:dyDescent="0.4">
      <c r="A7" s="68" t="s">
        <v>54</v>
      </c>
      <c r="B7" s="67" t="s">
        <v>53</v>
      </c>
      <c r="C7" s="66">
        <f t="shared" si="0"/>
        <v>6020.3826590841854</v>
      </c>
      <c r="D7" s="65">
        <f>AA!$N7</f>
        <v>205.93155508611011</v>
      </c>
      <c r="E7" s="65">
        <f>BBWB!$N7</f>
        <v>33.68788401081418</v>
      </c>
      <c r="F7" s="65">
        <f>CA!$N7</f>
        <v>74.117722255395535</v>
      </c>
      <c r="G7" s="65"/>
      <c r="H7" s="65">
        <f>CTB!N7</f>
        <v>220.60486599999999</v>
      </c>
      <c r="I7" s="65">
        <f>DLA!$N7</f>
        <v>554.07155751102141</v>
      </c>
      <c r="J7" s="65">
        <f>'DLA (children)'!$N7</f>
        <v>50.843635498984845</v>
      </c>
      <c r="K7" s="65">
        <f>'DLA (working age)'!$N7</f>
        <v>291.71440224947264</v>
      </c>
      <c r="L7" s="65">
        <f>'DLA (pensioners)'!$N7</f>
        <v>211.46292346872394</v>
      </c>
      <c r="M7" s="65">
        <f>DHP!$N7</f>
        <v>0.49707800000000002</v>
      </c>
      <c r="N7" s="65"/>
      <c r="O7" s="65">
        <f>HB!$N7</f>
        <v>687.31745300000011</v>
      </c>
      <c r="P7" s="65">
        <f>IB!$N7</f>
        <v>452.18034383028947</v>
      </c>
      <c r="Q7" s="65">
        <f>IS!$N7</f>
        <v>472.9288146822139</v>
      </c>
      <c r="R7" s="65"/>
      <c r="S7" s="65">
        <f>'IS (incapacity)'!$N7</f>
        <v>275.60905961918593</v>
      </c>
      <c r="T7" s="65">
        <f>'IS (lone parent)'!$N7</f>
        <v>164.47379692546355</v>
      </c>
      <c r="U7" s="65">
        <f>'IS (carer)'!$N7</f>
        <v>18.463418137613147</v>
      </c>
      <c r="V7" s="65">
        <f>'IS (others)'!$N7</f>
        <v>14.25382750111047</v>
      </c>
      <c r="W7" s="65">
        <f>IIDB!$N7</f>
        <v>87.464003073727255</v>
      </c>
      <c r="X7" s="65">
        <f>JSA!$N7</f>
        <v>135.24177664284343</v>
      </c>
      <c r="Y7" s="65">
        <f>MA!$N7</f>
        <v>9.0676081903656272</v>
      </c>
      <c r="Z7" s="65">
        <f>O75TVL!$N7</f>
        <v>22.043292347848933</v>
      </c>
      <c r="AA7" s="65">
        <f>PC!$N7</f>
        <v>380.15695568711158</v>
      </c>
      <c r="AB7" s="65"/>
      <c r="AC7" s="65">
        <f>SDA!$N7</f>
        <v>49.769387760873514</v>
      </c>
      <c r="AD7" s="65">
        <f>'SDA (working age)'!$N7</f>
        <v>37.942276650354209</v>
      </c>
      <c r="AE7" s="65">
        <f>'SDA (pensioners)'!$N7</f>
        <v>11.827111110519301</v>
      </c>
      <c r="AF7" s="65">
        <f>SP!$N7</f>
        <v>2475.5467760123256</v>
      </c>
      <c r="AG7" s="65"/>
      <c r="AH7" s="65"/>
      <c r="AI7" s="65"/>
      <c r="AJ7" s="65"/>
      <c r="AK7" s="65"/>
      <c r="AL7" s="65">
        <f>SMP!$N7</f>
        <v>67.325157566440495</v>
      </c>
      <c r="AM7" s="65"/>
      <c r="AN7" s="64">
        <f>WFP!$N7</f>
        <v>92.4304274268043</v>
      </c>
    </row>
    <row r="8" spans="1:40" s="48" customFormat="1" x14ac:dyDescent="0.4">
      <c r="A8" s="68" t="s">
        <v>52</v>
      </c>
      <c r="B8" s="67" t="s">
        <v>51</v>
      </c>
      <c r="C8" s="66">
        <f t="shared" si="0"/>
        <v>15582.948771156316</v>
      </c>
      <c r="D8" s="65">
        <f>AA!$N8</f>
        <v>611.8270846124467</v>
      </c>
      <c r="E8" s="65">
        <f>BBWB!$N8</f>
        <v>90.399240898228683</v>
      </c>
      <c r="F8" s="65">
        <f>CA!$N8</f>
        <v>180.36999532210555</v>
      </c>
      <c r="G8" s="65"/>
      <c r="H8" s="65">
        <f>CTB!N8</f>
        <v>516.80950400000006</v>
      </c>
      <c r="I8" s="65">
        <f>DLA!$N8</f>
        <v>1549.011931015611</v>
      </c>
      <c r="J8" s="65">
        <f>'DLA (children)'!$N8</f>
        <v>131.3699664125653</v>
      </c>
      <c r="K8" s="65">
        <f>'DLA (working age)'!$N8</f>
        <v>844.94506142701812</v>
      </c>
      <c r="L8" s="65">
        <f>'DLA (pensioners)'!$N8</f>
        <v>572.48840704877387</v>
      </c>
      <c r="M8" s="65">
        <f>DHP!$N8</f>
        <v>2.2644760000000002</v>
      </c>
      <c r="N8" s="65"/>
      <c r="O8" s="65">
        <f>HB!$N8</f>
        <v>1735.211063</v>
      </c>
      <c r="P8" s="65">
        <f>IB!$N8</f>
        <v>1041.8299717301911</v>
      </c>
      <c r="Q8" s="65">
        <f>IS!$N8</f>
        <v>1322.1883617516282</v>
      </c>
      <c r="R8" s="65"/>
      <c r="S8" s="65">
        <f>'IS (incapacity)'!$N8</f>
        <v>794.8522930405137</v>
      </c>
      <c r="T8" s="65">
        <f>'IS (lone parent)'!$N8</f>
        <v>449.28516227696065</v>
      </c>
      <c r="U8" s="65">
        <f>'IS (carer)'!$N8</f>
        <v>41.03642754969421</v>
      </c>
      <c r="V8" s="65">
        <f>'IS (others)'!$N8</f>
        <v>37.759839486547875</v>
      </c>
      <c r="W8" s="65">
        <f>IIDB!$N8</f>
        <v>110.68104354921283</v>
      </c>
      <c r="X8" s="65">
        <f>JSA!$N8</f>
        <v>296.59374122864784</v>
      </c>
      <c r="Y8" s="65">
        <f>MA!$N8</f>
        <v>26.24298869275167</v>
      </c>
      <c r="Z8" s="65">
        <f>O75TVL!$N8</f>
        <v>57.024294443119238</v>
      </c>
      <c r="AA8" s="65">
        <f>PC!$N8</f>
        <v>965.74318671298101</v>
      </c>
      <c r="AB8" s="65"/>
      <c r="AC8" s="65">
        <f>SDA!$N8</f>
        <v>124.1579050928532</v>
      </c>
      <c r="AD8" s="65">
        <f>'SDA (working age)'!$N8</f>
        <v>95.186503963220474</v>
      </c>
      <c r="AE8" s="65">
        <f>'SDA (pensioners)'!$N8</f>
        <v>28.97140112963271</v>
      </c>
      <c r="AF8" s="65">
        <f>SP!$N8</f>
        <v>6524.6480156089146</v>
      </c>
      <c r="AG8" s="65"/>
      <c r="AH8" s="65"/>
      <c r="AI8" s="65"/>
      <c r="AJ8" s="65"/>
      <c r="AK8" s="65"/>
      <c r="AL8" s="65">
        <f>SMP!$N8</f>
        <v>185.21495799835367</v>
      </c>
      <c r="AM8" s="65"/>
      <c r="AN8" s="64">
        <f>WFP!$N8</f>
        <v>242.73100949926777</v>
      </c>
    </row>
    <row r="9" spans="1:40" s="48" customFormat="1" x14ac:dyDescent="0.4">
      <c r="A9" s="68" t="s">
        <v>50</v>
      </c>
      <c r="B9" s="67" t="s">
        <v>49</v>
      </c>
      <c r="C9" s="66">
        <f t="shared" si="0"/>
        <v>10413.563869303975</v>
      </c>
      <c r="D9" s="65">
        <f>AA!$N9</f>
        <v>341.13413561365246</v>
      </c>
      <c r="E9" s="65">
        <f>BBWB!$N9</f>
        <v>60.370524782646825</v>
      </c>
      <c r="F9" s="65">
        <f>CA!$N9</f>
        <v>125.44189666211595</v>
      </c>
      <c r="G9" s="65"/>
      <c r="H9" s="65">
        <f>CTB!N9</f>
        <v>330.51566200000002</v>
      </c>
      <c r="I9" s="65">
        <f>DLA!$N9</f>
        <v>934.08375721153106</v>
      </c>
      <c r="J9" s="65">
        <f>'DLA (children)'!$N9</f>
        <v>90.071408622226954</v>
      </c>
      <c r="K9" s="65">
        <f>'DLA (working age)'!$N9</f>
        <v>508.3287762070641</v>
      </c>
      <c r="L9" s="65">
        <f>'DLA (pensioners)'!$N9</f>
        <v>335.67166634565024</v>
      </c>
      <c r="M9" s="65">
        <f>DHP!$N9</f>
        <v>1.3075950000000001</v>
      </c>
      <c r="N9" s="65"/>
      <c r="O9" s="65">
        <f>HB!$N9</f>
        <v>1069.630535</v>
      </c>
      <c r="P9" s="65">
        <f>IB!$N9</f>
        <v>620.83566465290642</v>
      </c>
      <c r="Q9" s="65">
        <f>IS!$N9</f>
        <v>765.15248700243694</v>
      </c>
      <c r="R9" s="65"/>
      <c r="S9" s="65">
        <f>'IS (incapacity)'!$N9</f>
        <v>425.16422617037995</v>
      </c>
      <c r="T9" s="65">
        <f>'IS (lone parent)'!$N9</f>
        <v>282.68583768162233</v>
      </c>
      <c r="U9" s="65">
        <f>'IS (carer)'!$N9</f>
        <v>30.718183824451415</v>
      </c>
      <c r="V9" s="65">
        <f>'IS (others)'!$N9</f>
        <v>26.0204735927698</v>
      </c>
      <c r="W9" s="65">
        <f>IIDB!$N9</f>
        <v>78.970690094397668</v>
      </c>
      <c r="X9" s="65">
        <f>JSA!$N9</f>
        <v>221.61445686148096</v>
      </c>
      <c r="Y9" s="65">
        <f>MA!$N9</f>
        <v>19.983084248081664</v>
      </c>
      <c r="Z9" s="65">
        <f>O75TVL!$N9</f>
        <v>43.043768890923538</v>
      </c>
      <c r="AA9" s="65">
        <f>PC!$N9</f>
        <v>642.06758331125297</v>
      </c>
      <c r="AB9" s="65"/>
      <c r="AC9" s="65">
        <f>SDA!$N9</f>
        <v>82.447537251392703</v>
      </c>
      <c r="AD9" s="65">
        <f>'SDA (working age)'!$N9</f>
        <v>63.336814002764498</v>
      </c>
      <c r="AE9" s="65">
        <f>'SDA (pensioners)'!$N9</f>
        <v>19.110723248628201</v>
      </c>
      <c r="AF9" s="65">
        <f>SP!$N9</f>
        <v>4761.717737547764</v>
      </c>
      <c r="AG9" s="65"/>
      <c r="AH9" s="65"/>
      <c r="AI9" s="65"/>
      <c r="AJ9" s="65"/>
      <c r="AK9" s="65"/>
      <c r="AL9" s="65">
        <f>SMP!$N9</f>
        <v>136.82269411847113</v>
      </c>
      <c r="AM9" s="65"/>
      <c r="AN9" s="64">
        <f>WFP!$N9</f>
        <v>178.42405905492097</v>
      </c>
    </row>
    <row r="10" spans="1:40" s="48" customFormat="1" x14ac:dyDescent="0.4">
      <c r="A10" s="68" t="s">
        <v>48</v>
      </c>
      <c r="B10" s="67" t="s">
        <v>47</v>
      </c>
      <c r="C10" s="66">
        <f t="shared" si="0"/>
        <v>8575.4277851557399</v>
      </c>
      <c r="D10" s="65">
        <f>AA!$N10</f>
        <v>328.17905768709068</v>
      </c>
      <c r="E10" s="65">
        <f>BBWB!$N10</f>
        <v>52.267020254919601</v>
      </c>
      <c r="F10" s="65">
        <f>CA!$N10</f>
        <v>96.308920055694145</v>
      </c>
      <c r="G10" s="65"/>
      <c r="H10" s="65">
        <f>CTB!N10</f>
        <v>259.12140500000004</v>
      </c>
      <c r="I10" s="65">
        <f>DLA!$N10</f>
        <v>706.70549959626806</v>
      </c>
      <c r="J10" s="65">
        <f>'DLA (children)'!$N10</f>
        <v>77.007454649370885</v>
      </c>
      <c r="K10" s="65">
        <f>'DLA (working age)'!$N10</f>
        <v>389.40983112666612</v>
      </c>
      <c r="L10" s="65">
        <f>'DLA (pensioners)'!$N10</f>
        <v>240.32134009397052</v>
      </c>
      <c r="M10" s="65">
        <f>DHP!$N10</f>
        <v>0.79211700000000007</v>
      </c>
      <c r="N10" s="65"/>
      <c r="O10" s="65">
        <f>HB!$N10</f>
        <v>785.72021000000007</v>
      </c>
      <c r="P10" s="65">
        <f>IB!$N10</f>
        <v>484.57947261792793</v>
      </c>
      <c r="Q10" s="65">
        <f>IS!$N10</f>
        <v>535.96290809492655</v>
      </c>
      <c r="R10" s="65"/>
      <c r="S10" s="65">
        <f>'IS (incapacity)'!$N10</f>
        <v>296.01523787468199</v>
      </c>
      <c r="T10" s="65">
        <f>'IS (lone parent)'!$N10</f>
        <v>203.49993777839919</v>
      </c>
      <c r="U10" s="65">
        <f>'IS (carer)'!$N10</f>
        <v>20.397798016071611</v>
      </c>
      <c r="V10" s="65">
        <f>'IS (others)'!$N10</f>
        <v>15.401205594824678</v>
      </c>
      <c r="W10" s="65">
        <f>IIDB!$N10</f>
        <v>73.603749990894912</v>
      </c>
      <c r="X10" s="65">
        <f>JSA!$N10</f>
        <v>154.61819435562597</v>
      </c>
      <c r="Y10" s="65">
        <f>MA!$N10</f>
        <v>20.475757667299263</v>
      </c>
      <c r="Z10" s="65">
        <f>O75TVL!$N10</f>
        <v>37.373734121902935</v>
      </c>
      <c r="AA10" s="65">
        <f>PC!$N10</f>
        <v>499.0419617591167</v>
      </c>
      <c r="AB10" s="65"/>
      <c r="AC10" s="65">
        <f>SDA!$N10</f>
        <v>70.955376464797865</v>
      </c>
      <c r="AD10" s="65">
        <f>'SDA (working age)'!$N10</f>
        <v>56.243042988691563</v>
      </c>
      <c r="AE10" s="65">
        <f>'SDA (pensioners)'!$N10</f>
        <v>14.712333476106291</v>
      </c>
      <c r="AF10" s="65">
        <f>SP!$N10</f>
        <v>4215.0073154254169</v>
      </c>
      <c r="AG10" s="65"/>
      <c r="AH10" s="65"/>
      <c r="AI10" s="65"/>
      <c r="AJ10" s="65"/>
      <c r="AK10" s="65"/>
      <c r="AL10" s="65">
        <f>SMP!$N10</f>
        <v>99.925447997236233</v>
      </c>
      <c r="AM10" s="65"/>
      <c r="AN10" s="64">
        <f>WFP!$N10</f>
        <v>154.78963706662282</v>
      </c>
    </row>
    <row r="11" spans="1:40" s="48" customFormat="1" x14ac:dyDescent="0.4">
      <c r="A11" s="68" t="s">
        <v>46</v>
      </c>
      <c r="B11" s="67" t="s">
        <v>45</v>
      </c>
      <c r="C11" s="66">
        <f t="shared" si="0"/>
        <v>11486.405214734401</v>
      </c>
      <c r="D11" s="65">
        <f>AA!$N11</f>
        <v>467.00107605877213</v>
      </c>
      <c r="E11" s="65">
        <f>BBWB!$N11</f>
        <v>71.407977707792142</v>
      </c>
      <c r="F11" s="65">
        <f>CA!$N11</f>
        <v>134.30345585852103</v>
      </c>
      <c r="G11" s="65"/>
      <c r="H11" s="65">
        <f>CTB!N11</f>
        <v>383.576413</v>
      </c>
      <c r="I11" s="65">
        <f>DLA!$N11</f>
        <v>941.50700169606228</v>
      </c>
      <c r="J11" s="65">
        <f>'DLA (children)'!$N11</f>
        <v>103.25066329071795</v>
      </c>
      <c r="K11" s="65">
        <f>'DLA (working age)'!$N11</f>
        <v>503.86685428543575</v>
      </c>
      <c r="L11" s="65">
        <f>'DLA (pensioners)'!$N11</f>
        <v>334.38257878480727</v>
      </c>
      <c r="M11" s="65">
        <f>DHP!$N11</f>
        <v>1.6848679999999998</v>
      </c>
      <c r="N11" s="65"/>
      <c r="O11" s="65">
        <f>HB!$N11</f>
        <v>1258.3332019999998</v>
      </c>
      <c r="P11" s="65">
        <f>IB!$N11</f>
        <v>626.38374623448919</v>
      </c>
      <c r="Q11" s="65">
        <f>IS!$N11</f>
        <v>831.54406032076179</v>
      </c>
      <c r="R11" s="65"/>
      <c r="S11" s="65">
        <f>'IS (incapacity)'!$N11</f>
        <v>438.37812383801378</v>
      </c>
      <c r="T11" s="65">
        <f>'IS (lone parent)'!$N11</f>
        <v>332.47366668879505</v>
      </c>
      <c r="U11" s="65">
        <f>'IS (carer)'!$N11</f>
        <v>31.724566482125116</v>
      </c>
      <c r="V11" s="65">
        <f>'IS (others)'!$N11</f>
        <v>27.600991233209573</v>
      </c>
      <c r="W11" s="65">
        <f>IIDB!$N11</f>
        <v>70.68580197345652</v>
      </c>
      <c r="X11" s="65">
        <f>JSA!$N11</f>
        <v>278.61963860307617</v>
      </c>
      <c r="Y11" s="65">
        <f>MA!$N11</f>
        <v>20.183008070947839</v>
      </c>
      <c r="Z11" s="65">
        <f>O75TVL!$N11</f>
        <v>46.056225140520567</v>
      </c>
      <c r="AA11" s="65">
        <f>PC!$N11</f>
        <v>748.04978646168092</v>
      </c>
      <c r="AB11" s="65"/>
      <c r="AC11" s="65">
        <f>SDA!$N11</f>
        <v>81.578287589258309</v>
      </c>
      <c r="AD11" s="65">
        <f>'SDA (working age)'!$N11</f>
        <v>64.543418961448538</v>
      </c>
      <c r="AE11" s="65">
        <f>'SDA (pensioners)'!$N11</f>
        <v>17.034868627809782</v>
      </c>
      <c r="AF11" s="65">
        <f>SP!$N11</f>
        <v>5186.6201149676035</v>
      </c>
      <c r="AG11" s="65"/>
      <c r="AH11" s="65"/>
      <c r="AI11" s="65"/>
      <c r="AJ11" s="65"/>
      <c r="AK11" s="65"/>
      <c r="AL11" s="65">
        <f>SMP!$N11</f>
        <v>147.43038277931896</v>
      </c>
      <c r="AM11" s="65"/>
      <c r="AN11" s="64">
        <f>WFP!$N11</f>
        <v>191.44016827213977</v>
      </c>
    </row>
    <row r="12" spans="1:40" s="48" customFormat="1" x14ac:dyDescent="0.4">
      <c r="A12" s="68" t="s">
        <v>44</v>
      </c>
      <c r="B12" s="67" t="s">
        <v>43</v>
      </c>
      <c r="C12" s="66">
        <f t="shared" si="0"/>
        <v>10737.19159610225</v>
      </c>
      <c r="D12" s="65">
        <f>AA!$N12</f>
        <v>409.20019561232652</v>
      </c>
      <c r="E12" s="65">
        <f>BBWB!$N12</f>
        <v>64.576543197690299</v>
      </c>
      <c r="F12" s="65">
        <f>CA!$N12</f>
        <v>100.14320355237662</v>
      </c>
      <c r="G12" s="65"/>
      <c r="H12" s="65">
        <f>CTB!N12</f>
        <v>334.89466999999996</v>
      </c>
      <c r="I12" s="65">
        <f>DLA!$N12</f>
        <v>695.25807907082321</v>
      </c>
      <c r="J12" s="65">
        <f>'DLA (children)'!$N12</f>
        <v>96.085389527463278</v>
      </c>
      <c r="K12" s="65">
        <f>'DLA (working age)'!$N12</f>
        <v>383.56970946901561</v>
      </c>
      <c r="L12" s="65">
        <f>'DLA (pensioners)'!$N12</f>
        <v>215.69479457288935</v>
      </c>
      <c r="M12" s="65">
        <f>DHP!$N12</f>
        <v>1.600978</v>
      </c>
      <c r="N12" s="65"/>
      <c r="O12" s="65">
        <f>HB!$N12</f>
        <v>1166.2379719999999</v>
      </c>
      <c r="P12" s="65">
        <f>IB!$N12</f>
        <v>446.00264461841647</v>
      </c>
      <c r="Q12" s="65">
        <f>IS!$N12</f>
        <v>599.58288227451612</v>
      </c>
      <c r="R12" s="65"/>
      <c r="S12" s="65">
        <f>'IS (incapacity)'!$N12</f>
        <v>315.86662241763014</v>
      </c>
      <c r="T12" s="65">
        <f>'IS (lone parent)'!$N12</f>
        <v>244.25447898118372</v>
      </c>
      <c r="U12" s="65">
        <f>'IS (carer)'!$N12</f>
        <v>19.053673086304268</v>
      </c>
      <c r="V12" s="65">
        <f>'IS (others)'!$N12</f>
        <v>19.93821103199836</v>
      </c>
      <c r="W12" s="65">
        <f>IIDB!$N12</f>
        <v>47.54319894739541</v>
      </c>
      <c r="X12" s="65">
        <f>JSA!$N12</f>
        <v>160.69592180258067</v>
      </c>
      <c r="Y12" s="65">
        <f>MA!$N12</f>
        <v>22.137392860270651</v>
      </c>
      <c r="Z12" s="65">
        <f>O75TVL!$N12</f>
        <v>50.688691324123496</v>
      </c>
      <c r="AA12" s="65">
        <f>PC!$N12</f>
        <v>579.24305711710747</v>
      </c>
      <c r="AB12" s="65"/>
      <c r="AC12" s="65">
        <f>SDA!$N12</f>
        <v>71.899936587737528</v>
      </c>
      <c r="AD12" s="65">
        <f>'SDA (working age)'!$N12</f>
        <v>56.180686978134602</v>
      </c>
      <c r="AE12" s="65">
        <f>'SDA (pensioners)'!$N12</f>
        <v>15.719249609602919</v>
      </c>
      <c r="AF12" s="65">
        <f>SP!$N12</f>
        <v>5635.336035910138</v>
      </c>
      <c r="AG12" s="65"/>
      <c r="AH12" s="65"/>
      <c r="AI12" s="65"/>
      <c r="AJ12" s="65"/>
      <c r="AK12" s="65"/>
      <c r="AL12" s="65">
        <f>SMP!$N12</f>
        <v>148.39000179641411</v>
      </c>
      <c r="AM12" s="65"/>
      <c r="AN12" s="64">
        <f>WFP!$N12</f>
        <v>203.76019143033332</v>
      </c>
    </row>
    <row r="13" spans="1:40" s="48" customFormat="1" x14ac:dyDescent="0.4">
      <c r="A13" s="68" t="s">
        <v>42</v>
      </c>
      <c r="B13" s="67" t="s">
        <v>41</v>
      </c>
      <c r="C13" s="66">
        <f t="shared" si="0"/>
        <v>15598.982176301248</v>
      </c>
      <c r="D13" s="65">
        <f>AA!$N13</f>
        <v>377.77893584015942</v>
      </c>
      <c r="E13" s="65">
        <f>BBWB!$N13</f>
        <v>73.317689452335316</v>
      </c>
      <c r="F13" s="65">
        <f>CA!$N13</f>
        <v>144.53256369678212</v>
      </c>
      <c r="G13" s="65"/>
      <c r="H13" s="65">
        <f>CTB!N13</f>
        <v>679.03706499999976</v>
      </c>
      <c r="I13" s="65">
        <f>DLA!$N13</f>
        <v>967.36143782444071</v>
      </c>
      <c r="J13" s="65">
        <f>'DLA (children)'!$N13</f>
        <v>119.16134077602938</v>
      </c>
      <c r="K13" s="65">
        <f>'DLA (working age)'!$N13</f>
        <v>587.92684076805176</v>
      </c>
      <c r="L13" s="65">
        <f>'DLA (pensioners)'!$N13</f>
        <v>260.32245536372017</v>
      </c>
      <c r="M13" s="65">
        <f>DHP!$N13</f>
        <v>4.6988479999999999</v>
      </c>
      <c r="N13" s="65"/>
      <c r="O13" s="65">
        <f>HB!$N13</f>
        <v>4193.7559160000001</v>
      </c>
      <c r="P13" s="65">
        <f>IB!$N13</f>
        <v>531.97929717144939</v>
      </c>
      <c r="Q13" s="65">
        <f>IS!$N13</f>
        <v>1687.9743433605358</v>
      </c>
      <c r="R13" s="65"/>
      <c r="S13" s="65">
        <f>'IS (incapacity)'!$N13</f>
        <v>855.17278224834672</v>
      </c>
      <c r="T13" s="65">
        <f>'IS (lone parent)'!$N13</f>
        <v>728.18907636479912</v>
      </c>
      <c r="U13" s="65">
        <f>'IS (carer)'!$N13</f>
        <v>34.491230435179325</v>
      </c>
      <c r="V13" s="65">
        <f>'IS (others)'!$N13</f>
        <v>71.058452998504379</v>
      </c>
      <c r="W13" s="65">
        <f>IIDB!$N13</f>
        <v>29.879192198973719</v>
      </c>
      <c r="X13" s="65">
        <f>JSA!$N13</f>
        <v>380.71217479316999</v>
      </c>
      <c r="Y13" s="65">
        <f>MA!$N13</f>
        <v>33.464045882463296</v>
      </c>
      <c r="Z13" s="65">
        <f>O75TVL!$N13</f>
        <v>44.26940886486117</v>
      </c>
      <c r="AA13" s="65">
        <f>PC!$N13</f>
        <v>1076.4061590686313</v>
      </c>
      <c r="AB13" s="65"/>
      <c r="AC13" s="65">
        <f>SDA!$N13</f>
        <v>77.752285234740796</v>
      </c>
      <c r="AD13" s="65">
        <f>'SDA (working age)'!$N13</f>
        <v>61.727303777019465</v>
      </c>
      <c r="AE13" s="65">
        <f>'SDA (pensioners)'!$N13</f>
        <v>16.024981457721353</v>
      </c>
      <c r="AF13" s="65">
        <f>SP!$N13</f>
        <v>4845.757805580517</v>
      </c>
      <c r="AG13" s="65"/>
      <c r="AH13" s="65"/>
      <c r="AI13" s="65"/>
      <c r="AJ13" s="65"/>
      <c r="AK13" s="65"/>
      <c r="AL13" s="65">
        <f>SMP!$N13</f>
        <v>251.51943192713122</v>
      </c>
      <c r="AM13" s="65"/>
      <c r="AN13" s="64">
        <f>WFP!$N13</f>
        <v>198.7855764050579</v>
      </c>
    </row>
    <row r="14" spans="1:40" s="48" customFormat="1" x14ac:dyDescent="0.4">
      <c r="A14" s="68" t="s">
        <v>40</v>
      </c>
      <c r="B14" s="67" t="s">
        <v>39</v>
      </c>
      <c r="C14" s="66">
        <f t="shared" si="0"/>
        <v>15094.540510909726</v>
      </c>
      <c r="D14" s="65">
        <f>AA!$N14</f>
        <v>507.16106027409785</v>
      </c>
      <c r="E14" s="65">
        <f>BBWB!$N14</f>
        <v>95.920952257344851</v>
      </c>
      <c r="F14" s="65">
        <f>CA!$N14</f>
        <v>126.18469850997292</v>
      </c>
      <c r="G14" s="65"/>
      <c r="H14" s="65">
        <f>CTB!N14</f>
        <v>439.59835299999997</v>
      </c>
      <c r="I14" s="65">
        <f>DLA!$N14</f>
        <v>901.70091463566928</v>
      </c>
      <c r="J14" s="65">
        <f>'DLA (children)'!$N14</f>
        <v>134.69823040243048</v>
      </c>
      <c r="K14" s="65">
        <f>'DLA (working age)'!$N14</f>
        <v>515.16345145979153</v>
      </c>
      <c r="L14" s="65">
        <f>'DLA (pensioners)'!$N14</f>
        <v>251.94346066164806</v>
      </c>
      <c r="M14" s="65">
        <f>DHP!$N14</f>
        <v>2.8012360000000003</v>
      </c>
      <c r="N14" s="65"/>
      <c r="O14" s="65">
        <f>HB!$N14</f>
        <v>1805.0824689999999</v>
      </c>
      <c r="P14" s="65">
        <f>IB!$N14</f>
        <v>566.69374518271115</v>
      </c>
      <c r="Q14" s="65">
        <f>IS!$N14</f>
        <v>813.08433790684353</v>
      </c>
      <c r="R14" s="65"/>
      <c r="S14" s="65">
        <f>'IS (incapacity)'!$N14</f>
        <v>427.30304527300615</v>
      </c>
      <c r="T14" s="65">
        <f>'IS (lone parent)'!$N14</f>
        <v>334.69148324772908</v>
      </c>
      <c r="U14" s="65">
        <f>'IS (carer)'!$N14</f>
        <v>23.074176866382103</v>
      </c>
      <c r="V14" s="65">
        <f>'IS (others)'!$N14</f>
        <v>27.590093456750168</v>
      </c>
      <c r="W14" s="65">
        <f>IIDB!$N14</f>
        <v>61.031264783105527</v>
      </c>
      <c r="X14" s="65">
        <f>JSA!$N14</f>
        <v>188.97290136098937</v>
      </c>
      <c r="Y14" s="65">
        <f>MA!$N14</f>
        <v>37.58114697134436</v>
      </c>
      <c r="Z14" s="65">
        <f>O75TVL!$N14</f>
        <v>74.531227572423916</v>
      </c>
      <c r="AA14" s="65">
        <f>PC!$N14</f>
        <v>725.79548870013184</v>
      </c>
      <c r="AB14" s="65"/>
      <c r="AC14" s="65">
        <f>SDA!$N14</f>
        <v>101.8044243112645</v>
      </c>
      <c r="AD14" s="65">
        <f>'SDA (working age)'!$N14</f>
        <v>79.528639275630724</v>
      </c>
      <c r="AE14" s="65">
        <f>'SDA (pensioners)'!$N14</f>
        <v>22.275785035633774</v>
      </c>
      <c r="AF14" s="65">
        <f>SP!$N14</f>
        <v>8116.0196612258742</v>
      </c>
      <c r="AG14" s="65"/>
      <c r="AH14" s="65"/>
      <c r="AI14" s="65"/>
      <c r="AJ14" s="65"/>
      <c r="AK14" s="65"/>
      <c r="AL14" s="65">
        <f>SMP!$N14</f>
        <v>234.54102952626064</v>
      </c>
      <c r="AM14" s="65"/>
      <c r="AN14" s="64">
        <f>WFP!$N14</f>
        <v>296.03559969169373</v>
      </c>
    </row>
    <row r="15" spans="1:40" s="48" customFormat="1" x14ac:dyDescent="0.4">
      <c r="A15" s="68" t="s">
        <v>38</v>
      </c>
      <c r="B15" s="67" t="s">
        <v>37</v>
      </c>
      <c r="C15" s="66">
        <f t="shared" si="0"/>
        <v>10487.488260837412</v>
      </c>
      <c r="D15" s="65">
        <f>AA!$N15</f>
        <v>428.92568484210273</v>
      </c>
      <c r="E15" s="65">
        <f>BBWB!$N15</f>
        <v>57.474827087135679</v>
      </c>
      <c r="F15" s="65">
        <f>CA!$N15</f>
        <v>92.432299535602112</v>
      </c>
      <c r="G15" s="65"/>
      <c r="H15" s="65">
        <f>CTB!N15</f>
        <v>307.14695</v>
      </c>
      <c r="I15" s="65">
        <f>DLA!$N15</f>
        <v>696.78178195623832</v>
      </c>
      <c r="J15" s="65">
        <f>'DLA (children)'!$N15</f>
        <v>77.766993818037562</v>
      </c>
      <c r="K15" s="65">
        <f>'DLA (working age)'!$N15</f>
        <v>400.79283473990637</v>
      </c>
      <c r="L15" s="65">
        <f>'DLA (pensioners)'!$N15</f>
        <v>218.31070171710917</v>
      </c>
      <c r="M15" s="65">
        <f>DHP!$N15</f>
        <v>1.5375809999999999</v>
      </c>
      <c r="N15" s="65"/>
      <c r="O15" s="65">
        <f>HB!$N15</f>
        <v>1078.71201</v>
      </c>
      <c r="P15" s="65">
        <f>IB!$N15</f>
        <v>481.65851878580446</v>
      </c>
      <c r="Q15" s="65">
        <f>IS!$N15</f>
        <v>580.38997672035862</v>
      </c>
      <c r="R15" s="65"/>
      <c r="S15" s="65">
        <f>'IS (incapacity)'!$N15</f>
        <v>345.51444187336273</v>
      </c>
      <c r="T15" s="65">
        <f>'IS (lone parent)'!$N15</f>
        <v>200.70867103606923</v>
      </c>
      <c r="U15" s="65">
        <f>'IS (carer)'!$N15</f>
        <v>16.802931170228966</v>
      </c>
      <c r="V15" s="65">
        <f>'IS (others)'!$N15</f>
        <v>17.76372152049569</v>
      </c>
      <c r="W15" s="65">
        <f>IIDB!$N15</f>
        <v>50.699346802992039</v>
      </c>
      <c r="X15" s="65">
        <f>JSA!$N15</f>
        <v>110.61686920927858</v>
      </c>
      <c r="Y15" s="65">
        <f>MA!$N15</f>
        <v>25.920308369138969</v>
      </c>
      <c r="Z15" s="65">
        <f>O75TVL!$N15</f>
        <v>53.254305420085771</v>
      </c>
      <c r="AA15" s="65">
        <f>PC!$N15</f>
        <v>572.26797377991852</v>
      </c>
      <c r="AB15" s="65"/>
      <c r="AC15" s="65">
        <f>SDA!$N15</f>
        <v>76.37050835407355</v>
      </c>
      <c r="AD15" s="65">
        <f>'SDA (working age)'!$N15</f>
        <v>59.964253691927389</v>
      </c>
      <c r="AE15" s="65">
        <f>'SDA (pensioners)'!$N15</f>
        <v>16.406254662146161</v>
      </c>
      <c r="AF15" s="65">
        <f>SP!$N15</f>
        <v>5535.2685935744248</v>
      </c>
      <c r="AG15" s="65"/>
      <c r="AH15" s="65"/>
      <c r="AI15" s="65"/>
      <c r="AJ15" s="65"/>
      <c r="AK15" s="65"/>
      <c r="AL15" s="65">
        <f>SMP!$N15</f>
        <v>131.47718862099003</v>
      </c>
      <c r="AM15" s="65"/>
      <c r="AN15" s="64">
        <f>WFP!$N15</f>
        <v>206.55353677926658</v>
      </c>
    </row>
    <row r="16" spans="1:40" s="48" customFormat="1" x14ac:dyDescent="0.4">
      <c r="A16" s="63">
        <v>924</v>
      </c>
      <c r="B16" s="62" t="s">
        <v>36</v>
      </c>
      <c r="C16" s="61">
        <f t="shared" si="0"/>
        <v>7105.1226429957505</v>
      </c>
      <c r="D16" s="60">
        <f>AA!$N$16</f>
        <v>344.95799554401236</v>
      </c>
      <c r="E16" s="60">
        <f>BBWB!$N$16</f>
        <v>39.145617136939364</v>
      </c>
      <c r="F16" s="60">
        <f>CA!$N$16</f>
        <v>85.809502367027065</v>
      </c>
      <c r="G16" s="60"/>
      <c r="H16" s="60">
        <f>CTB!N16</f>
        <v>188.90478100000004</v>
      </c>
      <c r="I16" s="60">
        <f>DLA!$N$16</f>
        <v>799.49765136282178</v>
      </c>
      <c r="J16" s="60">
        <f>'DLA (children)'!$N$16</f>
        <v>63.367563109461436</v>
      </c>
      <c r="K16" s="60">
        <f>'DLA (working age)'!$N$16</f>
        <v>408.78682753658921</v>
      </c>
      <c r="L16" s="60">
        <f>'DLA (pensioners)'!$N$16</f>
        <v>327.26946424009219</v>
      </c>
      <c r="M16" s="60">
        <f>DHP!$N$16</f>
        <v>1.0088810000000001</v>
      </c>
      <c r="N16" s="60"/>
      <c r="O16" s="60">
        <f>HB!$N$16</f>
        <v>656.2032559999999</v>
      </c>
      <c r="P16" s="60">
        <f>IB!$N$16</f>
        <v>575.28654637333364</v>
      </c>
      <c r="Q16" s="60">
        <f>IS!$N$16</f>
        <v>526.06471103557817</v>
      </c>
      <c r="R16" s="60"/>
      <c r="S16" s="60">
        <f>'IS (incapacity)'!$N$16</f>
        <v>319.59264843862417</v>
      </c>
      <c r="T16" s="60">
        <f>'IS (lone parent)'!$N$16</f>
        <v>172.05514855719753</v>
      </c>
      <c r="U16" s="60">
        <f>'IS (carer)'!$N$16</f>
        <v>19.317478863408937</v>
      </c>
      <c r="V16" s="60">
        <f>'IS (others)'!$N$16</f>
        <v>15.130128695933873</v>
      </c>
      <c r="W16" s="60">
        <f>IIDB!$N$16</f>
        <v>53.550301115948422</v>
      </c>
      <c r="X16" s="60">
        <f>JSA!$N$16</f>
        <v>109.64765789127556</v>
      </c>
      <c r="Y16" s="60">
        <f>MA!$N$16</f>
        <v>10.462692503366416</v>
      </c>
      <c r="Z16" s="60">
        <f>O75TVL!$N$16</f>
        <v>27.407607546984693</v>
      </c>
      <c r="AA16" s="60">
        <f>PC!$N$16</f>
        <v>441.86206835144168</v>
      </c>
      <c r="AB16" s="60"/>
      <c r="AC16" s="60">
        <f>SDA!$N$16</f>
        <v>60.499000528497064</v>
      </c>
      <c r="AD16" s="60">
        <f>'SDA (working age)'!$N$16</f>
        <v>43.957123547854764</v>
      </c>
      <c r="AE16" s="60">
        <f>'SDA (pensioners)'!$N$16</f>
        <v>16.541876980642311</v>
      </c>
      <c r="AF16" s="60">
        <f>SP!$N$16</f>
        <v>2999.5155168681986</v>
      </c>
      <c r="AG16" s="60"/>
      <c r="AH16" s="60"/>
      <c r="AI16" s="60"/>
      <c r="AJ16" s="60"/>
      <c r="AK16" s="60"/>
      <c r="AL16" s="60">
        <f>SMP!$N$16</f>
        <v>71.290761237385894</v>
      </c>
      <c r="AM16" s="60"/>
      <c r="AN16" s="59">
        <f>WFP!$N$16</f>
        <v>114.00809513293942</v>
      </c>
    </row>
    <row r="17" spans="1:40" s="48" customFormat="1" x14ac:dyDescent="0.4">
      <c r="A17" s="63">
        <v>923</v>
      </c>
      <c r="B17" s="62" t="s">
        <v>35</v>
      </c>
      <c r="C17" s="61">
        <f t="shared" si="0"/>
        <v>11536.052457557078</v>
      </c>
      <c r="D17" s="60">
        <f>AA!$N$17</f>
        <v>420.8638475494493</v>
      </c>
      <c r="E17" s="60">
        <f>BBWB!$N$17</f>
        <v>74.246944126917398</v>
      </c>
      <c r="F17" s="60">
        <f>CA!$N$17</f>
        <v>119.7266986830539</v>
      </c>
      <c r="G17" s="60"/>
      <c r="H17" s="60">
        <f>CTB!N17</f>
        <v>366.47791000000001</v>
      </c>
      <c r="I17" s="60">
        <f>DLA!$N$17</f>
        <v>1109.5020931147133</v>
      </c>
      <c r="J17" s="60">
        <f>'DLA (children)'!$N$17</f>
        <v>93.122981930425453</v>
      </c>
      <c r="K17" s="60">
        <f>'DLA (working age)'!$N$17</f>
        <v>628.76168580698641</v>
      </c>
      <c r="L17" s="60">
        <f>'DLA (pensioners)'!$N$17</f>
        <v>387.53660065852358</v>
      </c>
      <c r="M17" s="60">
        <f>DHP!$N$17</f>
        <v>2.3136450000000002</v>
      </c>
      <c r="N17" s="60"/>
      <c r="O17" s="60">
        <f>HB!$N$17</f>
        <v>1295.596509</v>
      </c>
      <c r="P17" s="60">
        <f>IB!$N$17</f>
        <v>783.76441525070834</v>
      </c>
      <c r="Q17" s="60">
        <f>IS!$N$17</f>
        <v>892.41667965231909</v>
      </c>
      <c r="R17" s="60"/>
      <c r="S17" s="60">
        <f>'IS (incapacity)'!$N$17</f>
        <v>563.2004334148528</v>
      </c>
      <c r="T17" s="60">
        <f>'IS (lone parent)'!$N$17</f>
        <v>273.19805354427342</v>
      </c>
      <c r="U17" s="60">
        <f>'IS (carer)'!$N$17</f>
        <v>28.641994221438491</v>
      </c>
      <c r="V17" s="60">
        <f>'IS (others)'!$N$17</f>
        <v>28.836545429822948</v>
      </c>
      <c r="W17" s="60">
        <f>IIDB!$N$17</f>
        <v>76.372823109484401</v>
      </c>
      <c r="X17" s="60">
        <f>JSA!$N$17</f>
        <v>203.88192431757452</v>
      </c>
      <c r="Y17" s="60">
        <f>MA!$N$17</f>
        <v>20.93018330643628</v>
      </c>
      <c r="Z17" s="60">
        <f>O75TVL!$N$17</f>
        <v>41.95455662025882</v>
      </c>
      <c r="AA17" s="60">
        <f>PC!$N$17</f>
        <v>734.65774001944692</v>
      </c>
      <c r="AB17" s="60"/>
      <c r="AC17" s="60">
        <f>SDA!$N$17</f>
        <v>99.197680451535206</v>
      </c>
      <c r="AD17" s="60">
        <f>'SDA (working age)'!$N$17</f>
        <v>77.400202832612223</v>
      </c>
      <c r="AE17" s="60">
        <f>'SDA (pensioners)'!$N$17</f>
        <v>21.797477618923004</v>
      </c>
      <c r="AF17" s="60">
        <f>SP!$N$17</f>
        <v>4965.0884328040183</v>
      </c>
      <c r="AG17" s="60"/>
      <c r="AH17" s="60"/>
      <c r="AI17" s="60"/>
      <c r="AJ17" s="60"/>
      <c r="AK17" s="60"/>
      <c r="AL17" s="60">
        <f>SMP!$N$17</f>
        <v>146.76833728750623</v>
      </c>
      <c r="AM17" s="60"/>
      <c r="AN17" s="59">
        <f>WFP!$N$17</f>
        <v>182.29203726365685</v>
      </c>
    </row>
    <row r="18" spans="1:40" s="53" customFormat="1" ht="30" customHeight="1" x14ac:dyDescent="0.4">
      <c r="A18" s="58">
        <v>922</v>
      </c>
      <c r="B18" s="57" t="s">
        <v>34</v>
      </c>
      <c r="C18" s="56">
        <f t="shared" si="0"/>
        <v>12.089500706947012</v>
      </c>
      <c r="D18" s="55"/>
      <c r="E18" s="55"/>
      <c r="F18" s="55"/>
      <c r="G18" s="55"/>
      <c r="H18" s="55"/>
      <c r="I18" s="55"/>
      <c r="J18" s="55"/>
      <c r="K18" s="55"/>
      <c r="L18" s="55"/>
      <c r="M18" s="55"/>
      <c r="N18" s="55"/>
      <c r="O18" s="55"/>
      <c r="P18" s="55"/>
      <c r="Q18" s="55"/>
      <c r="R18" s="55"/>
      <c r="S18" s="55"/>
      <c r="T18" s="55"/>
      <c r="U18" s="55"/>
      <c r="V18" s="55"/>
      <c r="W18" s="55"/>
      <c r="X18" s="55"/>
      <c r="Y18" s="55"/>
      <c r="Z18" s="78">
        <f>O75TVL!$N$18</f>
        <v>12.089500706947012</v>
      </c>
      <c r="AA18" s="55"/>
      <c r="AB18" s="55"/>
      <c r="AC18" s="55"/>
      <c r="AD18" s="55"/>
      <c r="AE18" s="55"/>
      <c r="AF18" s="55"/>
      <c r="AG18" s="55"/>
      <c r="AH18" s="55"/>
      <c r="AI18" s="55"/>
      <c r="AJ18" s="55"/>
      <c r="AK18" s="55"/>
      <c r="AL18" s="55"/>
      <c r="AM18" s="55"/>
      <c r="AN18" s="54"/>
    </row>
    <row r="19" spans="1:40" s="48" customFormat="1" x14ac:dyDescent="0.4">
      <c r="A19" s="52"/>
      <c r="B19" s="51"/>
      <c r="C19" s="50" t="str">
        <f>IF(SUM(D19:I19,M19:Q19,W19:AC19,AF19:AN19)=0,"",SUM(D19:I19,M19:Q19,W19:AC19,AF19:AN19))</f>
        <v/>
      </c>
      <c r="D19" s="50"/>
      <c r="E19" s="49"/>
      <c r="F19" s="49"/>
      <c r="G19" s="49"/>
      <c r="H19" s="49"/>
      <c r="I19" s="49"/>
      <c r="J19" s="49"/>
      <c r="K19" s="49"/>
      <c r="L19" s="49"/>
      <c r="M19" s="49"/>
      <c r="N19" s="49"/>
      <c r="O19" s="49"/>
      <c r="P19" s="49"/>
      <c r="Q19" s="49"/>
      <c r="R19" s="49"/>
      <c r="S19" s="49"/>
      <c r="T19" s="49"/>
      <c r="U19" s="49"/>
      <c r="V19" s="49"/>
      <c r="X19" s="49"/>
      <c r="AA19" s="49"/>
      <c r="AB19" s="49"/>
      <c r="AC19" s="49"/>
      <c r="AD19" s="49"/>
      <c r="AE19" s="49"/>
      <c r="AF19" s="49"/>
      <c r="AG19" s="49"/>
      <c r="AH19" s="49"/>
      <c r="AI19" s="49"/>
      <c r="AJ19" s="49"/>
      <c r="AK19" s="49"/>
      <c r="AN19" s="49"/>
    </row>
    <row r="21" spans="1:40" x14ac:dyDescent="0.4">
      <c r="P21" s="46"/>
      <c r="AM21" s="46"/>
    </row>
    <row r="22" spans="1:40" x14ac:dyDescent="0.4">
      <c r="P22" s="47"/>
      <c r="AM22" s="47"/>
    </row>
    <row r="23" spans="1:40" x14ac:dyDescent="0.4">
      <c r="P23" s="46"/>
      <c r="AM23" s="46"/>
    </row>
    <row r="24" spans="1:40" x14ac:dyDescent="0.4">
      <c r="P24" s="46"/>
      <c r="AM24" s="46"/>
    </row>
    <row r="25" spans="1:40" x14ac:dyDescent="0.4">
      <c r="P25" s="47"/>
      <c r="AM25" s="47"/>
    </row>
    <row r="26" spans="1:40" x14ac:dyDescent="0.4">
      <c r="P26" s="47"/>
      <c r="AM26" s="47"/>
    </row>
    <row r="27" spans="1:40" x14ac:dyDescent="0.4">
      <c r="P27" s="47"/>
      <c r="AM27" s="47"/>
    </row>
    <row r="28" spans="1:40" x14ac:dyDescent="0.4">
      <c r="P28" s="47"/>
      <c r="AM28" s="47"/>
    </row>
    <row r="29" spans="1:40" x14ac:dyDescent="0.4">
      <c r="P29" s="47"/>
      <c r="AM29" s="47"/>
    </row>
    <row r="30" spans="1:40" x14ac:dyDescent="0.4">
      <c r="P30" s="47"/>
      <c r="AM30" s="47"/>
    </row>
    <row r="31" spans="1:40" x14ac:dyDescent="0.4">
      <c r="P31" s="47"/>
      <c r="AM31" s="47"/>
    </row>
    <row r="32" spans="1:40" x14ac:dyDescent="0.4">
      <c r="P32" s="47"/>
      <c r="AM32" s="47"/>
    </row>
    <row r="33" spans="16:39" x14ac:dyDescent="0.4">
      <c r="P33" s="47"/>
      <c r="AM33" s="47"/>
    </row>
    <row r="34" spans="16:39" x14ac:dyDescent="0.4">
      <c r="P34" s="46"/>
      <c r="AM34" s="46"/>
    </row>
    <row r="35" spans="16:39" x14ac:dyDescent="0.4">
      <c r="P35" s="46"/>
      <c r="AM35" s="46"/>
    </row>
    <row r="36" spans="16:39" x14ac:dyDescent="0.4">
      <c r="AM36" s="46"/>
    </row>
  </sheetData>
  <mergeCells count="1">
    <mergeCell ref="A1: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67</vt:i4>
      </vt:variant>
    </vt:vector>
  </HeadingPairs>
  <TitlesOfParts>
    <vt:vector size="67" baseType="lpstr">
      <vt:lpstr>Notes</vt:lpstr>
      <vt:lpstr>% of Expenditure covered</vt:lpstr>
      <vt:lpstr>2001-02</vt:lpstr>
      <vt:lpstr>2002-03</vt:lpstr>
      <vt:lpstr>2003-04</vt:lpstr>
      <vt:lpstr>2004-05</vt:lpstr>
      <vt:lpstr>2005-06</vt:lpstr>
      <vt:lpstr>2006-07</vt:lpstr>
      <vt:lpstr>2007-08</vt:lpstr>
      <vt:lpstr>2008-09</vt:lpstr>
      <vt:lpstr>2009-10</vt:lpstr>
      <vt:lpstr>2010-11</vt:lpstr>
      <vt:lpstr>2011-12</vt:lpstr>
      <vt:lpstr>2012-13</vt:lpstr>
      <vt:lpstr>2013-14</vt:lpstr>
      <vt:lpstr>2014-15</vt:lpstr>
      <vt:lpstr>2015-16</vt:lpstr>
      <vt:lpstr>2016-17</vt:lpstr>
      <vt:lpstr>2017-18</vt:lpstr>
      <vt:lpstr>2018-19</vt:lpstr>
      <vt:lpstr>AA</vt:lpstr>
      <vt:lpstr>BBWB</vt:lpstr>
      <vt:lpstr>CA</vt:lpstr>
      <vt:lpstr>CWP</vt:lpstr>
      <vt:lpstr>CTB</vt:lpstr>
      <vt:lpstr>DLA</vt:lpstr>
      <vt:lpstr>DLA (children)</vt:lpstr>
      <vt:lpstr>DLA (working age)</vt:lpstr>
      <vt:lpstr>DLA (pensioners)</vt:lpstr>
      <vt:lpstr>DHP</vt:lpstr>
      <vt:lpstr>ESA</vt:lpstr>
      <vt:lpstr>HB</vt:lpstr>
      <vt:lpstr>IB</vt:lpstr>
      <vt:lpstr>IS</vt:lpstr>
      <vt:lpstr>IS MIG</vt:lpstr>
      <vt:lpstr>IS (incapacity)</vt:lpstr>
      <vt:lpstr>IS (lone parent)</vt:lpstr>
      <vt:lpstr>IS (carer)</vt:lpstr>
      <vt:lpstr>IS (others)</vt:lpstr>
      <vt:lpstr>IIDB</vt:lpstr>
      <vt:lpstr>JSA</vt:lpstr>
      <vt:lpstr>MA</vt:lpstr>
      <vt:lpstr>O75TVL</vt:lpstr>
      <vt:lpstr>PC</vt:lpstr>
      <vt:lpstr>PIP</vt:lpstr>
      <vt:lpstr>SDA</vt:lpstr>
      <vt:lpstr>SDA (working age)</vt:lpstr>
      <vt:lpstr>SDA (pensioners)</vt:lpstr>
      <vt:lpstr>SP</vt:lpstr>
      <vt:lpstr>SMP</vt:lpstr>
      <vt:lpstr>UC</vt:lpstr>
      <vt:lpstr>WFP</vt:lpstr>
      <vt:lpstr>England</vt:lpstr>
      <vt:lpstr>North East England</vt:lpstr>
      <vt:lpstr>North West England</vt:lpstr>
      <vt:lpstr>Yorkshire and The Humber</vt:lpstr>
      <vt:lpstr>East Midlands</vt:lpstr>
      <vt:lpstr>West Midlands</vt:lpstr>
      <vt:lpstr>East England</vt:lpstr>
      <vt:lpstr>London</vt:lpstr>
      <vt:lpstr>South East England</vt:lpstr>
      <vt:lpstr>South West England</vt:lpstr>
      <vt:lpstr>Scotland</vt:lpstr>
      <vt:lpstr>Wales</vt:lpstr>
      <vt:lpstr>Great Britain and overseas</vt:lpstr>
      <vt:lpstr>Overseas</vt:lpstr>
      <vt:lpstr>GB excluding overseas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Benefit expenditure by country and region, 1996/97 to 2018/19</dc:title>
  <dc:creator/>
  <cp:lastModifiedBy/>
  <dcterms:created xsi:type="dcterms:W3CDTF">2019-09-19T12:33:34Z</dcterms:created>
  <dcterms:modified xsi:type="dcterms:W3CDTF">2019-09-23T08:55:36Z</dcterms:modified>
</cp:coreProperties>
</file>