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olivia_gordon_education_gov_uk/Documents/Downloads/"/>
    </mc:Choice>
  </mc:AlternateContent>
  <xr:revisionPtr revIDLastSave="1" documentId="13_ncr:1_{849313E1-2602-4726-AAAE-C49F5F4BBC13}" xr6:coauthVersionLast="47" xr6:coauthVersionMax="47" xr10:uidLastSave="{843FD4A0-9D1B-4F18-B540-1E749F60BD53}"/>
  <bookViews>
    <workbookView minimized="1" xWindow="0" yWindow="367" windowWidth="18240" windowHeight="10040" xr2:uid="{00000000-000D-0000-FFFF-FFFF00000000}"/>
  </bookViews>
  <sheets>
    <sheet name="SDA" sheetId="9" r:id="rId1"/>
    <sheet name="CP" sheetId="10" r:id="rId2"/>
    <sheet name="SL" sheetId="11" r:id="rId3"/>
    <sheet name="Budget" sheetId="12" r:id="rId4"/>
  </sheets>
  <externalReferences>
    <externalReference r:id="rId5"/>
  </externalReferences>
  <definedNames>
    <definedName name="_xlnm._FilterDatabase" localSheetId="1" hidden="1">CP!$B$4:$B$45</definedName>
    <definedName name="_xlnm._FilterDatabase" localSheetId="2" hidden="1">SL!$A$4:$X$4</definedName>
    <definedName name="Add_allowances_April_04">#REF!</definedName>
    <definedName name="Add_allowances_April_05">#REF!</definedName>
    <definedName name="Add_allowances_Sept_05">#REF!</definedName>
    <definedName name="ALLOWANCE">#REF!</definedName>
    <definedName name="AST_Pay_Spine_April_04">#REF!</definedName>
    <definedName name="AST_Pay_Spine_April_05">#REF!</definedName>
    <definedName name="AST_Pay_Spine_Sept_05">#REF!</definedName>
    <definedName name="Leadership_spine_April_04">#REF!</definedName>
    <definedName name="Leadership_spine_April_05">#REF!</definedName>
    <definedName name="Leadership_spine_Sept_05">#REF!</definedName>
    <definedName name="Look_up_tables">#REF!</definedName>
    <definedName name="Pay_spine_April_04">#REF!</definedName>
    <definedName name="Pay_spine_April_05">#REF!</definedName>
    <definedName name="Pay_spine_Sept_05">#REF!</definedName>
    <definedName name="_xlnm.Print_Area" localSheetId="1">CP!$A$1:$AT$49</definedName>
    <definedName name="_xlnm.Print_Area" localSheetId="0">SDA!$A$1:$AT$47</definedName>
    <definedName name="_xlnm.Print_Area" localSheetId="2">SL!$A:$X</definedName>
    <definedName name="_xlnm.Print_Titles" localSheetId="2">SL!$A:$A,SL!$4:$4</definedName>
    <definedName name="SALARY">#REF!</definedName>
    <definedName name="Salary_scale_April_2005">#REF!</definedName>
    <definedName name="Salary_scale_April_2006">#REF!</definedName>
    <definedName name="supportstaff">'[1]Pay Scales'!$B$173:$F$256</definedName>
    <definedName name="TeacherPayScales">#REF!</definedName>
    <definedName name="TLR_Jan_06">#REF!</definedName>
    <definedName name="Unqualified_Teacher_Pay_Spine_April_04">#REF!</definedName>
    <definedName name="Unqualified_Teacher_Pay_Spine_April_05">#REF!</definedName>
    <definedName name="Unqualified_Teacher_Pay_Spine_Sept_0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11" l="1"/>
  <c r="AS42" i="9" l="1"/>
  <c r="AR44" i="9"/>
  <c r="T3" i="11" l="1"/>
  <c r="U3" i="11"/>
  <c r="V3" i="11"/>
  <c r="W3" i="11"/>
  <c r="S3" i="11"/>
  <c r="AP48" i="10" l="1"/>
  <c r="AK42" i="10"/>
  <c r="AF36" i="10"/>
  <c r="AA30" i="10"/>
  <c r="V24" i="10"/>
  <c r="Q18" i="10"/>
  <c r="L12" i="10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Q16" i="11" l="1"/>
  <c r="K16" i="11"/>
  <c r="P16" i="11" s="1"/>
  <c r="K53" i="11" l="1"/>
  <c r="X53" i="11" s="1"/>
  <c r="K52" i="11"/>
  <c r="X52" i="11" s="1"/>
  <c r="K40" i="11"/>
  <c r="X40" i="11" s="1"/>
  <c r="Q20" i="11"/>
  <c r="K20" i="11"/>
  <c r="P20" i="11" s="1"/>
  <c r="K50" i="11" l="1"/>
  <c r="X50" i="11" s="1"/>
  <c r="Q30" i="11"/>
  <c r="K30" i="11"/>
  <c r="P30" i="11" s="1"/>
  <c r="Q6" i="11"/>
  <c r="K6" i="11"/>
  <c r="P6" i="11" s="1"/>
  <c r="AS41" i="9"/>
  <c r="AS40" i="9"/>
  <c r="AS39" i="9"/>
  <c r="AS38" i="9"/>
  <c r="K37" i="11" l="1"/>
  <c r="X37" i="11" s="1"/>
  <c r="G7" i="10" l="1"/>
  <c r="Q28" i="11" l="1"/>
  <c r="K28" i="11"/>
  <c r="P28" i="11" s="1"/>
  <c r="Q31" i="11"/>
  <c r="K31" i="11"/>
  <c r="P31" i="11" s="1"/>
  <c r="Q27" i="11"/>
  <c r="K27" i="11"/>
  <c r="P27" i="11" s="1"/>
  <c r="Q17" i="11"/>
  <c r="Q11" i="11"/>
  <c r="AS43" i="9"/>
  <c r="K23" i="11"/>
  <c r="K14" i="11"/>
  <c r="K7" i="11"/>
  <c r="K24" i="11"/>
  <c r="K18" i="11"/>
  <c r="K9" i="11"/>
  <c r="K12" i="11"/>
  <c r="K26" i="11"/>
  <c r="K29" i="11"/>
  <c r="K13" i="11"/>
  <c r="K25" i="11"/>
  <c r="K15" i="11"/>
  <c r="K32" i="11"/>
  <c r="K22" i="11"/>
  <c r="K17" i="11"/>
  <c r="P17" i="11" s="1"/>
  <c r="K8" i="11"/>
  <c r="K11" i="11"/>
  <c r="P11" i="11" s="1"/>
  <c r="K10" i="11"/>
  <c r="K19" i="11"/>
  <c r="K5" i="11"/>
  <c r="K21" i="11"/>
  <c r="K59" i="11" l="1"/>
  <c r="X59" i="11" s="1"/>
  <c r="K48" i="11"/>
  <c r="X48" i="11" s="1"/>
  <c r="K46" i="11"/>
  <c r="X46" i="11" s="1"/>
  <c r="K35" i="11"/>
  <c r="X35" i="11" s="1"/>
  <c r="K47" i="11"/>
  <c r="X47" i="11" s="1"/>
  <c r="K39" i="11"/>
  <c r="X39" i="11" s="1"/>
  <c r="K42" i="11"/>
  <c r="X42" i="11" s="1"/>
  <c r="K33" i="11"/>
  <c r="X33" i="11" s="1"/>
  <c r="K38" i="11"/>
  <c r="X38" i="11" s="1"/>
  <c r="K55" i="11"/>
  <c r="X55" i="11" s="1"/>
  <c r="K60" i="11"/>
  <c r="X60" i="11" s="1"/>
  <c r="K49" i="11"/>
  <c r="X49" i="11" s="1"/>
  <c r="K58" i="11"/>
  <c r="X58" i="11" s="1"/>
  <c r="K63" i="11"/>
  <c r="X63" i="11" s="1"/>
  <c r="K61" i="11"/>
  <c r="X61" i="11" s="1"/>
  <c r="K66" i="11"/>
  <c r="X66" i="11" s="1"/>
  <c r="K57" i="11"/>
  <c r="X57" i="11" s="1"/>
  <c r="K44" i="11"/>
  <c r="X44" i="11" s="1"/>
  <c r="K45" i="11"/>
  <c r="X45" i="11" s="1"/>
  <c r="K54" i="11"/>
  <c r="X54" i="11" s="1"/>
  <c r="K41" i="11"/>
  <c r="X41" i="11" s="1"/>
  <c r="K36" i="11"/>
  <c r="X36" i="11" s="1"/>
  <c r="K64" i="11"/>
  <c r="X64" i="11" s="1"/>
  <c r="K56" i="11"/>
  <c r="X56" i="11" s="1"/>
  <c r="K43" i="11"/>
  <c r="X43" i="11" s="1"/>
  <c r="K65" i="11"/>
  <c r="X65" i="11" s="1"/>
  <c r="K62" i="11"/>
  <c r="X62" i="11" s="1"/>
  <c r="K34" i="11"/>
  <c r="X34" i="11" s="1"/>
  <c r="K67" i="11"/>
  <c r="X67" i="11" s="1"/>
  <c r="K68" i="11"/>
  <c r="X68" i="11" s="1"/>
  <c r="K69" i="11"/>
  <c r="X69" i="11" s="1"/>
  <c r="K70" i="11"/>
  <c r="X70" i="11" s="1"/>
  <c r="K71" i="11"/>
  <c r="X71" i="11" s="1"/>
  <c r="K72" i="11"/>
  <c r="X72" i="11" s="1"/>
  <c r="K73" i="11"/>
  <c r="X73" i="11" s="1"/>
  <c r="K74" i="11"/>
  <c r="X74" i="11" s="1"/>
  <c r="K75" i="11"/>
  <c r="X75" i="11" s="1"/>
  <c r="K76" i="11"/>
  <c r="X76" i="11" s="1"/>
  <c r="K77" i="11"/>
  <c r="X77" i="11" s="1"/>
  <c r="K78" i="11"/>
  <c r="X78" i="11" s="1"/>
  <c r="K79" i="11"/>
  <c r="X79" i="11" s="1"/>
  <c r="K80" i="11"/>
  <c r="X80" i="11" s="1"/>
  <c r="K81" i="11"/>
  <c r="X81" i="11" s="1"/>
  <c r="K82" i="11"/>
  <c r="X82" i="11" s="1"/>
  <c r="G2" i="11"/>
  <c r="H2" i="11"/>
  <c r="I2" i="11"/>
  <c r="J2" i="11"/>
  <c r="F2" i="11"/>
  <c r="E2" i="11"/>
  <c r="D2" i="11"/>
  <c r="C2" i="11"/>
  <c r="D83" i="11" l="1"/>
  <c r="AK20" i="9" s="1"/>
  <c r="E83" i="11"/>
  <c r="AK19" i="9" s="1"/>
  <c r="F83" i="11"/>
  <c r="AK18" i="9" s="1"/>
  <c r="G83" i="11"/>
  <c r="AK17" i="9" s="1"/>
  <c r="H83" i="11"/>
  <c r="AK16" i="9" s="1"/>
  <c r="I83" i="11"/>
  <c r="AK15" i="9" s="1"/>
  <c r="J83" i="11"/>
  <c r="AK14" i="9" s="1"/>
  <c r="C83" i="11"/>
  <c r="AK21" i="9" s="1"/>
  <c r="K83" i="11" l="1"/>
  <c r="Q5" i="11" l="1"/>
  <c r="P5" i="11"/>
  <c r="AP47" i="10" l="1"/>
  <c r="AP46" i="10"/>
  <c r="AK43" i="10"/>
  <c r="AK41" i="10"/>
  <c r="AK40" i="10"/>
  <c r="AF37" i="10"/>
  <c r="AF35" i="10"/>
  <c r="AF34" i="10"/>
  <c r="AF33" i="10"/>
  <c r="AA29" i="10"/>
  <c r="AA28" i="10"/>
  <c r="AA27" i="10"/>
  <c r="V25" i="10"/>
  <c r="V23" i="10"/>
  <c r="V22" i="10"/>
  <c r="V21" i="10"/>
  <c r="Q19" i="10"/>
  <c r="Q17" i="10"/>
  <c r="Q16" i="10"/>
  <c r="Q15" i="10"/>
  <c r="L13" i="10"/>
  <c r="L11" i="10"/>
  <c r="L10" i="10"/>
  <c r="L9" i="10"/>
  <c r="G6" i="10"/>
  <c r="G5" i="10"/>
  <c r="AG15" i="9"/>
  <c r="L2" i="10" s="1"/>
  <c r="K51" i="11"/>
  <c r="X51" i="11" s="1"/>
  <c r="Q23" i="11"/>
  <c r="P23" i="11"/>
  <c r="Q14" i="11"/>
  <c r="P14" i="11"/>
  <c r="Q7" i="11"/>
  <c r="P7" i="11"/>
  <c r="Q24" i="11"/>
  <c r="P24" i="11"/>
  <c r="Q18" i="11"/>
  <c r="P18" i="11"/>
  <c r="Q9" i="11"/>
  <c r="P9" i="11"/>
  <c r="Q12" i="11"/>
  <c r="P12" i="11"/>
  <c r="Q26" i="11"/>
  <c r="P26" i="11"/>
  <c r="Q29" i="11"/>
  <c r="P29" i="11"/>
  <c r="Q13" i="11"/>
  <c r="P13" i="11"/>
  <c r="Q25" i="11"/>
  <c r="P25" i="11"/>
  <c r="Q15" i="11"/>
  <c r="P15" i="11"/>
  <c r="Q22" i="11"/>
  <c r="P22" i="11"/>
  <c r="Q32" i="11"/>
  <c r="P32" i="11"/>
  <c r="Q8" i="11"/>
  <c r="P8" i="11"/>
  <c r="Q10" i="11"/>
  <c r="P10" i="11"/>
  <c r="Q19" i="11"/>
  <c r="P19" i="11"/>
  <c r="Q21" i="11"/>
  <c r="P21" i="11"/>
  <c r="G8" i="10" l="1"/>
  <c r="V26" i="10"/>
  <c r="AF38" i="10"/>
  <c r="Q20" i="10"/>
  <c r="L14" i="10"/>
  <c r="AK39" i="10"/>
  <c r="AK44" i="10" s="1"/>
  <c r="AP49" i="10"/>
  <c r="AA31" i="10"/>
  <c r="AA32" i="10" s="1"/>
  <c r="AP45" i="10"/>
  <c r="J3" i="11" l="1"/>
  <c r="G52" i="10"/>
  <c r="AH14" i="9" s="1"/>
  <c r="D3" i="11"/>
  <c r="AK52" i="10"/>
  <c r="AH20" i="9" s="1"/>
  <c r="E3" i="11"/>
  <c r="AF52" i="10"/>
  <c r="F3" i="11"/>
  <c r="AA52" i="10"/>
  <c r="AH18" i="9" s="1"/>
  <c r="G3" i="11"/>
  <c r="V52" i="10"/>
  <c r="H3" i="11"/>
  <c r="Q52" i="10"/>
  <c r="AH16" i="9" s="1"/>
  <c r="I3" i="11"/>
  <c r="L52" i="10"/>
  <c r="AH15" i="9" s="1"/>
  <c r="AT8" i="10"/>
  <c r="AT26" i="10"/>
  <c r="AT38" i="10"/>
  <c r="AP50" i="10"/>
  <c r="AP52" i="10" s="1"/>
  <c r="AT44" i="10"/>
  <c r="AT14" i="10"/>
  <c r="AT32" i="10"/>
  <c r="AT20" i="10"/>
  <c r="AH19" i="9"/>
  <c r="AK22" i="9"/>
  <c r="AL14" i="9" s="1"/>
  <c r="AH21" i="9" l="1"/>
  <c r="AT50" i="10"/>
  <c r="C3" i="11"/>
  <c r="AL21" i="9"/>
  <c r="AL17" i="9"/>
  <c r="AL20" i="9"/>
  <c r="AL16" i="9"/>
  <c r="AL19" i="9"/>
  <c r="AL15" i="9"/>
  <c r="AL18" i="9"/>
  <c r="AH17" i="9"/>
  <c r="AG21" i="9"/>
  <c r="AG20" i="9"/>
  <c r="AG19" i="9"/>
  <c r="AG18" i="9"/>
  <c r="AG17" i="9"/>
  <c r="AG16" i="9"/>
  <c r="B7" i="12"/>
  <c r="B10" i="12" l="1"/>
  <c r="AA2" i="10"/>
  <c r="B11" i="12"/>
  <c r="AF2" i="10"/>
  <c r="B12" i="12"/>
  <c r="AK2" i="10"/>
  <c r="B8" i="12"/>
  <c r="Q2" i="10"/>
  <c r="B9" i="12"/>
  <c r="V2" i="10"/>
  <c r="B13" i="12"/>
  <c r="AP2" i="10"/>
  <c r="AR52" i="10"/>
  <c r="AT52" i="10"/>
  <c r="AL22" i="9"/>
  <c r="B14" i="12" l="1"/>
  <c r="C22" i="9" l="1"/>
  <c r="AG14" i="9"/>
  <c r="B6" i="12" s="1"/>
  <c r="AS29" i="9"/>
  <c r="AS30" i="9"/>
  <c r="AS31" i="9"/>
  <c r="AS32" i="9"/>
  <c r="AS33" i="9"/>
  <c r="AS34" i="9"/>
  <c r="AS28" i="9"/>
  <c r="AS27" i="9"/>
  <c r="O3" i="11"/>
  <c r="L3" i="11"/>
  <c r="M3" i="11"/>
  <c r="N3" i="11"/>
  <c r="AR24" i="9"/>
  <c r="AI7" i="9" s="1"/>
  <c r="AR11" i="9"/>
  <c r="AR16" i="9" s="1"/>
  <c r="AG6" i="9"/>
  <c r="AL7" i="9" s="1"/>
  <c r="AS15" i="9" l="1"/>
  <c r="AS10" i="9"/>
  <c r="AS14" i="9"/>
  <c r="AS9" i="9"/>
  <c r="AS13" i="9"/>
  <c r="AS8" i="9"/>
  <c r="AS7" i="9"/>
  <c r="AS12" i="9"/>
  <c r="G2" i="10"/>
  <c r="AT2" i="10" s="1"/>
  <c r="AG22" i="9"/>
  <c r="AI9" i="9"/>
  <c r="Q3" i="11"/>
  <c r="J1" i="11"/>
  <c r="AS22" i="9"/>
  <c r="AS20" i="9"/>
  <c r="AS19" i="9"/>
  <c r="AS24" i="9" s="1"/>
  <c r="AS23" i="9"/>
  <c r="AS21" i="9"/>
  <c r="P3" i="11"/>
  <c r="AO7" i="9"/>
  <c r="K2" i="11"/>
  <c r="AS11" i="9" l="1"/>
  <c r="AS16" i="9" s="1"/>
  <c r="I1" i="11"/>
  <c r="AO8" i="9"/>
  <c r="C12" i="12" l="1"/>
  <c r="AQ33" i="9" s="1"/>
  <c r="AR33" i="9" s="1"/>
  <c r="C6" i="12"/>
  <c r="E1" i="11"/>
  <c r="H1" i="11"/>
  <c r="C13" i="12"/>
  <c r="AQ27" i="9" l="1"/>
  <c r="G1" i="11"/>
  <c r="C7" i="12"/>
  <c r="C9" i="12"/>
  <c r="AQ30" i="9" s="1"/>
  <c r="AR30" i="9" s="1"/>
  <c r="C8" i="12"/>
  <c r="AQ29" i="9" s="1"/>
  <c r="AR29" i="9" s="1"/>
  <c r="C10" i="12"/>
  <c r="AQ31" i="9" s="1"/>
  <c r="AR31" i="9" s="1"/>
  <c r="C11" i="12"/>
  <c r="AQ32" i="9" s="1"/>
  <c r="AR32" i="9" s="1"/>
  <c r="F1" i="11"/>
  <c r="C1" i="11"/>
  <c r="AH22" i="9"/>
  <c r="AL8" i="9" s="1"/>
  <c r="D1" i="11"/>
  <c r="AQ34" i="9"/>
  <c r="AR34" i="9" s="1"/>
  <c r="C14" i="12" l="1"/>
  <c r="C15" i="12" s="1"/>
  <c r="AQ28" i="9"/>
  <c r="AR28" i="9" s="1"/>
  <c r="AR35" i="9" s="1"/>
  <c r="AL6" i="9"/>
  <c r="K3" i="11"/>
  <c r="K1" i="11" s="1"/>
  <c r="AQ35" i="9" l="1"/>
  <c r="AI19" i="9"/>
  <c r="A11" i="12" s="1"/>
  <c r="AI14" i="9"/>
  <c r="AI18" i="9"/>
  <c r="A10" i="12" s="1"/>
  <c r="AI20" i="9"/>
  <c r="AI16" i="9"/>
  <c r="A8" i="12" s="1"/>
  <c r="AI21" i="9"/>
  <c r="A13" i="12" s="1"/>
  <c r="AI17" i="9"/>
  <c r="AI15" i="9"/>
  <c r="A7" i="12" s="1"/>
  <c r="AJ19" i="9" l="1"/>
  <c r="AM19" i="9" s="1"/>
  <c r="A6" i="12"/>
  <c r="AJ14" i="9"/>
  <c r="AM14" i="9" s="1"/>
  <c r="AJ18" i="9"/>
  <c r="AM18" i="9" s="1"/>
  <c r="AJ20" i="9"/>
  <c r="AM20" i="9" s="1"/>
  <c r="A12" i="12"/>
  <c r="AJ17" i="9"/>
  <c r="AM17" i="9" s="1"/>
  <c r="A9" i="12"/>
  <c r="AJ16" i="9"/>
  <c r="AM16" i="9" s="1"/>
  <c r="AJ21" i="9"/>
  <c r="AM21" i="9" s="1"/>
  <c r="AI22" i="9"/>
  <c r="AJ15" i="9"/>
  <c r="AM15" i="9" s="1"/>
  <c r="AJ22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Sorby</author>
    <author>ASlade</author>
  </authors>
  <commentList>
    <comment ref="AN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Paul Sorby:</t>
        </r>
        <r>
          <rPr>
            <sz val="9"/>
            <color indexed="81"/>
            <rFont val="Tahoma"/>
            <family val="2"/>
          </rPr>
          <t xml:space="preserve">
Rate per hour (£3.91) x 15 hrs x 39 weeks</t>
        </r>
      </text>
    </comment>
    <comment ref="AQ37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ASlade: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<sst xmlns="http://schemas.openxmlformats.org/spreadsheetml/2006/main" count="261" uniqueCount="114">
  <si>
    <t>Other</t>
  </si>
  <si>
    <t>Total</t>
  </si>
  <si>
    <t>Average Teaching Load</t>
  </si>
  <si>
    <t>% Teaching Staff</t>
  </si>
  <si>
    <t>Income</t>
  </si>
  <si>
    <t>Contact Ratio</t>
  </si>
  <si>
    <t>Total Expenditure</t>
  </si>
  <si>
    <t xml:space="preserve"> </t>
  </si>
  <si>
    <t>Total Salaries</t>
  </si>
  <si>
    <t>Year</t>
  </si>
  <si>
    <t>Tchr Per</t>
  </si>
  <si>
    <t>Op P.T.R.</t>
  </si>
  <si>
    <t>Basic</t>
  </si>
  <si>
    <t>Bonus</t>
  </si>
  <si>
    <t>Cost/Pupil</t>
  </si>
  <si>
    <t>AWPU</t>
  </si>
  <si>
    <t>Other Income</t>
  </si>
  <si>
    <t>Total Income</t>
  </si>
  <si>
    <t>Curriculum Bonus</t>
  </si>
  <si>
    <t>Extra Cost</t>
  </si>
  <si>
    <t>Comments / Headlines</t>
  </si>
  <si>
    <t>TOTAL</t>
  </si>
  <si>
    <t>x</t>
  </si>
  <si>
    <t>STAFF LOADING</t>
  </si>
  <si>
    <t>Notes/Role</t>
  </si>
  <si>
    <t>NQT</t>
  </si>
  <si>
    <t>Leadership</t>
  </si>
  <si>
    <t>Aim</t>
  </si>
  <si>
    <t>Available</t>
  </si>
  <si>
    <t>Demand</t>
  </si>
  <si>
    <t>F.T.E.</t>
  </si>
  <si>
    <t>Difference</t>
  </si>
  <si>
    <t>Over staffed</t>
  </si>
  <si>
    <t>Under staffed</t>
  </si>
  <si>
    <t>% Overall Classroom</t>
  </si>
  <si>
    <t>Pupil Premium</t>
  </si>
  <si>
    <t>SEN</t>
  </si>
  <si>
    <t>Av Teaching cost</t>
  </si>
  <si>
    <t>Year 6</t>
  </si>
  <si>
    <t>Year 5</t>
  </si>
  <si>
    <t>Year 4</t>
  </si>
  <si>
    <t>Year 3</t>
  </si>
  <si>
    <t>Year 2</t>
  </si>
  <si>
    <t>Year 1</t>
  </si>
  <si>
    <t>Reception</t>
  </si>
  <si>
    <t>&gt;&gt;&gt; Y6</t>
  </si>
  <si>
    <t>PPA</t>
  </si>
  <si>
    <t>GAG</t>
  </si>
  <si>
    <t>Early Years</t>
  </si>
  <si>
    <t>PPW</t>
  </si>
  <si>
    <t>Nursery</t>
  </si>
  <si>
    <t>Y3</t>
  </si>
  <si>
    <t>Y4</t>
  </si>
  <si>
    <t>Y5</t>
  </si>
  <si>
    <t>Y6</t>
  </si>
  <si>
    <t>Y2</t>
  </si>
  <si>
    <t>Y1</t>
  </si>
  <si>
    <t>PREMISES</t>
  </si>
  <si>
    <t>ADMIN</t>
  </si>
  <si>
    <t>N</t>
  </si>
  <si>
    <t>Class</t>
  </si>
  <si>
    <t xml:space="preserve"> Y1</t>
  </si>
  <si>
    <t>No. of Students</t>
  </si>
  <si>
    <t>AM</t>
  </si>
  <si>
    <t>PM</t>
  </si>
  <si>
    <t>TOTAL Contract</t>
  </si>
  <si>
    <t>N=Nursery</t>
  </si>
  <si>
    <t>R=Reception</t>
  </si>
  <si>
    <t>R</t>
  </si>
  <si>
    <t>No. of  FTE Teachers &gt;&gt;&gt;</t>
  </si>
  <si>
    <t xml:space="preserve">TEACHING Contract </t>
  </si>
  <si>
    <t>NoR</t>
  </si>
  <si>
    <t>Classes</t>
  </si>
  <si>
    <t>Year &gt; &gt;</t>
  </si>
  <si>
    <t>A</t>
  </si>
  <si>
    <t>B</t>
  </si>
  <si>
    <t>C</t>
  </si>
  <si>
    <t>Cost per lesson</t>
  </si>
  <si>
    <t>Cost per Lesson taught over year</t>
  </si>
  <si>
    <t>% TA Support staff</t>
  </si>
  <si>
    <t>% HLTA Support staff</t>
  </si>
  <si>
    <t>Admin</t>
  </si>
  <si>
    <t>Teachers 
Used</t>
  </si>
  <si>
    <t>Teaching Staff 
Cost</t>
  </si>
  <si>
    <t>TA staff 
Used</t>
  </si>
  <si>
    <t>TA Staff 
Cost</t>
  </si>
  <si>
    <t>Total Income (not incl C/FWD)</t>
  </si>
  <si>
    <t>Teacher analysis</t>
  </si>
  <si>
    <t>Leadership Scale</t>
  </si>
  <si>
    <t>Upper Pay Scale</t>
  </si>
  <si>
    <t>Main Pay Scale</t>
  </si>
  <si>
    <t>Unqualified Pay Scale</t>
  </si>
  <si>
    <t>Premises</t>
  </si>
  <si>
    <t>D</t>
  </si>
  <si>
    <t>Extended School</t>
  </si>
  <si>
    <t>MDS</t>
  </si>
  <si>
    <t>EXTENDED SCHOOL</t>
  </si>
  <si>
    <t>NURTURE</t>
  </si>
  <si>
    <t>CURRICULUM PLAN 2018/19</t>
  </si>
  <si>
    <t>Add</t>
  </si>
  <si>
    <t>2018/19</t>
  </si>
  <si>
    <t xml:space="preserve">ENTER DATA/INFO INTO </t>
  </si>
  <si>
    <t>GREEN CELLS ONLY</t>
  </si>
  <si>
    <t>2018-19</t>
  </si>
  <si>
    <t>am</t>
  </si>
  <si>
    <t>pm</t>
  </si>
  <si>
    <t>ENTER DATA/INFO INTO
PALE SALMON AND GREEN
CELLS ONLY</t>
  </si>
  <si>
    <t>as at DATE</t>
  </si>
  <si>
    <t>SCHOOL NAME - Staff Deployment Analysis</t>
  </si>
  <si>
    <t>Projected surplus at August 31st 2018</t>
  </si>
  <si>
    <t>TLR's</t>
  </si>
  <si>
    <t>% Spent on short-term cover</t>
  </si>
  <si>
    <t>Long-term supply</t>
  </si>
  <si>
    <t>Staffing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</si>
</sst>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£&quot;#,##0;\-&quot;£&quot;#,##0"/>
    <numFmt numFmtId="7" formatCode="&quot;£&quot;#,##0.00;\-&quot;£&quot;#,##0.00"/>
    <numFmt numFmtId="44" formatCode="_-&quot;£&quot;* #,##0.00_-;\-&quot;£&quot;* #,##0.00_-;_-&quot;£&quot;* &quot;-&quot;??_-;_-@_-"/>
    <numFmt numFmtId="164" formatCode="0.0"/>
    <numFmt numFmtId="165" formatCode="0.0%"/>
    <numFmt numFmtId="166" formatCode="#,##0.0"/>
    <numFmt numFmtId="167" formatCode="00.0"/>
    <numFmt numFmtId="168" formatCode="_-&quot;£&quot;* #,##0_-;\-&quot;£&quot;* #,##0_-;_-&quot;£&quot;* &quot;-&quot;??_-;_-@_-"/>
    <numFmt numFmtId="169" formatCode="[$£-809]#,##0"/>
    <numFmt numFmtId="170" formatCode="&quot;£&quot;#,##0"/>
  </numFmts>
  <fonts count="4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0"/>
      <color indexed="8"/>
      <name val="Gill Sans MT"/>
      <family val="2"/>
    </font>
    <font>
      <sz val="10"/>
      <color rgb="FFFF0000"/>
      <name val="Gill Sans MT"/>
      <family val="2"/>
    </font>
    <font>
      <sz val="12"/>
      <name val="Gill Sans MT"/>
      <family val="2"/>
    </font>
    <font>
      <b/>
      <sz val="8"/>
      <name val="Gill Sans MT"/>
      <family val="2"/>
    </font>
    <font>
      <b/>
      <sz val="32"/>
      <name val="Gill Sans MT"/>
      <family val="2"/>
    </font>
    <font>
      <b/>
      <sz val="28"/>
      <name val="Gill Sans MT"/>
      <family val="2"/>
    </font>
    <font>
      <b/>
      <sz val="14"/>
      <name val="Gill Sans MT"/>
      <family val="2"/>
    </font>
    <font>
      <sz val="12"/>
      <color rgb="FFFF0000"/>
      <name val="Gill Sans MT"/>
      <family val="2"/>
    </font>
    <font>
      <b/>
      <sz val="12"/>
      <name val="Gill Sans MT"/>
      <family val="2"/>
    </font>
    <font>
      <sz val="12"/>
      <color indexed="10"/>
      <name val="Gill Sans MT"/>
      <family val="2"/>
    </font>
    <font>
      <sz val="10"/>
      <color theme="0"/>
      <name val="Gill Sans MT"/>
      <family val="2"/>
    </font>
    <font>
      <sz val="14"/>
      <name val="Gill Sans MT"/>
      <family val="2"/>
    </font>
    <font>
      <sz val="14"/>
      <color theme="0"/>
      <name val="Gill Sans MT"/>
      <family val="2"/>
    </font>
    <font>
      <sz val="16"/>
      <name val="Gill Sans MT"/>
      <family val="2"/>
    </font>
    <font>
      <sz val="8"/>
      <name val="Gill Sans MT"/>
      <family val="2"/>
    </font>
    <font>
      <b/>
      <sz val="24"/>
      <name val="Gill Sans MT"/>
      <family val="2"/>
    </font>
    <font>
      <b/>
      <sz val="11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13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1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2958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3" fillId="0" borderId="0"/>
    <xf numFmtId="0" fontId="3" fillId="0" borderId="0"/>
    <xf numFmtId="0" fontId="3" fillId="4" borderId="7" applyNumberFormat="0" applyFont="0" applyAlignment="0" applyProtection="0"/>
    <xf numFmtId="0" fontId="17" fillId="16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30">
    <xf numFmtId="0" fontId="0" fillId="0" borderId="0" xfId="0"/>
    <xf numFmtId="0" fontId="23" fillId="0" borderId="0" xfId="39" applyFont="1"/>
    <xf numFmtId="1" fontId="24" fillId="0" borderId="40" xfId="39" applyNumberFormat="1" applyFont="1" applyBorder="1" applyAlignment="1">
      <alignment horizontal="center"/>
    </xf>
    <xf numFmtId="1" fontId="24" fillId="25" borderId="40" xfId="39" applyNumberFormat="1" applyFont="1" applyFill="1" applyBorder="1" applyAlignment="1">
      <alignment horizontal="center"/>
    </xf>
    <xf numFmtId="0" fontId="24" fillId="0" borderId="0" xfId="39" applyFont="1"/>
    <xf numFmtId="0" fontId="24" fillId="0" borderId="0" xfId="39" applyFont="1" applyAlignment="1">
      <alignment horizontal="left"/>
    </xf>
    <xf numFmtId="0" fontId="24" fillId="0" borderId="0" xfId="39" applyFont="1" applyAlignment="1">
      <alignment horizontal="center"/>
    </xf>
    <xf numFmtId="1" fontId="25" fillId="0" borderId="40" xfId="39" applyNumberFormat="1" applyFont="1" applyBorder="1" applyAlignment="1">
      <alignment horizontal="center"/>
    </xf>
    <xf numFmtId="0" fontId="24" fillId="0" borderId="0" xfId="0" applyFont="1" applyAlignment="1">
      <alignment vertical="top" textRotation="90"/>
    </xf>
    <xf numFmtId="0" fontId="24" fillId="25" borderId="40" xfId="0" applyFont="1" applyFill="1" applyBorder="1" applyAlignment="1">
      <alignment vertical="top" textRotation="90"/>
    </xf>
    <xf numFmtId="0" fontId="24" fillId="0" borderId="0" xfId="39" applyFont="1" applyAlignment="1">
      <alignment textRotation="90"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25" borderId="40" xfId="0" applyFont="1" applyFill="1" applyBorder="1" applyAlignment="1">
      <alignment horizontal="center"/>
    </xf>
    <xf numFmtId="0" fontId="25" fillId="25" borderId="40" xfId="0" applyFont="1" applyFill="1" applyBorder="1" applyAlignment="1">
      <alignment horizontal="center"/>
    </xf>
    <xf numFmtId="0" fontId="24" fillId="0" borderId="0" xfId="0" applyFont="1"/>
    <xf numFmtId="0" fontId="24" fillId="25" borderId="11" xfId="0" applyFont="1" applyFill="1" applyBorder="1"/>
    <xf numFmtId="0" fontId="23" fillId="0" borderId="1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25" borderId="13" xfId="0" applyFont="1" applyFill="1" applyBorder="1"/>
    <xf numFmtId="49" fontId="24" fillId="25" borderId="11" xfId="0" applyNumberFormat="1" applyFont="1" applyFill="1" applyBorder="1"/>
    <xf numFmtId="1" fontId="24" fillId="25" borderId="42" xfId="0" applyNumberFormat="1" applyFont="1" applyFill="1" applyBorder="1"/>
    <xf numFmtId="164" fontId="24" fillId="0" borderId="0" xfId="0" applyNumberFormat="1" applyFont="1"/>
    <xf numFmtId="0" fontId="24" fillId="25" borderId="45" xfId="0" applyFont="1" applyFill="1" applyBorder="1"/>
    <xf numFmtId="0" fontId="24" fillId="25" borderId="45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6" fillId="25" borderId="45" xfId="0" applyFont="1" applyFill="1" applyBorder="1" applyAlignment="1">
      <alignment horizontal="center"/>
    </xf>
    <xf numFmtId="0" fontId="27" fillId="25" borderId="49" xfId="0" applyFont="1" applyFill="1" applyBorder="1"/>
    <xf numFmtId="1" fontId="27" fillId="21" borderId="34" xfId="0" applyNumberFormat="1" applyFont="1" applyFill="1" applyBorder="1"/>
    <xf numFmtId="0" fontId="27" fillId="0" borderId="0" xfId="0" applyFont="1" applyFill="1" applyBorder="1"/>
    <xf numFmtId="0" fontId="24" fillId="0" borderId="0" xfId="0" applyFont="1" applyFill="1"/>
    <xf numFmtId="0" fontId="24" fillId="27" borderId="0" xfId="0" applyFont="1" applyFill="1"/>
    <xf numFmtId="5" fontId="23" fillId="19" borderId="54" xfId="39" applyNumberFormat="1" applyFont="1" applyFill="1" applyBorder="1" applyAlignment="1">
      <alignment horizontal="center"/>
    </xf>
    <xf numFmtId="166" fontId="24" fillId="0" borderId="18" xfId="39" applyNumberFormat="1" applyFont="1" applyBorder="1" applyAlignment="1" applyProtection="1">
      <alignment horizontal="center"/>
    </xf>
    <xf numFmtId="38" fontId="23" fillId="19" borderId="43" xfId="39" applyNumberFormat="1" applyFont="1" applyFill="1" applyBorder="1" applyAlignment="1" applyProtection="1">
      <alignment horizontal="center"/>
    </xf>
    <xf numFmtId="5" fontId="24" fillId="0" borderId="17" xfId="39" applyNumberFormat="1" applyFont="1" applyBorder="1" applyAlignment="1" applyProtection="1">
      <alignment horizontal="center"/>
    </xf>
    <xf numFmtId="5" fontId="24" fillId="0" borderId="18" xfId="39" applyNumberFormat="1" applyFont="1" applyBorder="1" applyAlignment="1" applyProtection="1">
      <alignment horizontal="center"/>
    </xf>
    <xf numFmtId="169" fontId="24" fillId="18" borderId="39" xfId="39" applyNumberFormat="1" applyFont="1" applyFill="1" applyBorder="1" applyAlignment="1">
      <alignment horizontal="center"/>
    </xf>
    <xf numFmtId="164" fontId="24" fillId="19" borderId="40" xfId="39" applyNumberFormat="1" applyFont="1" applyFill="1" applyBorder="1" applyAlignment="1" applyProtection="1">
      <alignment horizontal="center"/>
    </xf>
    <xf numFmtId="166" fontId="24" fillId="0" borderId="40" xfId="39" applyNumberFormat="1" applyFont="1" applyBorder="1" applyAlignment="1" applyProtection="1">
      <alignment horizontal="center"/>
    </xf>
    <xf numFmtId="38" fontId="23" fillId="19" borderId="52" xfId="39" applyNumberFormat="1" applyFont="1" applyFill="1" applyBorder="1" applyAlignment="1" applyProtection="1">
      <alignment horizontal="center"/>
    </xf>
    <xf numFmtId="5" fontId="24" fillId="0" borderId="23" xfId="39" applyNumberFormat="1" applyFont="1" applyBorder="1" applyAlignment="1" applyProtection="1">
      <alignment horizontal="center"/>
    </xf>
    <xf numFmtId="5" fontId="24" fillId="0" borderId="40" xfId="39" applyNumberFormat="1" applyFont="1" applyBorder="1" applyAlignment="1" applyProtection="1">
      <alignment horizontal="center"/>
    </xf>
    <xf numFmtId="169" fontId="24" fillId="18" borderId="41" xfId="39" applyNumberFormat="1" applyFont="1" applyFill="1" applyBorder="1" applyAlignment="1">
      <alignment horizontal="center"/>
    </xf>
    <xf numFmtId="0" fontId="23" fillId="19" borderId="55" xfId="39" applyFont="1" applyFill="1" applyBorder="1" applyAlignment="1" applyProtection="1">
      <alignment horizontal="center"/>
    </xf>
    <xf numFmtId="1" fontId="23" fillId="19" borderId="53" xfId="39" applyNumberFormat="1" applyFont="1" applyFill="1" applyBorder="1" applyAlignment="1" applyProtection="1">
      <alignment horizontal="center"/>
    </xf>
    <xf numFmtId="0" fontId="24" fillId="19" borderId="53" xfId="39" applyFont="1" applyFill="1" applyBorder="1" applyAlignment="1" applyProtection="1">
      <alignment horizontal="center"/>
    </xf>
    <xf numFmtId="164" fontId="23" fillId="19" borderId="53" xfId="39" applyNumberFormat="1" applyFont="1" applyFill="1" applyBorder="1" applyAlignment="1" applyProtection="1">
      <alignment horizontal="center"/>
    </xf>
    <xf numFmtId="38" fontId="23" fillId="19" borderId="54" xfId="39" applyNumberFormat="1" applyFont="1" applyFill="1" applyBorder="1" applyAlignment="1" applyProtection="1">
      <alignment horizontal="center"/>
    </xf>
    <xf numFmtId="38" fontId="23" fillId="19" borderId="12" xfId="39" applyNumberFormat="1" applyFont="1" applyFill="1" applyBorder="1" applyAlignment="1" applyProtection="1">
      <alignment horizontal="center"/>
    </xf>
    <xf numFmtId="5" fontId="23" fillId="19" borderId="56" xfId="39" applyNumberFormat="1" applyFont="1" applyFill="1" applyBorder="1" applyAlignment="1" applyProtection="1">
      <alignment horizontal="center"/>
    </xf>
    <xf numFmtId="5" fontId="23" fillId="19" borderId="53" xfId="39" applyNumberFormat="1" applyFont="1" applyFill="1" applyBorder="1" applyAlignment="1" applyProtection="1">
      <alignment horizontal="center"/>
    </xf>
    <xf numFmtId="165" fontId="23" fillId="19" borderId="49" xfId="39" applyNumberFormat="1" applyFont="1" applyFill="1" applyBorder="1" applyAlignment="1" applyProtection="1">
      <alignment horizontal="center"/>
    </xf>
    <xf numFmtId="0" fontId="23" fillId="19" borderId="34" xfId="39" applyFont="1" applyFill="1" applyBorder="1" applyAlignment="1" applyProtection="1">
      <alignment horizontal="center"/>
    </xf>
    <xf numFmtId="164" fontId="24" fillId="19" borderId="59" xfId="39" applyNumberFormat="1" applyFont="1" applyFill="1" applyBorder="1" applyAlignment="1" applyProtection="1">
      <alignment horizontal="center"/>
    </xf>
    <xf numFmtId="166" fontId="24" fillId="0" borderId="59" xfId="39" applyNumberFormat="1" applyFont="1" applyBorder="1" applyAlignment="1" applyProtection="1">
      <alignment horizontal="center"/>
    </xf>
    <xf numFmtId="0" fontId="23" fillId="19" borderId="53" xfId="39" applyFont="1" applyFill="1" applyBorder="1" applyAlignment="1" applyProtection="1">
      <alignment horizontal="center"/>
    </xf>
    <xf numFmtId="0" fontId="23" fillId="19" borderId="14" xfId="39" applyFont="1" applyFill="1" applyBorder="1" applyAlignment="1" applyProtection="1">
      <alignment horizontal="center"/>
    </xf>
    <xf numFmtId="0" fontId="23" fillId="19" borderId="28" xfId="39" applyFont="1" applyFill="1" applyBorder="1" applyAlignment="1" applyProtection="1">
      <alignment horizontal="center"/>
    </xf>
    <xf numFmtId="0" fontId="23" fillId="19" borderId="58" xfId="39" applyFont="1" applyFill="1" applyBorder="1" applyAlignment="1" applyProtection="1">
      <alignment horizontal="center"/>
    </xf>
    <xf numFmtId="2" fontId="23" fillId="20" borderId="20" xfId="39" quotePrefix="1" applyNumberFormat="1" applyFont="1" applyFill="1" applyBorder="1" applyAlignment="1" applyProtection="1">
      <alignment horizontal="center"/>
    </xf>
    <xf numFmtId="0" fontId="23" fillId="20" borderId="16" xfId="39" applyFont="1" applyFill="1" applyBorder="1" applyAlignment="1" applyProtection="1">
      <alignment horizontal="center"/>
      <protection locked="0"/>
    </xf>
    <xf numFmtId="170" fontId="23" fillId="21" borderId="27" xfId="29" applyNumberFormat="1" applyFont="1" applyFill="1" applyBorder="1" applyAlignment="1" applyProtection="1">
      <alignment horizontal="center" vertical="center"/>
    </xf>
    <xf numFmtId="170" fontId="23" fillId="28" borderId="50" xfId="39" quotePrefix="1" applyNumberFormat="1" applyFont="1" applyFill="1" applyBorder="1" applyAlignment="1" applyProtection="1">
      <alignment horizontal="center" vertical="center"/>
      <protection locked="0"/>
    </xf>
    <xf numFmtId="7" fontId="23" fillId="21" borderId="27" xfId="39" applyNumberFormat="1" applyFont="1" applyFill="1" applyBorder="1" applyAlignment="1" applyProtection="1">
      <alignment horizontal="center"/>
    </xf>
    <xf numFmtId="0" fontId="24" fillId="19" borderId="29" xfId="39" applyFont="1" applyFill="1" applyBorder="1"/>
    <xf numFmtId="0" fontId="24" fillId="19" borderId="30" xfId="39" applyFont="1" applyFill="1" applyBorder="1" applyProtection="1">
      <protection locked="0"/>
    </xf>
    <xf numFmtId="0" fontId="24" fillId="19" borderId="30" xfId="39" applyFont="1" applyFill="1" applyBorder="1"/>
    <xf numFmtId="0" fontId="24" fillId="0" borderId="0" xfId="39" applyFont="1" applyFill="1" applyBorder="1" applyAlignment="1">
      <alignment horizontal="right"/>
    </xf>
    <xf numFmtId="1" fontId="24" fillId="0" borderId="25" xfId="39" applyNumberFormat="1" applyFont="1" applyBorder="1" applyAlignment="1">
      <alignment horizontal="center"/>
    </xf>
    <xf numFmtId="1" fontId="24" fillId="0" borderId="24" xfId="39" applyNumberFormat="1" applyFont="1" applyBorder="1" applyAlignment="1">
      <alignment horizontal="center"/>
    </xf>
    <xf numFmtId="0" fontId="24" fillId="26" borderId="0" xfId="39" applyFont="1" applyFill="1" applyBorder="1" applyAlignment="1">
      <alignment horizontal="center"/>
    </xf>
    <xf numFmtId="0" fontId="24" fillId="0" borderId="0" xfId="39" applyFont="1" applyBorder="1" applyAlignment="1">
      <alignment horizontal="left"/>
    </xf>
    <xf numFmtId="0" fontId="24" fillId="0" borderId="0" xfId="39" applyFont="1" applyBorder="1"/>
    <xf numFmtId="0" fontId="24" fillId="18" borderId="0" xfId="39" applyFont="1" applyFill="1" applyBorder="1" applyAlignment="1">
      <alignment horizontal="center"/>
    </xf>
    <xf numFmtId="1" fontId="25" fillId="0" borderId="25" xfId="39" applyNumberFormat="1" applyFont="1" applyBorder="1" applyAlignment="1">
      <alignment horizontal="center"/>
    </xf>
    <xf numFmtId="1" fontId="25" fillId="0" borderId="24" xfId="39" applyNumberFormat="1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19" borderId="17" xfId="39" applyFont="1" applyFill="1" applyBorder="1" applyProtection="1"/>
    <xf numFmtId="0" fontId="24" fillId="19" borderId="23" xfId="39" applyFont="1" applyFill="1" applyBorder="1" applyProtection="1"/>
    <xf numFmtId="0" fontId="24" fillId="19" borderId="31" xfId="39" applyFont="1" applyFill="1" applyBorder="1" applyAlignment="1" applyProtection="1">
      <alignment horizontal="left"/>
      <protection locked="0"/>
    </xf>
    <xf numFmtId="0" fontId="27" fillId="0" borderId="0" xfId="39" applyFont="1"/>
    <xf numFmtId="0" fontId="27" fillId="0" borderId="0" xfId="39" applyFont="1" applyAlignment="1"/>
    <xf numFmtId="14" fontId="27" fillId="0" borderId="0" xfId="39" applyNumberFormat="1" applyFont="1"/>
    <xf numFmtId="0" fontId="32" fillId="0" borderId="0" xfId="39" applyFont="1" applyAlignment="1">
      <alignment horizontal="center"/>
    </xf>
    <xf numFmtId="0" fontId="33" fillId="0" borderId="0" xfId="39" applyFont="1"/>
    <xf numFmtId="0" fontId="33" fillId="0" borderId="0" xfId="39" quotePrefix="1" applyFont="1"/>
    <xf numFmtId="0" fontId="27" fillId="0" borderId="0" xfId="39" applyFont="1" applyFill="1" applyAlignment="1"/>
    <xf numFmtId="0" fontId="27" fillId="0" borderId="0" xfId="39" applyFont="1" applyProtection="1">
      <protection locked="0"/>
    </xf>
    <xf numFmtId="0" fontId="23" fillId="19" borderId="22" xfId="29" applyNumberFormat="1" applyFont="1" applyFill="1" applyBorder="1" applyAlignment="1" applyProtection="1">
      <alignment horizontal="left"/>
      <protection locked="0"/>
    </xf>
    <xf numFmtId="170" fontId="24" fillId="18" borderId="10" xfId="40" applyNumberFormat="1" applyFont="1" applyFill="1" applyBorder="1" applyAlignment="1">
      <alignment horizontal="center"/>
    </xf>
    <xf numFmtId="165" fontId="24" fillId="19" borderId="10" xfId="43" applyNumberFormat="1" applyFont="1" applyFill="1" applyBorder="1" applyAlignment="1" applyProtection="1">
      <alignment horizontal="center"/>
      <protection locked="0"/>
    </xf>
    <xf numFmtId="0" fontId="23" fillId="19" borderId="13" xfId="39" applyFont="1" applyFill="1" applyBorder="1" applyAlignment="1">
      <alignment horizontal="left"/>
    </xf>
    <xf numFmtId="170" fontId="24" fillId="18" borderId="11" xfId="28" applyNumberFormat="1" applyFont="1" applyFill="1" applyBorder="1" applyAlignment="1">
      <alignment horizontal="center"/>
    </xf>
    <xf numFmtId="165" fontId="24" fillId="19" borderId="11" xfId="43" applyNumberFormat="1" applyFont="1" applyFill="1" applyBorder="1" applyAlignment="1">
      <alignment horizontal="center"/>
    </xf>
    <xf numFmtId="168" fontId="34" fillId="0" borderId="0" xfId="39" applyNumberFormat="1" applyFont="1" applyAlignment="1" applyProtection="1">
      <alignment horizontal="center"/>
      <protection locked="0"/>
    </xf>
    <xf numFmtId="0" fontId="23" fillId="19" borderId="13" xfId="39" applyFont="1" applyFill="1" applyBorder="1"/>
    <xf numFmtId="165" fontId="24" fillId="19" borderId="11" xfId="43" applyNumberFormat="1" applyFont="1" applyFill="1" applyBorder="1" applyAlignment="1" applyProtection="1">
      <alignment horizontal="center"/>
      <protection locked="0"/>
    </xf>
    <xf numFmtId="0" fontId="27" fillId="0" borderId="0" xfId="39" applyFont="1" applyAlignment="1" applyProtection="1">
      <alignment horizontal="center"/>
      <protection locked="0"/>
    </xf>
    <xf numFmtId="0" fontId="23" fillId="22" borderId="34" xfId="39" applyFont="1" applyFill="1" applyBorder="1"/>
    <xf numFmtId="170" fontId="24" fillId="22" borderId="12" xfId="39" applyNumberFormat="1" applyFont="1" applyFill="1" applyBorder="1" applyAlignment="1">
      <alignment horizontal="center"/>
    </xf>
    <xf numFmtId="165" fontId="24" fillId="22" borderId="12" xfId="43" applyNumberFormat="1" applyFont="1" applyFill="1" applyBorder="1" applyAlignment="1" applyProtection="1">
      <alignment horizontal="center"/>
      <protection locked="0"/>
    </xf>
    <xf numFmtId="0" fontId="23" fillId="23" borderId="34" xfId="39" applyFont="1" applyFill="1" applyBorder="1" applyProtection="1">
      <protection locked="0"/>
    </xf>
    <xf numFmtId="5" fontId="23" fillId="23" borderId="12" xfId="39" applyNumberFormat="1" applyFont="1" applyFill="1" applyBorder="1" applyAlignment="1" applyProtection="1">
      <alignment horizontal="center"/>
      <protection locked="0"/>
    </xf>
    <xf numFmtId="165" fontId="23" fillId="23" borderId="12" xfId="43" applyNumberFormat="1" applyFont="1" applyFill="1" applyBorder="1" applyAlignment="1">
      <alignment horizontal="center"/>
    </xf>
    <xf numFmtId="170" fontId="27" fillId="0" borderId="0" xfId="39" applyNumberFormat="1" applyFont="1"/>
    <xf numFmtId="0" fontId="23" fillId="19" borderId="10" xfId="40" applyFont="1" applyFill="1" applyBorder="1" applyProtection="1">
      <protection locked="0"/>
    </xf>
    <xf numFmtId="5" fontId="24" fillId="18" borderId="10" xfId="40" quotePrefix="1" applyNumberFormat="1" applyFont="1" applyFill="1" applyBorder="1" applyAlignment="1" applyProtection="1">
      <alignment horizontal="center"/>
      <protection locked="0"/>
    </xf>
    <xf numFmtId="165" fontId="24" fillId="19" borderId="10" xfId="43" applyNumberFormat="1" applyFont="1" applyFill="1" applyBorder="1" applyAlignment="1">
      <alignment horizontal="center"/>
    </xf>
    <xf numFmtId="0" fontId="23" fillId="19" borderId="13" xfId="40" applyFont="1" applyFill="1" applyBorder="1" applyProtection="1">
      <protection locked="0"/>
    </xf>
    <xf numFmtId="5" fontId="24" fillId="18" borderId="11" xfId="40" quotePrefix="1" applyNumberFormat="1" applyFont="1" applyFill="1" applyBorder="1" applyAlignment="1" applyProtection="1">
      <alignment horizontal="center"/>
      <protection locked="0"/>
    </xf>
    <xf numFmtId="0" fontId="23" fillId="19" borderId="11" xfId="40" applyFont="1" applyFill="1" applyBorder="1"/>
    <xf numFmtId="165" fontId="24" fillId="19" borderId="11" xfId="39" applyNumberFormat="1" applyFont="1" applyFill="1" applyBorder="1" applyAlignment="1">
      <alignment horizontal="center"/>
    </xf>
    <xf numFmtId="0" fontId="23" fillId="21" borderId="12" xfId="39" applyFont="1" applyFill="1" applyBorder="1"/>
    <xf numFmtId="5" fontId="23" fillId="21" borderId="12" xfId="39" applyNumberFormat="1" applyFont="1" applyFill="1" applyBorder="1" applyAlignment="1">
      <alignment horizontal="center"/>
    </xf>
    <xf numFmtId="165" fontId="23" fillId="21" borderId="12" xfId="39" applyNumberFormat="1" applyFont="1" applyFill="1" applyBorder="1" applyAlignment="1">
      <alignment horizontal="center"/>
    </xf>
    <xf numFmtId="0" fontId="23" fillId="23" borderId="34" xfId="39" applyFont="1" applyFill="1" applyBorder="1" applyAlignment="1">
      <alignment horizontal="center"/>
    </xf>
    <xf numFmtId="0" fontId="23" fillId="23" borderId="36" xfId="39" applyFont="1" applyFill="1" applyBorder="1" applyAlignment="1">
      <alignment horizontal="center"/>
    </xf>
    <xf numFmtId="38" fontId="23" fillId="19" borderId="13" xfId="39" applyNumberFormat="1" applyFont="1" applyFill="1" applyBorder="1" applyAlignment="1">
      <alignment horizontal="center"/>
    </xf>
    <xf numFmtId="170" fontId="24" fillId="19" borderId="11" xfId="39" applyNumberFormat="1" applyFont="1" applyFill="1" applyBorder="1" applyAlignment="1">
      <alignment horizontal="center"/>
    </xf>
    <xf numFmtId="1" fontId="23" fillId="19" borderId="42" xfId="39" applyNumberFormat="1" applyFont="1" applyFill="1" applyBorder="1" applyAlignment="1">
      <alignment horizontal="center"/>
    </xf>
    <xf numFmtId="170" fontId="23" fillId="23" borderId="12" xfId="39" applyNumberFormat="1" applyFont="1" applyFill="1" applyBorder="1" applyAlignment="1">
      <alignment horizontal="center"/>
    </xf>
    <xf numFmtId="0" fontId="24" fillId="19" borderId="19" xfId="39" applyFont="1" applyFill="1" applyBorder="1" applyAlignment="1" applyProtection="1">
      <alignment horizontal="center"/>
      <protection locked="0"/>
    </xf>
    <xf numFmtId="0" fontId="24" fillId="25" borderId="57" xfId="0" applyFont="1" applyFill="1" applyBorder="1"/>
    <xf numFmtId="49" fontId="23" fillId="0" borderId="42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0" fontId="24" fillId="25" borderId="0" xfId="0" applyFont="1" applyFill="1" applyBorder="1"/>
    <xf numFmtId="0" fontId="24" fillId="25" borderId="46" xfId="0" applyFont="1" applyFill="1" applyBorder="1"/>
    <xf numFmtId="0" fontId="24" fillId="21" borderId="35" xfId="0" applyFont="1" applyFill="1" applyBorder="1"/>
    <xf numFmtId="0" fontId="24" fillId="25" borderId="42" xfId="0" applyFont="1" applyFill="1" applyBorder="1"/>
    <xf numFmtId="0" fontId="24" fillId="25" borderId="48" xfId="0" applyFont="1" applyFill="1" applyBorder="1"/>
    <xf numFmtId="0" fontId="27" fillId="25" borderId="13" xfId="0" applyFont="1" applyFill="1" applyBorder="1"/>
    <xf numFmtId="0" fontId="27" fillId="25" borderId="42" xfId="0" applyFont="1" applyFill="1" applyBorder="1"/>
    <xf numFmtId="0" fontId="23" fillId="0" borderId="58" xfId="0" applyFont="1" applyFill="1" applyBorder="1" applyAlignment="1">
      <alignment horizontal="center"/>
    </xf>
    <xf numFmtId="0" fontId="23" fillId="0" borderId="66" xfId="0" applyFont="1" applyFill="1" applyBorder="1" applyAlignment="1">
      <alignment horizontal="center"/>
    </xf>
    <xf numFmtId="0" fontId="24" fillId="25" borderId="58" xfId="0" applyFont="1" applyFill="1" applyBorder="1"/>
    <xf numFmtId="0" fontId="24" fillId="25" borderId="67" xfId="0" applyFont="1" applyFill="1" applyBorder="1"/>
    <xf numFmtId="0" fontId="24" fillId="25" borderId="66" xfId="0" applyFont="1" applyFill="1" applyBorder="1"/>
    <xf numFmtId="0" fontId="23" fillId="0" borderId="67" xfId="0" applyFont="1" applyFill="1" applyBorder="1" applyAlignment="1">
      <alignment horizontal="center"/>
    </xf>
    <xf numFmtId="0" fontId="23" fillId="0" borderId="57" xfId="0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23" fillId="0" borderId="13" xfId="0" applyFont="1" applyFill="1" applyBorder="1"/>
    <xf numFmtId="0" fontId="23" fillId="0" borderId="0" xfId="0" applyFont="1" applyFill="1" applyBorder="1"/>
    <xf numFmtId="0" fontId="23" fillId="0" borderId="42" xfId="0" applyFont="1" applyFill="1" applyBorder="1"/>
    <xf numFmtId="1" fontId="23" fillId="0" borderId="0" xfId="0" applyNumberFormat="1" applyFont="1" applyFill="1" applyBorder="1" applyAlignment="1">
      <alignment horizontal="center"/>
    </xf>
    <xf numFmtId="0" fontId="24" fillId="32" borderId="40" xfId="39" applyFont="1" applyFill="1" applyBorder="1" applyAlignment="1" applyProtection="1">
      <alignment horizontal="center"/>
    </xf>
    <xf numFmtId="0" fontId="24" fillId="32" borderId="24" xfId="39" applyFont="1" applyFill="1" applyBorder="1" applyAlignment="1" applyProtection="1">
      <alignment horizontal="center"/>
    </xf>
    <xf numFmtId="0" fontId="24" fillId="32" borderId="40" xfId="39" applyFont="1" applyFill="1" applyBorder="1" applyAlignment="1" applyProtection="1">
      <alignment horizontal="center" vertical="center"/>
    </xf>
    <xf numFmtId="0" fontId="24" fillId="32" borderId="61" xfId="39" applyFont="1" applyFill="1" applyBorder="1" applyAlignment="1" applyProtection="1">
      <alignment horizontal="center"/>
    </xf>
    <xf numFmtId="0" fontId="24" fillId="32" borderId="31" xfId="39" applyFont="1" applyFill="1" applyBorder="1" applyAlignment="1" applyProtection="1">
      <alignment horizontal="center"/>
    </xf>
    <xf numFmtId="1" fontId="25" fillId="25" borderId="40" xfId="0" applyNumberFormat="1" applyFont="1" applyFill="1" applyBorder="1" applyAlignment="1">
      <alignment horizontal="center"/>
    </xf>
    <xf numFmtId="0" fontId="23" fillId="19" borderId="10" xfId="39" applyFont="1" applyFill="1" applyBorder="1" applyAlignment="1" applyProtection="1">
      <alignment horizontal="center"/>
    </xf>
    <xf numFmtId="0" fontId="35" fillId="33" borderId="57" xfId="0" applyFont="1" applyFill="1" applyBorder="1" applyAlignment="1">
      <alignment horizontal="center"/>
    </xf>
    <xf numFmtId="49" fontId="35" fillId="33" borderId="13" xfId="0" applyNumberFormat="1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0" fontId="36" fillId="25" borderId="22" xfId="0" applyFont="1" applyFill="1" applyBorder="1" applyAlignment="1">
      <alignment vertical="top"/>
    </xf>
    <xf numFmtId="0" fontId="36" fillId="25" borderId="15" xfId="0" applyFont="1" applyFill="1" applyBorder="1" applyAlignment="1">
      <alignment vertical="top"/>
    </xf>
    <xf numFmtId="0" fontId="36" fillId="21" borderId="22" xfId="0" applyFont="1" applyFill="1" applyBorder="1" applyAlignment="1">
      <alignment vertical="top"/>
    </xf>
    <xf numFmtId="0" fontId="36" fillId="21" borderId="16" xfId="0" applyFont="1" applyFill="1" applyBorder="1" applyAlignment="1">
      <alignment vertical="top"/>
    </xf>
    <xf numFmtId="0" fontId="36" fillId="30" borderId="15" xfId="0" applyFont="1" applyFill="1" applyBorder="1" applyAlignment="1">
      <alignment vertical="top"/>
    </xf>
    <xf numFmtId="1" fontId="36" fillId="30" borderId="16" xfId="0" applyNumberFormat="1" applyFont="1" applyFill="1" applyBorder="1" applyAlignment="1">
      <alignment horizontal="center" vertical="top"/>
    </xf>
    <xf numFmtId="0" fontId="36" fillId="0" borderId="0" xfId="0" applyFont="1" applyAlignment="1">
      <alignment vertical="top"/>
    </xf>
    <xf numFmtId="0" fontId="24" fillId="0" borderId="13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8" fillId="0" borderId="0" xfId="0" applyFont="1"/>
    <xf numFmtId="0" fontId="37" fillId="33" borderId="15" xfId="0" applyFont="1" applyFill="1" applyBorder="1" applyAlignment="1">
      <alignment horizontal="center" vertical="top"/>
    </xf>
    <xf numFmtId="0" fontId="36" fillId="25" borderId="0" xfId="0" applyFont="1" applyFill="1" applyBorder="1" applyAlignment="1">
      <alignment vertical="top"/>
    </xf>
    <xf numFmtId="0" fontId="37" fillId="33" borderId="0" xfId="0" applyFont="1" applyFill="1" applyBorder="1" applyAlignment="1">
      <alignment horizontal="center" vertical="top"/>
    </xf>
    <xf numFmtId="0" fontId="36" fillId="30" borderId="0" xfId="0" applyFont="1" applyFill="1" applyBorder="1" applyAlignment="1">
      <alignment vertical="top"/>
    </xf>
    <xf numFmtId="0" fontId="36" fillId="25" borderId="49" xfId="0" applyFont="1" applyFill="1" applyBorder="1" applyAlignment="1">
      <alignment vertical="top"/>
    </xf>
    <xf numFmtId="0" fontId="36" fillId="25" borderId="11" xfId="0" applyFont="1" applyFill="1" applyBorder="1" applyAlignment="1">
      <alignment vertical="top"/>
    </xf>
    <xf numFmtId="0" fontId="36" fillId="25" borderId="13" xfId="0" applyFont="1" applyFill="1" applyBorder="1" applyAlignment="1">
      <alignment vertical="top"/>
    </xf>
    <xf numFmtId="0" fontId="36" fillId="25" borderId="42" xfId="0" applyFont="1" applyFill="1" applyBorder="1" applyAlignment="1">
      <alignment vertical="top"/>
    </xf>
    <xf numFmtId="0" fontId="36" fillId="25" borderId="29" xfId="0" applyFont="1" applyFill="1" applyBorder="1" applyAlignment="1">
      <alignment vertical="top"/>
    </xf>
    <xf numFmtId="0" fontId="36" fillId="25" borderId="30" xfId="0" applyFont="1" applyFill="1" applyBorder="1" applyAlignment="1">
      <alignment vertical="top"/>
    </xf>
    <xf numFmtId="0" fontId="36" fillId="25" borderId="33" xfId="0" applyFont="1" applyFill="1" applyBorder="1" applyAlignment="1">
      <alignment vertical="top"/>
    </xf>
    <xf numFmtId="0" fontId="36" fillId="21" borderId="13" xfId="0" applyFont="1" applyFill="1" applyBorder="1" applyAlignment="1">
      <alignment vertical="top"/>
    </xf>
    <xf numFmtId="0" fontId="36" fillId="21" borderId="42" xfId="0" applyFont="1" applyFill="1" applyBorder="1" applyAlignment="1">
      <alignment vertical="top"/>
    </xf>
    <xf numFmtId="0" fontId="36" fillId="21" borderId="29" xfId="0" applyFont="1" applyFill="1" applyBorder="1" applyAlignment="1">
      <alignment vertical="top"/>
    </xf>
    <xf numFmtId="0" fontId="36" fillId="21" borderId="33" xfId="0" applyFont="1" applyFill="1" applyBorder="1" applyAlignment="1">
      <alignment vertical="top"/>
    </xf>
    <xf numFmtId="1" fontId="36" fillId="30" borderId="42" xfId="0" applyNumberFormat="1" applyFont="1" applyFill="1" applyBorder="1" applyAlignment="1">
      <alignment horizontal="center" vertical="top"/>
    </xf>
    <xf numFmtId="0" fontId="36" fillId="30" borderId="30" xfId="0" applyFont="1" applyFill="1" applyBorder="1" applyAlignment="1">
      <alignment vertical="top"/>
    </xf>
    <xf numFmtId="1" fontId="36" fillId="30" borderId="33" xfId="0" applyNumberFormat="1" applyFont="1" applyFill="1" applyBorder="1" applyAlignment="1">
      <alignment horizontal="center" vertical="top"/>
    </xf>
    <xf numFmtId="0" fontId="36" fillId="25" borderId="10" xfId="0" applyFont="1" applyFill="1" applyBorder="1" applyAlignment="1">
      <alignment horizontal="right" vertical="top"/>
    </xf>
    <xf numFmtId="0" fontId="37" fillId="33" borderId="30" xfId="0" applyFont="1" applyFill="1" applyBorder="1" applyAlignment="1">
      <alignment horizontal="left" vertical="top"/>
    </xf>
    <xf numFmtId="0" fontId="23" fillId="19" borderId="13" xfId="39" applyFont="1" applyFill="1" applyBorder="1" applyAlignment="1" applyProtection="1">
      <alignment horizontal="center"/>
    </xf>
    <xf numFmtId="0" fontId="23" fillId="19" borderId="29" xfId="39" applyFont="1" applyFill="1" applyBorder="1" applyAlignment="1" applyProtection="1">
      <alignment horizontal="center"/>
    </xf>
    <xf numFmtId="0" fontId="24" fillId="32" borderId="47" xfId="39" applyFont="1" applyFill="1" applyBorder="1" applyAlignment="1" applyProtection="1">
      <alignment horizontal="center"/>
    </xf>
    <xf numFmtId="0" fontId="24" fillId="32" borderId="71" xfId="39" applyFont="1" applyFill="1" applyBorder="1" applyAlignment="1" applyProtection="1">
      <alignment horizontal="center"/>
    </xf>
    <xf numFmtId="0" fontId="39" fillId="0" borderId="0" xfId="39" applyFont="1" applyAlignment="1">
      <alignment horizontal="right"/>
    </xf>
    <xf numFmtId="0" fontId="28" fillId="19" borderId="37" xfId="39" applyFont="1" applyFill="1" applyBorder="1" applyAlignment="1" applyProtection="1">
      <alignment horizontal="center" vertical="center"/>
    </xf>
    <xf numFmtId="0" fontId="28" fillId="19" borderId="72" xfId="39" applyFont="1" applyFill="1" applyBorder="1" applyAlignment="1" applyProtection="1">
      <alignment horizontal="center" vertical="center"/>
    </xf>
    <xf numFmtId="0" fontId="28" fillId="19" borderId="64" xfId="39" applyFont="1" applyFill="1" applyBorder="1" applyAlignment="1" applyProtection="1">
      <alignment horizontal="center" vertical="center"/>
    </xf>
    <xf numFmtId="0" fontId="28" fillId="19" borderId="73" xfId="39" applyFont="1" applyFill="1" applyBorder="1" applyAlignment="1" applyProtection="1">
      <alignment horizontal="center" vertical="center"/>
    </xf>
    <xf numFmtId="16" fontId="28" fillId="19" borderId="73" xfId="39" quotePrefix="1" applyNumberFormat="1" applyFont="1" applyFill="1" applyBorder="1" applyAlignment="1" applyProtection="1">
      <alignment horizontal="center" vertical="center"/>
    </xf>
    <xf numFmtId="164" fontId="24" fillId="34" borderId="40" xfId="0" applyNumberFormat="1" applyFont="1" applyFill="1" applyBorder="1" applyAlignment="1">
      <alignment horizontal="center"/>
    </xf>
    <xf numFmtId="0" fontId="24" fillId="34" borderId="47" xfId="39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0" fontId="23" fillId="0" borderId="57" xfId="0" applyNumberFormat="1" applyFont="1" applyFill="1" applyBorder="1" applyAlignment="1">
      <alignment horizontal="center"/>
    </xf>
    <xf numFmtId="0" fontId="23" fillId="0" borderId="46" xfId="0" applyNumberFormat="1" applyFont="1" applyFill="1" applyBorder="1" applyAlignment="1">
      <alignment horizontal="center"/>
    </xf>
    <xf numFmtId="0" fontId="23" fillId="0" borderId="48" xfId="0" applyNumberFormat="1" applyFont="1" applyFill="1" applyBorder="1" applyAlignment="1">
      <alignment horizontal="center"/>
    </xf>
    <xf numFmtId="0" fontId="23" fillId="0" borderId="58" xfId="0" applyNumberFormat="1" applyFont="1" applyFill="1" applyBorder="1" applyAlignment="1">
      <alignment horizontal="center"/>
    </xf>
    <xf numFmtId="0" fontId="23" fillId="0" borderId="66" xfId="0" applyNumberFormat="1" applyFont="1" applyFill="1" applyBorder="1" applyAlignment="1">
      <alignment horizontal="center"/>
    </xf>
    <xf numFmtId="0" fontId="23" fillId="0" borderId="67" xfId="0" applyNumberFormat="1" applyFont="1" applyFill="1" applyBorder="1" applyAlignment="1">
      <alignment horizontal="center"/>
    </xf>
    <xf numFmtId="1" fontId="24" fillId="29" borderId="25" xfId="39" applyNumberFormat="1" applyFont="1" applyFill="1" applyBorder="1" applyAlignment="1">
      <alignment horizontal="center"/>
    </xf>
    <xf numFmtId="1" fontId="24" fillId="29" borderId="40" xfId="39" applyNumberFormat="1" applyFont="1" applyFill="1" applyBorder="1" applyAlignment="1">
      <alignment horizontal="center"/>
    </xf>
    <xf numFmtId="0" fontId="24" fillId="29" borderId="40" xfId="0" applyFont="1" applyFill="1" applyBorder="1" applyAlignment="1">
      <alignment vertical="top" textRotation="90"/>
    </xf>
    <xf numFmtId="164" fontId="24" fillId="29" borderId="40" xfId="0" applyNumberFormat="1" applyFont="1" applyFill="1" applyBorder="1" applyAlignment="1">
      <alignment horizontal="center"/>
    </xf>
    <xf numFmtId="0" fontId="24" fillId="29" borderId="24" xfId="0" applyFont="1" applyFill="1" applyBorder="1" applyAlignment="1">
      <alignment vertical="top" textRotation="90"/>
    </xf>
    <xf numFmtId="1" fontId="25" fillId="29" borderId="40" xfId="0" applyNumberFormat="1" applyFont="1" applyFill="1" applyBorder="1" applyAlignment="1">
      <alignment horizontal="center"/>
    </xf>
    <xf numFmtId="0" fontId="24" fillId="29" borderId="40" xfId="0" applyFont="1" applyFill="1" applyBorder="1" applyAlignment="1">
      <alignment horizontal="center" vertical="top" textRotation="90"/>
    </xf>
    <xf numFmtId="0" fontId="23" fillId="29" borderId="40" xfId="0" applyFont="1" applyFill="1" applyBorder="1" applyAlignment="1">
      <alignment vertical="center" textRotation="45"/>
    </xf>
    <xf numFmtId="1" fontId="23" fillId="0" borderId="46" xfId="0" applyNumberFormat="1" applyFont="1" applyFill="1" applyBorder="1" applyAlignment="1">
      <alignment horizontal="center"/>
    </xf>
    <xf numFmtId="1" fontId="23" fillId="0" borderId="42" xfId="0" applyNumberFormat="1" applyFont="1" applyFill="1" applyBorder="1" applyAlignment="1">
      <alignment horizontal="center"/>
    </xf>
    <xf numFmtId="1" fontId="23" fillId="0" borderId="48" xfId="0" applyNumberFormat="1" applyFont="1" applyFill="1" applyBorder="1" applyAlignment="1">
      <alignment horizontal="center"/>
    </xf>
    <xf numFmtId="0" fontId="36" fillId="25" borderId="16" xfId="0" applyFont="1" applyFill="1" applyBorder="1" applyAlignment="1">
      <alignment horizontal="center" vertical="top"/>
    </xf>
    <xf numFmtId="0" fontId="36" fillId="25" borderId="15" xfId="0" applyFont="1" applyFill="1" applyBorder="1" applyAlignment="1">
      <alignment horizontal="center" vertical="top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1" fontId="23" fillId="0" borderId="33" xfId="0" applyNumberFormat="1" applyFont="1" applyFill="1" applyBorder="1" applyAlignment="1">
      <alignment horizontal="center"/>
    </xf>
    <xf numFmtId="1" fontId="23" fillId="0" borderId="30" xfId="0" applyNumberFormat="1" applyFont="1" applyFill="1" applyBorder="1" applyAlignment="1">
      <alignment horizontal="center"/>
    </xf>
    <xf numFmtId="1" fontId="27" fillId="21" borderId="36" xfId="0" applyNumberFormat="1" applyFont="1" applyFill="1" applyBorder="1" applyAlignment="1">
      <alignment horizontal="center"/>
    </xf>
    <xf numFmtId="1" fontId="24" fillId="25" borderId="48" xfId="0" applyNumberFormat="1" applyFont="1" applyFill="1" applyBorder="1" applyAlignment="1">
      <alignment horizontal="center"/>
    </xf>
    <xf numFmtId="1" fontId="24" fillId="25" borderId="67" xfId="0" applyNumberFormat="1" applyFont="1" applyFill="1" applyBorder="1" applyAlignment="1">
      <alignment horizontal="center"/>
    </xf>
    <xf numFmtId="1" fontId="24" fillId="25" borderId="42" xfId="0" applyNumberFormat="1" applyFont="1" applyFill="1" applyBorder="1" applyAlignment="1">
      <alignment horizontal="center"/>
    </xf>
    <xf numFmtId="0" fontId="24" fillId="32" borderId="59" xfId="39" applyFont="1" applyFill="1" applyBorder="1" applyAlignment="1" applyProtection="1">
      <alignment horizontal="center"/>
    </xf>
    <xf numFmtId="0" fontId="24" fillId="32" borderId="75" xfId="39" applyFont="1" applyFill="1" applyBorder="1" applyAlignment="1" applyProtection="1">
      <alignment horizontal="center"/>
    </xf>
    <xf numFmtId="0" fontId="24" fillId="32" borderId="18" xfId="39" applyFont="1" applyFill="1" applyBorder="1" applyAlignment="1" applyProtection="1">
      <alignment horizontal="center"/>
    </xf>
    <xf numFmtId="0" fontId="24" fillId="32" borderId="19" xfId="39" applyFont="1" applyFill="1" applyBorder="1" applyAlignment="1" applyProtection="1">
      <alignment horizontal="center"/>
    </xf>
    <xf numFmtId="0" fontId="23" fillId="19" borderId="51" xfId="39" applyFont="1" applyFill="1" applyBorder="1" applyAlignment="1" applyProtection="1">
      <alignment horizontal="center"/>
    </xf>
    <xf numFmtId="38" fontId="23" fillId="19" borderId="76" xfId="39" applyNumberFormat="1" applyFont="1" applyFill="1" applyBorder="1" applyAlignment="1" applyProtection="1">
      <alignment horizontal="center"/>
    </xf>
    <xf numFmtId="5" fontId="24" fillId="0" borderId="74" xfId="39" applyNumberFormat="1" applyFont="1" applyBorder="1" applyAlignment="1" applyProtection="1">
      <alignment horizontal="center"/>
    </xf>
    <xf numFmtId="5" fontId="24" fillId="0" borderId="59" xfId="39" applyNumberFormat="1" applyFont="1" applyBorder="1" applyAlignment="1" applyProtection="1">
      <alignment horizontal="center"/>
    </xf>
    <xf numFmtId="164" fontId="24" fillId="19" borderId="18" xfId="39" applyNumberFormat="1" applyFont="1" applyFill="1" applyBorder="1" applyAlignment="1" applyProtection="1">
      <alignment horizontal="center"/>
    </xf>
    <xf numFmtId="38" fontId="24" fillId="0" borderId="39" xfId="39" applyNumberFormat="1" applyFont="1" applyBorder="1" applyAlignment="1" applyProtection="1">
      <alignment horizontal="center"/>
    </xf>
    <xf numFmtId="164" fontId="24" fillId="19" borderId="61" xfId="39" applyNumberFormat="1" applyFont="1" applyFill="1" applyBorder="1" applyAlignment="1" applyProtection="1">
      <alignment horizontal="center"/>
    </xf>
    <xf numFmtId="166" fontId="24" fillId="0" borderId="61" xfId="39" applyNumberFormat="1" applyFont="1" applyBorder="1" applyAlignment="1" applyProtection="1">
      <alignment horizontal="center"/>
    </xf>
    <xf numFmtId="38" fontId="23" fillId="19" borderId="77" xfId="39" applyNumberFormat="1" applyFont="1" applyFill="1" applyBorder="1" applyAlignment="1" applyProtection="1">
      <alignment horizontal="center"/>
    </xf>
    <xf numFmtId="5" fontId="24" fillId="0" borderId="60" xfId="39" applyNumberFormat="1" applyFont="1" applyBorder="1" applyAlignment="1" applyProtection="1">
      <alignment horizontal="center"/>
    </xf>
    <xf numFmtId="5" fontId="24" fillId="0" borderId="61" xfId="39" applyNumberFormat="1" applyFont="1" applyBorder="1" applyAlignment="1" applyProtection="1">
      <alignment horizontal="center"/>
    </xf>
    <xf numFmtId="7" fontId="23" fillId="30" borderId="27" xfId="39" applyNumberFormat="1" applyFont="1" applyFill="1" applyBorder="1" applyAlignment="1" applyProtection="1">
      <alignment horizontal="center"/>
    </xf>
    <xf numFmtId="5" fontId="23" fillId="31" borderId="33" xfId="39" applyNumberFormat="1" applyFont="1" applyFill="1" applyBorder="1" applyAlignment="1" applyProtection="1">
      <alignment horizontal="center"/>
      <protection locked="0"/>
    </xf>
    <xf numFmtId="5" fontId="23" fillId="21" borderId="24" xfId="39" applyNumberFormat="1" applyFont="1" applyFill="1" applyBorder="1" applyAlignment="1" applyProtection="1">
      <alignment horizontal="center"/>
    </xf>
    <xf numFmtId="167" fontId="23" fillId="21" borderId="19" xfId="39" applyNumberFormat="1" applyFont="1" applyFill="1" applyBorder="1" applyAlignment="1" applyProtection="1">
      <alignment horizontal="center"/>
    </xf>
    <xf numFmtId="0" fontId="23" fillId="19" borderId="22" xfId="39" applyFont="1" applyFill="1" applyBorder="1" applyAlignment="1" applyProtection="1"/>
    <xf numFmtId="0" fontId="23" fillId="19" borderId="15" xfId="39" applyFont="1" applyFill="1" applyBorder="1" applyAlignment="1" applyProtection="1"/>
    <xf numFmtId="0" fontId="23" fillId="19" borderId="10" xfId="39" applyFont="1" applyFill="1" applyBorder="1"/>
    <xf numFmtId="0" fontId="23" fillId="19" borderId="11" xfId="39" applyFont="1" applyFill="1" applyBorder="1"/>
    <xf numFmtId="0" fontId="23" fillId="19" borderId="49" xfId="39" applyFont="1" applyFill="1" applyBorder="1"/>
    <xf numFmtId="170" fontId="24" fillId="18" borderId="10" xfId="28" applyNumberFormat="1" applyFont="1" applyFill="1" applyBorder="1" applyAlignment="1">
      <alignment horizontal="center"/>
    </xf>
    <xf numFmtId="170" fontId="24" fillId="18" borderId="49" xfId="28" applyNumberFormat="1" applyFont="1" applyFill="1" applyBorder="1" applyAlignment="1">
      <alignment horizontal="center"/>
    </xf>
    <xf numFmtId="165" fontId="24" fillId="19" borderId="10" xfId="39" applyNumberFormat="1" applyFont="1" applyFill="1" applyBorder="1" applyAlignment="1">
      <alignment horizontal="center"/>
    </xf>
    <xf numFmtId="165" fontId="24" fillId="19" borderId="49" xfId="39" applyNumberFormat="1" applyFont="1" applyFill="1" applyBorder="1" applyAlignment="1">
      <alignment horizontal="center"/>
    </xf>
    <xf numFmtId="0" fontId="23" fillId="19" borderId="11" xfId="40" applyFont="1" applyFill="1" applyBorder="1" applyProtection="1">
      <protection locked="0"/>
    </xf>
    <xf numFmtId="167" fontId="23" fillId="21" borderId="20" xfId="39" applyNumberFormat="1" applyFont="1" applyFill="1" applyBorder="1" applyAlignment="1" applyProtection="1"/>
    <xf numFmtId="10" fontId="23" fillId="21" borderId="24" xfId="39" applyNumberFormat="1" applyFont="1" applyFill="1" applyBorder="1" applyAlignment="1" applyProtection="1">
      <alignment horizontal="center"/>
    </xf>
    <xf numFmtId="0" fontId="27" fillId="31" borderId="19" xfId="39" applyFont="1" applyFill="1" applyBorder="1" applyAlignment="1"/>
    <xf numFmtId="0" fontId="27" fillId="31" borderId="21" xfId="39" applyFont="1" applyFill="1" applyBorder="1" applyAlignment="1"/>
    <xf numFmtId="0" fontId="27" fillId="0" borderId="13" xfId="39" applyFont="1" applyFill="1" applyBorder="1" applyAlignment="1">
      <alignment horizontal="center"/>
    </xf>
    <xf numFmtId="0" fontId="27" fillId="0" borderId="13" xfId="39" applyFont="1" applyFill="1" applyBorder="1"/>
    <xf numFmtId="14" fontId="33" fillId="0" borderId="13" xfId="39" applyNumberFormat="1" applyFont="1" applyFill="1" applyBorder="1"/>
    <xf numFmtId="38" fontId="23" fillId="19" borderId="11" xfId="39" applyNumberFormat="1" applyFont="1" applyFill="1" applyBorder="1" applyAlignment="1">
      <alignment horizontal="center"/>
    </xf>
    <xf numFmtId="38" fontId="23" fillId="23" borderId="12" xfId="39" applyNumberFormat="1" applyFont="1" applyFill="1" applyBorder="1" applyAlignment="1">
      <alignment horizontal="center"/>
    </xf>
    <xf numFmtId="1" fontId="23" fillId="0" borderId="78" xfId="39" applyNumberFormat="1" applyFont="1" applyFill="1" applyBorder="1" applyAlignment="1" applyProtection="1">
      <alignment horizontal="center"/>
    </xf>
    <xf numFmtId="1" fontId="23" fillId="0" borderId="25" xfId="39" applyNumberFormat="1" applyFont="1" applyFill="1" applyBorder="1" applyAlignment="1" applyProtection="1">
      <alignment horizontal="center"/>
    </xf>
    <xf numFmtId="1" fontId="23" fillId="0" borderId="81" xfId="39" applyNumberFormat="1" applyFont="1" applyFill="1" applyBorder="1" applyAlignment="1" applyProtection="1">
      <alignment horizontal="center"/>
    </xf>
    <xf numFmtId="1" fontId="23" fillId="0" borderId="20" xfId="39" applyNumberFormat="1" applyFont="1" applyFill="1" applyBorder="1" applyAlignment="1" applyProtection="1">
      <alignment horizontal="center"/>
    </xf>
    <xf numFmtId="1" fontId="23" fillId="0" borderId="82" xfId="39" applyNumberFormat="1" applyFont="1" applyFill="1" applyBorder="1" applyAlignment="1" applyProtection="1">
      <alignment horizontal="center"/>
    </xf>
    <xf numFmtId="0" fontId="23" fillId="24" borderId="43" xfId="39" applyFont="1" applyFill="1" applyBorder="1" applyAlignment="1" applyProtection="1">
      <alignment horizontal="center"/>
    </xf>
    <xf numFmtId="0" fontId="23" fillId="24" borderId="52" xfId="39" applyFont="1" applyFill="1" applyBorder="1" applyAlignment="1" applyProtection="1">
      <alignment horizontal="center"/>
    </xf>
    <xf numFmtId="0" fontId="23" fillId="24" borderId="77" xfId="39" applyFont="1" applyFill="1" applyBorder="1" applyAlignment="1" applyProtection="1">
      <alignment horizontal="center"/>
    </xf>
    <xf numFmtId="170" fontId="24" fillId="0" borderId="17" xfId="39" applyNumberFormat="1" applyFont="1" applyBorder="1" applyAlignment="1" applyProtection="1">
      <alignment horizontal="center"/>
    </xf>
    <xf numFmtId="38" fontId="33" fillId="35" borderId="34" xfId="39" applyNumberFormat="1" applyFont="1" applyFill="1" applyBorder="1" applyAlignment="1" applyProtection="1">
      <alignment horizontal="left"/>
    </xf>
    <xf numFmtId="38" fontId="33" fillId="35" borderId="35" xfId="39" applyNumberFormat="1" applyFont="1" applyFill="1" applyBorder="1" applyAlignment="1" applyProtection="1">
      <alignment horizontal="left"/>
    </xf>
    <xf numFmtId="168" fontId="24" fillId="35" borderId="35" xfId="29" applyNumberFormat="1" applyFont="1" applyFill="1" applyBorder="1" applyAlignment="1"/>
    <xf numFmtId="168" fontId="24" fillId="35" borderId="36" xfId="29" applyNumberFormat="1" applyFont="1" applyFill="1" applyBorder="1" applyAlignment="1"/>
    <xf numFmtId="0" fontId="41" fillId="35" borderId="22" xfId="0" applyFont="1" applyFill="1" applyBorder="1" applyAlignment="1">
      <alignment vertical="center"/>
    </xf>
    <xf numFmtId="38" fontId="33" fillId="35" borderId="15" xfId="39" applyNumberFormat="1" applyFont="1" applyFill="1" applyBorder="1" applyAlignment="1" applyProtection="1">
      <alignment horizontal="left"/>
    </xf>
    <xf numFmtId="168" fontId="24" fillId="35" borderId="15" xfId="29" applyNumberFormat="1" applyFont="1" applyFill="1" applyBorder="1" applyAlignment="1"/>
    <xf numFmtId="168" fontId="24" fillId="35" borderId="16" xfId="29" applyNumberFormat="1" applyFont="1" applyFill="1" applyBorder="1" applyAlignment="1"/>
    <xf numFmtId="0" fontId="41" fillId="35" borderId="13" xfId="0" applyFont="1" applyFill="1" applyBorder="1" applyAlignment="1">
      <alignment vertical="center"/>
    </xf>
    <xf numFmtId="38" fontId="33" fillId="35" borderId="0" xfId="39" applyNumberFormat="1" applyFont="1" applyFill="1" applyBorder="1" applyAlignment="1" applyProtection="1">
      <alignment horizontal="left"/>
    </xf>
    <xf numFmtId="168" fontId="24" fillId="35" borderId="0" xfId="29" applyNumberFormat="1" applyFont="1" applyFill="1" applyBorder="1" applyAlignment="1"/>
    <xf numFmtId="168" fontId="24" fillId="35" borderId="42" xfId="29" applyNumberFormat="1" applyFont="1" applyFill="1" applyBorder="1" applyAlignment="1"/>
    <xf numFmtId="0" fontId="33" fillId="35" borderId="0" xfId="39" applyFont="1" applyFill="1" applyBorder="1"/>
    <xf numFmtId="0" fontId="27" fillId="35" borderId="0" xfId="39" applyFont="1" applyFill="1" applyBorder="1" applyAlignment="1"/>
    <xf numFmtId="0" fontId="27" fillId="35" borderId="42" xfId="39" applyFont="1" applyFill="1" applyBorder="1" applyAlignment="1"/>
    <xf numFmtId="0" fontId="33" fillId="35" borderId="0" xfId="39" applyFont="1" applyFill="1" applyBorder="1" applyAlignment="1"/>
    <xf numFmtId="0" fontId="33" fillId="35" borderId="42" xfId="39" applyFont="1" applyFill="1" applyBorder="1" applyAlignment="1"/>
    <xf numFmtId="0" fontId="27" fillId="35" borderId="0" xfId="39" applyFont="1" applyFill="1" applyBorder="1"/>
    <xf numFmtId="0" fontId="27" fillId="35" borderId="42" xfId="39" applyFont="1" applyFill="1" applyBorder="1"/>
    <xf numFmtId="0" fontId="41" fillId="35" borderId="29" xfId="0" applyFont="1" applyFill="1" applyBorder="1" applyAlignment="1">
      <alignment vertical="center"/>
    </xf>
    <xf numFmtId="0" fontId="27" fillId="35" borderId="30" xfId="39" applyFont="1" applyFill="1" applyBorder="1"/>
    <xf numFmtId="0" fontId="27" fillId="35" borderId="33" xfId="39" applyFont="1" applyFill="1" applyBorder="1"/>
    <xf numFmtId="9" fontId="27" fillId="0" borderId="0" xfId="39" applyNumberFormat="1" applyFont="1"/>
    <xf numFmtId="9" fontId="27" fillId="0" borderId="0" xfId="39" applyNumberFormat="1" applyFont="1" applyBorder="1"/>
    <xf numFmtId="0" fontId="24" fillId="37" borderId="40" xfId="0" applyFont="1" applyFill="1" applyBorder="1"/>
    <xf numFmtId="0" fontId="24" fillId="37" borderId="40" xfId="0" applyFont="1" applyFill="1" applyBorder="1" applyAlignment="1">
      <alignment horizontal="left"/>
    </xf>
    <xf numFmtId="0" fontId="35" fillId="0" borderId="0" xfId="0" applyFont="1" applyFill="1"/>
    <xf numFmtId="0" fontId="24" fillId="0" borderId="0" xfId="39" applyFont="1" applyFill="1"/>
    <xf numFmtId="0" fontId="24" fillId="33" borderId="24" xfId="0" applyFont="1" applyFill="1" applyBorder="1" applyAlignment="1">
      <alignment horizontal="center"/>
    </xf>
    <xf numFmtId="0" fontId="24" fillId="29" borderId="75" xfId="0" applyFont="1" applyFill="1" applyBorder="1" applyAlignment="1">
      <alignment vertical="top" textRotation="90"/>
    </xf>
    <xf numFmtId="0" fontId="24" fillId="29" borderId="59" xfId="39" applyFont="1" applyFill="1" applyBorder="1" applyAlignment="1">
      <alignment horizontal="center" vertical="top" textRotation="90"/>
    </xf>
    <xf numFmtId="0" fontId="24" fillId="0" borderId="0" xfId="39" applyFont="1" applyFill="1" applyBorder="1" applyAlignment="1">
      <alignment horizontal="center"/>
    </xf>
    <xf numFmtId="0" fontId="24" fillId="0" borderId="75" xfId="0" applyFont="1" applyFill="1" applyBorder="1" applyAlignment="1">
      <alignment horizontal="center"/>
    </xf>
    <xf numFmtId="0" fontId="24" fillId="0" borderId="66" xfId="39" applyFont="1" applyFill="1" applyBorder="1" applyAlignment="1">
      <alignment horizontal="center"/>
    </xf>
    <xf numFmtId="0" fontId="24" fillId="0" borderId="81" xfId="39" applyFont="1" applyFill="1" applyBorder="1" applyAlignment="1">
      <alignment horizontal="center"/>
    </xf>
    <xf numFmtId="0" fontId="24" fillId="0" borderId="84" xfId="0" applyFont="1" applyFill="1" applyBorder="1" applyAlignment="1">
      <alignment horizontal="center"/>
    </xf>
    <xf numFmtId="0" fontId="24" fillId="0" borderId="79" xfId="39" applyFont="1" applyFill="1" applyBorder="1" applyAlignment="1">
      <alignment horizontal="center"/>
    </xf>
    <xf numFmtId="0" fontId="24" fillId="0" borderId="71" xfId="0" applyFont="1" applyFill="1" applyBorder="1" applyAlignment="1">
      <alignment horizontal="center"/>
    </xf>
    <xf numFmtId="0" fontId="24" fillId="0" borderId="46" xfId="39" applyFont="1" applyFill="1" applyBorder="1" applyAlignment="1">
      <alignment horizontal="center"/>
    </xf>
    <xf numFmtId="0" fontId="24" fillId="0" borderId="83" xfId="39" applyFont="1" applyFill="1" applyBorder="1" applyAlignment="1">
      <alignment horizontal="center"/>
    </xf>
    <xf numFmtId="0" fontId="24" fillId="25" borderId="71" xfId="0" applyFont="1" applyFill="1" applyBorder="1" applyAlignment="1">
      <alignment horizontal="center"/>
    </xf>
    <xf numFmtId="0" fontId="24" fillId="33" borderId="83" xfId="0" applyFont="1" applyFill="1" applyBorder="1" applyAlignment="1">
      <alignment horizontal="center"/>
    </xf>
    <xf numFmtId="0" fontId="24" fillId="33" borderId="25" xfId="0" applyFont="1" applyFill="1" applyBorder="1" applyAlignment="1">
      <alignment horizontal="center"/>
    </xf>
    <xf numFmtId="0" fontId="25" fillId="25" borderId="59" xfId="0" applyFont="1" applyFill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66" xfId="0" applyFont="1" applyFill="1" applyBorder="1" applyAlignment="1">
      <alignment horizontal="center"/>
    </xf>
    <xf numFmtId="0" fontId="25" fillId="0" borderId="66" xfId="0" applyFont="1" applyFill="1" applyBorder="1" applyAlignment="1">
      <alignment horizontal="center"/>
    </xf>
    <xf numFmtId="0" fontId="24" fillId="0" borderId="81" xfId="0" applyFont="1" applyBorder="1" applyAlignment="1">
      <alignment horizontal="center"/>
    </xf>
    <xf numFmtId="0" fontId="24" fillId="0" borderId="79" xfId="0" applyFont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25" fillId="0" borderId="46" xfId="0" applyFont="1" applyFill="1" applyBorder="1" applyAlignment="1">
      <alignment horizontal="center"/>
    </xf>
    <xf numFmtId="0" fontId="24" fillId="0" borderId="83" xfId="0" applyFont="1" applyBorder="1" applyAlignment="1">
      <alignment horizontal="center"/>
    </xf>
    <xf numFmtId="1" fontId="23" fillId="38" borderId="0" xfId="0" applyNumberFormat="1" applyFont="1" applyFill="1" applyBorder="1" applyAlignment="1">
      <alignment horizontal="center"/>
    </xf>
    <xf numFmtId="0" fontId="23" fillId="38" borderId="0" xfId="0" applyNumberFormat="1" applyFont="1" applyFill="1" applyBorder="1" applyAlignment="1">
      <alignment horizontal="center"/>
    </xf>
    <xf numFmtId="0" fontId="24" fillId="34" borderId="59" xfId="39" applyFont="1" applyFill="1" applyBorder="1" applyAlignment="1">
      <alignment horizontal="center" vertical="top" textRotation="90"/>
    </xf>
    <xf numFmtId="0" fontId="27" fillId="0" borderId="0" xfId="39" applyFont="1" applyFill="1"/>
    <xf numFmtId="0" fontId="23" fillId="19" borderId="62" xfId="39" applyFont="1" applyFill="1" applyBorder="1" applyAlignment="1" applyProtection="1">
      <alignment horizontal="center"/>
    </xf>
    <xf numFmtId="0" fontId="23" fillId="19" borderId="63" xfId="39" applyFont="1" applyFill="1" applyBorder="1" applyAlignment="1" applyProtection="1">
      <alignment horizontal="center"/>
    </xf>
    <xf numFmtId="0" fontId="23" fillId="19" borderId="78" xfId="39" applyFont="1" applyFill="1" applyBorder="1" applyAlignment="1" applyProtection="1">
      <alignment horizontal="center"/>
    </xf>
    <xf numFmtId="0" fontId="23" fillId="19" borderId="80" xfId="39" applyFont="1" applyFill="1" applyBorder="1" applyAlignment="1" applyProtection="1">
      <alignment horizontal="center"/>
    </xf>
    <xf numFmtId="0" fontId="31" fillId="0" borderId="0" xfId="39" applyFont="1" applyFill="1" applyBorder="1" applyAlignment="1"/>
    <xf numFmtId="9" fontId="24" fillId="0" borderId="0" xfId="43" applyNumberFormat="1" applyFont="1" applyFill="1" applyBorder="1" applyAlignment="1" applyProtection="1">
      <alignment horizontal="center"/>
      <protection locked="0"/>
    </xf>
    <xf numFmtId="9" fontId="23" fillId="0" borderId="0" xfId="39" applyNumberFormat="1" applyFont="1" applyFill="1" applyBorder="1" applyAlignment="1">
      <alignment horizontal="center"/>
    </xf>
    <xf numFmtId="0" fontId="27" fillId="0" borderId="0" xfId="39" applyFont="1" applyFill="1" applyAlignment="1">
      <alignment vertical="top"/>
    </xf>
    <xf numFmtId="0" fontId="24" fillId="36" borderId="40" xfId="0" applyFont="1" applyFill="1" applyBorder="1" applyAlignment="1">
      <alignment horizontal="center" vertical="center"/>
    </xf>
    <xf numFmtId="0" fontId="24" fillId="30" borderId="40" xfId="0" applyFont="1" applyFill="1" applyBorder="1" applyAlignment="1">
      <alignment horizontal="center"/>
    </xf>
    <xf numFmtId="1" fontId="24" fillId="30" borderId="40" xfId="0" applyNumberFormat="1" applyFont="1" applyFill="1" applyBorder="1" applyAlignment="1">
      <alignment horizontal="center"/>
    </xf>
    <xf numFmtId="0" fontId="24" fillId="30" borderId="40" xfId="0" applyFont="1" applyFill="1" applyBorder="1" applyAlignment="1">
      <alignment horizontal="center" vertical="center"/>
    </xf>
    <xf numFmtId="1" fontId="24" fillId="30" borderId="40" xfId="0" applyNumberFormat="1" applyFont="1" applyFill="1" applyBorder="1" applyAlignment="1">
      <alignment horizontal="center" vertical="center"/>
    </xf>
    <xf numFmtId="0" fontId="24" fillId="30" borderId="59" xfId="0" applyFont="1" applyFill="1" applyBorder="1" applyAlignment="1">
      <alignment horizontal="center"/>
    </xf>
    <xf numFmtId="0" fontId="24" fillId="30" borderId="40" xfId="0" applyFont="1" applyFill="1" applyBorder="1"/>
    <xf numFmtId="0" fontId="24" fillId="30" borderId="40" xfId="0" applyFont="1" applyFill="1" applyBorder="1" applyAlignment="1">
      <alignment horizontal="left"/>
    </xf>
    <xf numFmtId="0" fontId="24" fillId="36" borderId="40" xfId="0" applyFont="1" applyFill="1" applyBorder="1"/>
    <xf numFmtId="0" fontId="24" fillId="36" borderId="40" xfId="0" applyFont="1" applyFill="1" applyBorder="1" applyAlignment="1">
      <alignment horizontal="left"/>
    </xf>
    <xf numFmtId="0" fontId="24" fillId="37" borderId="40" xfId="0" applyFont="1" applyFill="1" applyBorder="1" applyAlignment="1">
      <alignment horizontal="center"/>
    </xf>
    <xf numFmtId="0" fontId="24" fillId="37" borderId="40" xfId="39" applyFont="1" applyFill="1" applyBorder="1" applyAlignment="1">
      <alignment horizontal="center"/>
    </xf>
    <xf numFmtId="0" fontId="24" fillId="37" borderId="47" xfId="0" applyFont="1" applyFill="1" applyBorder="1" applyAlignment="1">
      <alignment horizontal="center"/>
    </xf>
    <xf numFmtId="0" fontId="24" fillId="37" borderId="47" xfId="39" applyFont="1" applyFill="1" applyBorder="1" applyAlignment="1">
      <alignment horizontal="center"/>
    </xf>
    <xf numFmtId="0" fontId="24" fillId="19" borderId="28" xfId="39" applyFont="1" applyFill="1" applyBorder="1" applyAlignment="1" applyProtection="1">
      <alignment horizontal="right"/>
      <protection locked="0"/>
    </xf>
    <xf numFmtId="0" fontId="24" fillId="19" borderId="26" xfId="39" applyFont="1" applyFill="1" applyBorder="1" applyAlignment="1" applyProtection="1">
      <alignment horizontal="right"/>
      <protection locked="0"/>
    </xf>
    <xf numFmtId="0" fontId="24" fillId="19" borderId="51" xfId="39" applyFont="1" applyFill="1" applyBorder="1" applyAlignment="1" applyProtection="1">
      <alignment horizontal="right"/>
      <protection locked="0"/>
    </xf>
    <xf numFmtId="0" fontId="24" fillId="19" borderId="32" xfId="39" applyFont="1" applyFill="1" applyBorder="1" applyAlignment="1" applyProtection="1">
      <alignment horizontal="right"/>
      <protection locked="0"/>
    </xf>
    <xf numFmtId="0" fontId="24" fillId="19" borderId="34" xfId="39" applyFont="1" applyFill="1" applyBorder="1" applyAlignment="1" applyProtection="1">
      <alignment horizontal="right"/>
      <protection locked="0"/>
    </xf>
    <xf numFmtId="0" fontId="24" fillId="19" borderId="35" xfId="39" applyFont="1" applyFill="1" applyBorder="1" applyAlignment="1" applyProtection="1">
      <alignment horizontal="right"/>
      <protection locked="0"/>
    </xf>
    <xf numFmtId="0" fontId="23" fillId="19" borderId="10" xfId="39" applyFont="1" applyFill="1" applyBorder="1" applyAlignment="1" applyProtection="1">
      <alignment horizontal="center" vertical="center" wrapText="1"/>
      <protection locked="0"/>
    </xf>
    <xf numFmtId="0" fontId="23" fillId="19" borderId="11" xfId="39" applyFont="1" applyFill="1" applyBorder="1" applyAlignment="1" applyProtection="1">
      <alignment horizontal="center" vertical="center" wrapText="1"/>
      <protection locked="0"/>
    </xf>
    <xf numFmtId="0" fontId="23" fillId="19" borderId="49" xfId="39" applyFont="1" applyFill="1" applyBorder="1" applyAlignment="1" applyProtection="1">
      <alignment horizontal="center" vertical="center" wrapText="1"/>
      <protection locked="0"/>
    </xf>
    <xf numFmtId="0" fontId="23" fillId="19" borderId="78" xfId="39" applyFont="1" applyFill="1" applyBorder="1" applyAlignment="1" applyProtection="1">
      <alignment horizontal="center" vertical="center"/>
      <protection locked="0"/>
    </xf>
    <xf numFmtId="0" fontId="23" fillId="19" borderId="79" xfId="39" applyFont="1" applyFill="1" applyBorder="1" applyAlignment="1" applyProtection="1">
      <alignment horizontal="center" vertical="center"/>
      <protection locked="0"/>
    </xf>
    <xf numFmtId="0" fontId="23" fillId="19" borderId="80" xfId="39" applyFont="1" applyFill="1" applyBorder="1" applyAlignment="1" applyProtection="1">
      <alignment horizontal="center" vertical="center"/>
      <protection locked="0"/>
    </xf>
    <xf numFmtId="0" fontId="23" fillId="19" borderId="38" xfId="39" applyFont="1" applyFill="1" applyBorder="1" applyAlignment="1" applyProtection="1">
      <alignment horizontal="center" vertical="center" wrapText="1"/>
    </xf>
    <xf numFmtId="0" fontId="23" fillId="19" borderId="70" xfId="39" applyFont="1" applyFill="1" applyBorder="1" applyAlignment="1" applyProtection="1">
      <alignment horizontal="center" vertical="center" wrapText="1"/>
    </xf>
    <xf numFmtId="0" fontId="23" fillId="19" borderId="65" xfId="39" applyFont="1" applyFill="1" applyBorder="1" applyAlignment="1" applyProtection="1">
      <alignment horizontal="center" vertical="center" wrapText="1"/>
    </xf>
    <xf numFmtId="0" fontId="23" fillId="19" borderId="62" xfId="39" applyFont="1" applyFill="1" applyBorder="1" applyAlignment="1" applyProtection="1">
      <alignment horizontal="center" vertical="center" wrapText="1"/>
    </xf>
    <xf numFmtId="0" fontId="23" fillId="19" borderId="68" xfId="39" applyFont="1" applyFill="1" applyBorder="1" applyAlignment="1" applyProtection="1">
      <alignment horizontal="center" vertical="center" wrapText="1"/>
    </xf>
    <xf numFmtId="0" fontId="23" fillId="19" borderId="63" xfId="39" applyFont="1" applyFill="1" applyBorder="1" applyAlignment="1" applyProtection="1">
      <alignment horizontal="center" vertical="center" wrapText="1"/>
    </xf>
    <xf numFmtId="0" fontId="23" fillId="19" borderId="37" xfId="39" applyFont="1" applyFill="1" applyBorder="1" applyAlignment="1" applyProtection="1">
      <alignment horizontal="center" vertical="center"/>
    </xf>
    <xf numFmtId="0" fontId="23" fillId="19" borderId="69" xfId="39" applyFont="1" applyFill="1" applyBorder="1" applyAlignment="1" applyProtection="1">
      <alignment horizontal="center" vertical="center"/>
    </xf>
    <xf numFmtId="0" fontId="23" fillId="19" borderId="64" xfId="39" applyFont="1" applyFill="1" applyBorder="1" applyAlignment="1" applyProtection="1">
      <alignment horizontal="center" vertical="center"/>
    </xf>
    <xf numFmtId="0" fontId="23" fillId="19" borderId="38" xfId="39" applyFont="1" applyFill="1" applyBorder="1" applyAlignment="1" applyProtection="1">
      <alignment horizontal="center" vertical="center"/>
      <protection locked="0"/>
    </xf>
    <xf numFmtId="0" fontId="23" fillId="19" borderId="70" xfId="39" applyFont="1" applyFill="1" applyBorder="1" applyAlignment="1" applyProtection="1">
      <alignment horizontal="center" vertical="center"/>
      <protection locked="0"/>
    </xf>
    <xf numFmtId="0" fontId="23" fillId="19" borderId="65" xfId="39" applyFont="1" applyFill="1" applyBorder="1" applyAlignment="1" applyProtection="1">
      <alignment horizontal="center" vertical="center"/>
      <protection locked="0"/>
    </xf>
    <xf numFmtId="0" fontId="23" fillId="0" borderId="57" xfId="0" applyFont="1" applyFill="1" applyBorder="1" applyAlignment="1">
      <alignment horizontal="left"/>
    </xf>
    <xf numFmtId="0" fontId="23" fillId="0" borderId="46" xfId="0" applyFont="1" applyFill="1" applyBorder="1" applyAlignment="1">
      <alignment horizontal="left"/>
    </xf>
    <xf numFmtId="0" fontId="23" fillId="0" borderId="57" xfId="0" quotePrefix="1" applyFont="1" applyFill="1" applyBorder="1" applyAlignment="1">
      <alignment horizontal="left"/>
    </xf>
    <xf numFmtId="0" fontId="23" fillId="0" borderId="46" xfId="0" quotePrefix="1" applyFont="1" applyFill="1" applyBorder="1" applyAlignment="1">
      <alignment horizontal="left"/>
    </xf>
    <xf numFmtId="0" fontId="23" fillId="0" borderId="57" xfId="0" applyNumberFormat="1" applyFont="1" applyFill="1" applyBorder="1" applyAlignment="1">
      <alignment horizontal="left"/>
    </xf>
    <xf numFmtId="0" fontId="23" fillId="0" borderId="46" xfId="0" applyNumberFormat="1" applyFont="1" applyFill="1" applyBorder="1" applyAlignment="1">
      <alignment horizontal="left"/>
    </xf>
    <xf numFmtId="0" fontId="24" fillId="19" borderId="26" xfId="39" applyFont="1" applyFill="1" applyBorder="1" applyAlignment="1" applyProtection="1">
      <alignment horizontal="left"/>
      <protection locked="0"/>
    </xf>
    <xf numFmtId="0" fontId="24" fillId="19" borderId="34" xfId="39" applyFont="1" applyFill="1" applyBorder="1" applyAlignment="1" applyProtection="1">
      <alignment horizontal="left"/>
      <protection locked="0"/>
    </xf>
    <xf numFmtId="0" fontId="24" fillId="19" borderId="36" xfId="39" applyFont="1" applyFill="1" applyBorder="1" applyAlignment="1" applyProtection="1">
      <alignment horizontal="left"/>
      <protection locked="0"/>
    </xf>
    <xf numFmtId="0" fontId="24" fillId="0" borderId="24" xfId="39" applyFont="1" applyBorder="1" applyAlignment="1">
      <alignment horizontal="centerContinuous"/>
    </xf>
    <xf numFmtId="0" fontId="24" fillId="0" borderId="26" xfId="39" applyFont="1" applyBorder="1" applyAlignment="1">
      <alignment horizontal="centerContinuous"/>
    </xf>
    <xf numFmtId="0" fontId="24" fillId="0" borderId="25" xfId="39" applyFont="1" applyBorder="1" applyAlignment="1">
      <alignment horizontal="centerContinuous"/>
    </xf>
    <xf numFmtId="0" fontId="35" fillId="39" borderId="0" xfId="0" applyFont="1" applyFill="1" applyAlignment="1">
      <alignment vertical="center" wrapText="1"/>
    </xf>
    <xf numFmtId="0" fontId="35" fillId="39" borderId="0" xfId="0" applyFont="1" applyFill="1"/>
    <xf numFmtId="17" fontId="40" fillId="23" borderId="0" xfId="39" applyNumberFormat="1" applyFont="1" applyFill="1" applyBorder="1" applyAlignment="1">
      <alignment horizontal="center"/>
    </xf>
    <xf numFmtId="0" fontId="40" fillId="23" borderId="0" xfId="39" applyFont="1" applyFill="1" applyBorder="1" applyAlignment="1">
      <alignment horizontal="center"/>
    </xf>
    <xf numFmtId="0" fontId="40" fillId="23" borderId="42" xfId="39" applyFont="1" applyFill="1" applyBorder="1" applyAlignment="1">
      <alignment horizontal="center"/>
    </xf>
    <xf numFmtId="0" fontId="40" fillId="23" borderId="30" xfId="39" applyFont="1" applyFill="1" applyBorder="1" applyAlignment="1">
      <alignment horizontal="center"/>
    </xf>
    <xf numFmtId="0" fontId="40" fillId="23" borderId="33" xfId="39" applyFont="1" applyFill="1" applyBorder="1" applyAlignment="1">
      <alignment horizontal="center"/>
    </xf>
    <xf numFmtId="0" fontId="29" fillId="23" borderId="22" xfId="39" applyFont="1" applyFill="1" applyBorder="1" applyAlignment="1" applyProtection="1">
      <alignment horizontal="center" vertical="center"/>
      <protection locked="0"/>
    </xf>
    <xf numFmtId="0" fontId="29" fillId="23" borderId="15" xfId="39" applyFont="1" applyFill="1" applyBorder="1" applyAlignment="1" applyProtection="1">
      <alignment horizontal="center" vertical="center"/>
      <protection locked="0"/>
    </xf>
    <xf numFmtId="0" fontId="29" fillId="23" borderId="13" xfId="39" applyFont="1" applyFill="1" applyBorder="1" applyAlignment="1" applyProtection="1">
      <alignment horizontal="center" vertical="center"/>
      <protection locked="0"/>
    </xf>
    <xf numFmtId="0" fontId="29" fillId="23" borderId="0" xfId="39" applyFont="1" applyFill="1" applyBorder="1" applyAlignment="1" applyProtection="1">
      <alignment horizontal="center" vertical="center"/>
      <protection locked="0"/>
    </xf>
    <xf numFmtId="0" fontId="29" fillId="23" borderId="29" xfId="39" applyFont="1" applyFill="1" applyBorder="1" applyAlignment="1" applyProtection="1">
      <alignment horizontal="center" vertical="center"/>
      <protection locked="0"/>
    </xf>
    <xf numFmtId="0" fontId="29" fillId="23" borderId="30" xfId="39" applyFont="1" applyFill="1" applyBorder="1" applyAlignment="1" applyProtection="1">
      <alignment horizontal="center" vertical="center"/>
      <protection locked="0"/>
    </xf>
    <xf numFmtId="0" fontId="30" fillId="23" borderId="15" xfId="39" applyFont="1" applyFill="1" applyBorder="1" applyAlignment="1">
      <alignment horizontal="center"/>
    </xf>
    <xf numFmtId="0" fontId="30" fillId="23" borderId="16" xfId="39" applyFont="1" applyFill="1" applyBorder="1" applyAlignment="1">
      <alignment horizontal="center"/>
    </xf>
    <xf numFmtId="0" fontId="31" fillId="34" borderId="34" xfId="39" applyFont="1" applyFill="1" applyBorder="1" applyAlignment="1">
      <alignment horizontal="center"/>
    </xf>
    <xf numFmtId="0" fontId="31" fillId="34" borderId="35" xfId="39" applyFont="1" applyFill="1" applyBorder="1" applyAlignment="1">
      <alignment horizontal="center"/>
    </xf>
    <xf numFmtId="0" fontId="31" fillId="34" borderId="36" xfId="39" applyFont="1" applyFill="1" applyBorder="1" applyAlignment="1">
      <alignment horizontal="center"/>
    </xf>
    <xf numFmtId="0" fontId="24" fillId="19" borderId="14" xfId="39" applyFont="1" applyFill="1" applyBorder="1" applyAlignment="1" applyProtection="1">
      <alignment horizontal="right"/>
      <protection locked="0"/>
    </xf>
    <xf numFmtId="0" fontId="24" fillId="19" borderId="44" xfId="39" applyFont="1" applyFill="1" applyBorder="1" applyAlignment="1" applyProtection="1">
      <alignment horizontal="right"/>
      <protection locked="0"/>
    </xf>
    <xf numFmtId="0" fontId="24" fillId="19" borderId="24" xfId="39" applyFont="1" applyFill="1" applyBorder="1" applyAlignment="1" applyProtection="1">
      <alignment horizontal="center"/>
    </xf>
    <xf numFmtId="0" fontId="24" fillId="19" borderId="26" xfId="39" applyFont="1" applyFill="1" applyBorder="1" applyAlignment="1" applyProtection="1">
      <alignment horizontal="center"/>
    </xf>
    <xf numFmtId="2" fontId="24" fillId="19" borderId="24" xfId="39" applyNumberFormat="1" applyFont="1" applyFill="1" applyBorder="1" applyAlignment="1" applyProtection="1">
      <alignment horizontal="center"/>
    </xf>
    <xf numFmtId="2" fontId="24" fillId="19" borderId="26" xfId="39" applyNumberFormat="1" applyFont="1" applyFill="1" applyBorder="1" applyAlignment="1" applyProtection="1">
      <alignment horizontal="center"/>
    </xf>
    <xf numFmtId="0" fontId="23" fillId="19" borderId="35" xfId="39" applyFont="1" applyFill="1" applyBorder="1" applyAlignment="1" applyProtection="1">
      <alignment horizontal="center"/>
    </xf>
    <xf numFmtId="0" fontId="24" fillId="30" borderId="30" xfId="0" applyFont="1" applyFill="1" applyBorder="1" applyAlignment="1">
      <alignment horizontal="center"/>
    </xf>
    <xf numFmtId="0" fontId="24" fillId="30" borderId="33" xfId="0" applyFont="1" applyFill="1" applyBorder="1" applyAlignment="1">
      <alignment horizontal="center"/>
    </xf>
    <xf numFmtId="0" fontId="23" fillId="19" borderId="37" xfId="39" applyFont="1" applyFill="1" applyBorder="1" applyAlignment="1" applyProtection="1">
      <alignment horizontal="center" vertical="center"/>
    </xf>
    <xf numFmtId="0" fontId="23" fillId="19" borderId="69" xfId="39" applyFont="1" applyFill="1" applyBorder="1" applyAlignment="1" applyProtection="1">
      <alignment horizontal="center" vertical="center"/>
    </xf>
    <xf numFmtId="0" fontId="23" fillId="19" borderId="64" xfId="39" applyFont="1" applyFill="1" applyBorder="1" applyAlignment="1" applyProtection="1">
      <alignment horizontal="center" vertical="center"/>
    </xf>
    <xf numFmtId="0" fontId="23" fillId="19" borderId="38" xfId="39" applyFont="1" applyFill="1" applyBorder="1" applyAlignment="1" applyProtection="1">
      <alignment horizontal="center" vertical="center"/>
    </xf>
    <xf numFmtId="0" fontId="23" fillId="19" borderId="70" xfId="39" applyFont="1" applyFill="1" applyBorder="1" applyAlignment="1" applyProtection="1">
      <alignment horizontal="center" vertical="center"/>
    </xf>
    <xf numFmtId="0" fontId="23" fillId="19" borderId="65" xfId="39" applyFont="1" applyFill="1" applyBorder="1" applyAlignment="1" applyProtection="1">
      <alignment horizontal="center" vertical="center"/>
    </xf>
    <xf numFmtId="0" fontId="23" fillId="19" borderId="10" xfId="39" applyFont="1" applyFill="1" applyBorder="1" applyAlignment="1" applyProtection="1">
      <alignment horizontal="center" vertical="center"/>
    </xf>
    <xf numFmtId="0" fontId="23" fillId="19" borderId="11" xfId="39" applyFont="1" applyFill="1" applyBorder="1" applyAlignment="1" applyProtection="1">
      <alignment horizontal="center" vertical="center"/>
    </xf>
    <xf numFmtId="0" fontId="23" fillId="19" borderId="49" xfId="39" applyFont="1" applyFill="1" applyBorder="1" applyAlignment="1" applyProtection="1">
      <alignment horizontal="center" vertical="center"/>
    </xf>
    <xf numFmtId="5" fontId="23" fillId="19" borderId="36" xfId="39" applyNumberFormat="1" applyFont="1" applyFill="1" applyBorder="1" applyAlignment="1" applyProtection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Currency 2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rmal_Working Plan 2010-11_Budget figures reqd" xfId="40" xr:uid="{00000000-0005-0000-0000-000028000000}"/>
    <cellStyle name="Note" xfId="41" builtinId="10" customBuiltin="1"/>
    <cellStyle name="Output" xfId="42" builtinId="21" customBuiltin="1"/>
    <cellStyle name="Percent 2" xfId="43" xr:uid="{00000000-0005-0000-0000-00002B000000}"/>
    <cellStyle name="Title" xfId="44" builtinId="15" customBuiltin="1"/>
    <cellStyle name="Total" xfId="45" builtinId="25" customBuiltin="1"/>
    <cellStyle name="Warning Text" xfId="46" builtinId="11" customBuiltin="1"/>
  </cellStyles>
  <dxfs count="5">
    <dxf>
      <font>
        <color rgb="FFFF0000"/>
      </font>
    </dxf>
    <dxf>
      <fill>
        <patternFill>
          <bgColor indexed="22"/>
        </patternFill>
      </fill>
    </dxf>
    <dxf>
      <font>
        <b/>
        <i val="0"/>
        <color theme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E29586"/>
      <color rgb="FFFFCCCC"/>
      <color rgb="FF66FF33"/>
      <color rgb="FFFFFF99"/>
      <color rgb="FFFE3800"/>
      <color rgb="FFFFFFCC"/>
      <color rgb="FFF89108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n-GB"/>
              <a:t>Bonus</a:t>
            </a:r>
          </a:p>
        </c:rich>
      </c:tx>
      <c:layout>
        <c:manualLayout>
          <c:xMode val="edge"/>
          <c:yMode val="edge"/>
          <c:x val="0.24125582117021882"/>
          <c:y val="6.4053110165189803E-2"/>
        </c:manualLayout>
      </c:layout>
      <c:overlay val="0"/>
      <c:spPr>
        <a:noFill/>
        <a:ln w="25400">
          <a:noFill/>
        </a:ln>
      </c:spPr>
    </c:title>
    <c:autoTitleDeleted val="0"/>
    <c:view3D>
      <c:rotX val="11"/>
      <c:hPercent val="44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516331135224043E-2"/>
          <c:y val="5.4701892201725853E-2"/>
          <c:w val="0.95013052853302404"/>
          <c:h val="0.7922106635207932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SDA!$B$14:$B$21</c:f>
              <c:strCache>
                <c:ptCount val="8"/>
                <c:pt idx="0">
                  <c:v>N</c:v>
                </c:pt>
                <c:pt idx="1">
                  <c:v>R</c:v>
                </c:pt>
                <c:pt idx="2">
                  <c:v> Y1</c:v>
                </c:pt>
                <c:pt idx="3">
                  <c:v>Y2</c:v>
                </c:pt>
                <c:pt idx="4">
                  <c:v>Y3</c:v>
                </c:pt>
                <c:pt idx="5">
                  <c:v>Y4</c:v>
                </c:pt>
                <c:pt idx="6">
                  <c:v>Y5</c:v>
                </c:pt>
                <c:pt idx="7">
                  <c:v>Y6</c:v>
                </c:pt>
              </c:strCache>
            </c:strRef>
          </c:cat>
          <c:val>
            <c:numRef>
              <c:f>Budget!$C$6:$C$13</c:f>
              <c:numCache>
                <c:formatCode>#,##0_);[Red]\(#,##0\)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1-4640-B06C-AB05B9E89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569696"/>
        <c:axId val="197570080"/>
        <c:axId val="0"/>
      </c:bar3DChart>
      <c:catAx>
        <c:axId val="19756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n-US"/>
          </a:p>
        </c:txPr>
        <c:crossAx val="19757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57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n-US"/>
          </a:p>
        </c:txPr>
        <c:crossAx val="19756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2018/19</a:t>
            </a:r>
          </a:p>
        </c:rich>
      </c:tx>
      <c:layout>
        <c:manualLayout>
          <c:xMode val="edge"/>
          <c:yMode val="edge"/>
          <c:x val="0.41347747793661999"/>
          <c:y val="2.88808737617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82196339434307E-2"/>
          <c:y val="0.19855630668347199"/>
          <c:w val="0.87938487903356999"/>
          <c:h val="0.59446086093170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SDA!$AM$11</c:f>
              <c:strCache>
                <c:ptCount val="1"/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SDA!$B$14:$B$21</c:f>
              <c:strCache>
                <c:ptCount val="8"/>
                <c:pt idx="0">
                  <c:v>N</c:v>
                </c:pt>
                <c:pt idx="1">
                  <c:v>R</c:v>
                </c:pt>
                <c:pt idx="2">
                  <c:v> Y1</c:v>
                </c:pt>
                <c:pt idx="3">
                  <c:v>Y2</c:v>
                </c:pt>
                <c:pt idx="4">
                  <c:v>Y3</c:v>
                </c:pt>
                <c:pt idx="5">
                  <c:v>Y4</c:v>
                </c:pt>
                <c:pt idx="6">
                  <c:v>Y5</c:v>
                </c:pt>
                <c:pt idx="7">
                  <c:v>Y6</c:v>
                </c:pt>
              </c:strCache>
            </c:strRef>
          </c:cat>
          <c:val>
            <c:numRef>
              <c:f>SDA!$AM$14:$AM$21</c:f>
              <c:numCache>
                <c:formatCode>"£"#,##0_);\("£"#,##0\)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4-417B-9AFB-BA4F7D105B7F}"/>
            </c:ext>
          </c:extLst>
        </c:ser>
        <c:ser>
          <c:idx val="1"/>
          <c:order val="1"/>
          <c:tx>
            <c:strRef>
              <c:f>SDA!$AN$11</c:f>
              <c:strCache>
                <c:ptCount val="1"/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SDA!$B$14:$B$21</c:f>
              <c:strCache>
                <c:ptCount val="8"/>
                <c:pt idx="0">
                  <c:v>N</c:v>
                </c:pt>
                <c:pt idx="1">
                  <c:v>R</c:v>
                </c:pt>
                <c:pt idx="2">
                  <c:v> Y1</c:v>
                </c:pt>
                <c:pt idx="3">
                  <c:v>Y2</c:v>
                </c:pt>
                <c:pt idx="4">
                  <c:v>Y3</c:v>
                </c:pt>
                <c:pt idx="5">
                  <c:v>Y4</c:v>
                </c:pt>
                <c:pt idx="6">
                  <c:v>Y5</c:v>
                </c:pt>
                <c:pt idx="7">
                  <c:v>Y6</c:v>
                </c:pt>
              </c:strCache>
            </c:strRef>
          </c:cat>
          <c:val>
            <c:numRef>
              <c:f>SDA!$AN$14:$AN$21</c:f>
              <c:numCache>
                <c:formatCode>[$£-809]#,##0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1034-417B-9AFB-BA4F7D105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50616"/>
        <c:axId val="197759552"/>
      </c:barChart>
      <c:catAx>
        <c:axId val="197750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7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759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£&quot;#,##0_);\(&quot;£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750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16498738628545"/>
          <c:y val="5.2006434679536702E-2"/>
          <c:w val="0.24683216493602"/>
          <c:h val="0.17308270801193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841942</xdr:colOff>
      <xdr:row>23</xdr:row>
      <xdr:rowOff>18710</xdr:rowOff>
    </xdr:from>
    <xdr:to>
      <xdr:col>41</xdr:col>
      <xdr:colOff>13607</xdr:colOff>
      <xdr:row>31</xdr:row>
      <xdr:rowOff>122464</xdr:rowOff>
    </xdr:to>
    <xdr:graphicFrame macro="">
      <xdr:nvGraphicFramePr>
        <xdr:cNvPr id="3452964" name="Chart 8" descr="as a % of BASIC (YN-Y6)&#10;" title="Bonus">
          <a:extLst>
            <a:ext uri="{FF2B5EF4-FFF2-40B4-BE49-F238E27FC236}">
              <a16:creationId xmlns:a16="http://schemas.microsoft.com/office/drawing/2014/main" id="{00000000-0008-0000-0000-000024B03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2042</xdr:colOff>
      <xdr:row>23</xdr:row>
      <xdr:rowOff>1361</xdr:rowOff>
    </xdr:from>
    <xdr:to>
      <xdr:col>35</xdr:col>
      <xdr:colOff>659947</xdr:colOff>
      <xdr:row>31</xdr:row>
      <xdr:rowOff>120763</xdr:rowOff>
    </xdr:to>
    <xdr:graphicFrame macro="">
      <xdr:nvGraphicFramePr>
        <xdr:cNvPr id="3452966" name="Chart 15" descr="Cost per pupil agains AWPU" title="2018/2019">
          <a:extLst>
            <a:ext uri="{FF2B5EF4-FFF2-40B4-BE49-F238E27FC236}">
              <a16:creationId xmlns:a16="http://schemas.microsoft.com/office/drawing/2014/main" id="{00000000-0008-0000-0000-000026B03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312967</xdr:colOff>
      <xdr:row>31</xdr:row>
      <xdr:rowOff>149678</xdr:rowOff>
    </xdr:from>
    <xdr:to>
      <xdr:col>36</xdr:col>
      <xdr:colOff>921206</xdr:colOff>
      <xdr:row>32</xdr:row>
      <xdr:rowOff>190498</xdr:rowOff>
    </xdr:to>
    <xdr:sp macro="" textlink="Budget!C15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675181" y="8531678"/>
          <a:ext cx="608239" cy="285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40D4AA5-5F1F-4385-A711-BF8BAAF959E6}" type="TxLink">
            <a:rPr lang="en-US" sz="1400" b="1" i="0" u="none" strike="noStrike">
              <a:solidFill>
                <a:srgbClr val="000000"/>
              </a:solidFill>
              <a:latin typeface="Gill Sans MT"/>
            </a:rPr>
            <a:pPr/>
            <a:t>#DIV/0!</a:t>
          </a:fld>
          <a:endParaRPr lang="en-GB" sz="1800"/>
        </a:p>
      </xdr:txBody>
    </xdr:sp>
    <xdr:clientData/>
  </xdr:twoCellAnchor>
  <xdr:twoCellAnchor>
    <xdr:from>
      <xdr:col>36</xdr:col>
      <xdr:colOff>945695</xdr:colOff>
      <xdr:row>31</xdr:row>
      <xdr:rowOff>217713</xdr:rowOff>
    </xdr:from>
    <xdr:to>
      <xdr:col>41</xdr:col>
      <xdr:colOff>0</xdr:colOff>
      <xdr:row>32</xdr:row>
      <xdr:rowOff>176893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328195" y="8626927"/>
          <a:ext cx="4347484" cy="2041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as a % of BASIC (YN-Y6)</a:t>
          </a:r>
        </a:p>
      </xdr:txBody>
    </xdr:sp>
    <xdr:clientData/>
  </xdr:twoCellAnchor>
  <xdr:twoCellAnchor>
    <xdr:from>
      <xdr:col>33</xdr:col>
      <xdr:colOff>367392</xdr:colOff>
      <xdr:row>23</xdr:row>
      <xdr:rowOff>108857</xdr:rowOff>
    </xdr:from>
    <xdr:to>
      <xdr:col>35</xdr:col>
      <xdr:colOff>285749</xdr:colOff>
      <xdr:row>24</xdr:row>
      <xdr:rowOff>217715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375071" y="6490607"/>
          <a:ext cx="1741714" cy="36739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/>
            <a:t>AWPU = £ per pupil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ee%20Wilson\AppData\Local\Microsoft\Windows\INetCache\IE\YHL7NDNN\Users\Paul%20Sorby\Documents\FoS%20Misc\Brumby\2011-12\Management%20Plans\Brumby%20Support%20Sta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Staff"/>
      <sheetName val="Teaching Salaries"/>
      <sheetName val="Pay Scales"/>
    </sheetNames>
    <sheetDataSet>
      <sheetData sheetId="0"/>
      <sheetData sheetId="1"/>
      <sheetData sheetId="2">
        <row r="173">
          <cell r="B173" t="str">
            <v>SCP</v>
          </cell>
          <cell r="C173">
            <v>40634</v>
          </cell>
          <cell r="D173">
            <v>41000</v>
          </cell>
          <cell r="E173" t="str">
            <v>monthly</v>
          </cell>
          <cell r="F173" t="str">
            <v>hourly 37</v>
          </cell>
        </row>
        <row r="174">
          <cell r="B174">
            <v>4</v>
          </cell>
          <cell r="C174">
            <v>12145</v>
          </cell>
          <cell r="D174">
            <v>12145</v>
          </cell>
          <cell r="E174">
            <v>1012.0833333333334</v>
          </cell>
          <cell r="F174">
            <v>6.2950758978156243</v>
          </cell>
        </row>
        <row r="175">
          <cell r="B175">
            <v>5</v>
          </cell>
          <cell r="C175">
            <v>12312</v>
          </cell>
          <cell r="D175">
            <v>12312</v>
          </cell>
          <cell r="E175">
            <v>1026</v>
          </cell>
          <cell r="F175">
            <v>6.3816364309514997</v>
          </cell>
        </row>
        <row r="176">
          <cell r="B176">
            <v>6</v>
          </cell>
          <cell r="C176">
            <v>12489</v>
          </cell>
          <cell r="D176">
            <v>12489</v>
          </cell>
          <cell r="E176">
            <v>1040.75</v>
          </cell>
          <cell r="F176">
            <v>6.4733802295446132</v>
          </cell>
        </row>
        <row r="177">
          <cell r="B177">
            <v>7</v>
          </cell>
          <cell r="C177">
            <v>12787</v>
          </cell>
          <cell r="D177">
            <v>12787</v>
          </cell>
          <cell r="E177">
            <v>1065.5833333333333</v>
          </cell>
          <cell r="F177">
            <v>6.6278415401703077</v>
          </cell>
        </row>
        <row r="178">
          <cell r="B178">
            <v>8</v>
          </cell>
          <cell r="C178">
            <v>13189</v>
          </cell>
          <cell r="D178">
            <v>13189</v>
          </cell>
          <cell r="E178">
            <v>1099.0833333333333</v>
          </cell>
          <cell r="F178">
            <v>6.8362088115512769</v>
          </cell>
        </row>
        <row r="179">
          <cell r="B179">
            <v>9</v>
          </cell>
          <cell r="C179">
            <v>13589</v>
          </cell>
          <cell r="D179">
            <v>13589</v>
          </cell>
          <cell r="E179">
            <v>1132.4166666666667</v>
          </cell>
          <cell r="F179">
            <v>7.0435394298407994</v>
          </cell>
        </row>
        <row r="180">
          <cell r="B180">
            <v>10</v>
          </cell>
          <cell r="C180">
            <v>13874</v>
          </cell>
          <cell r="D180">
            <v>13874</v>
          </cell>
          <cell r="E180">
            <v>1156.1666666666667</v>
          </cell>
          <cell r="F180">
            <v>7.1912624953720847</v>
          </cell>
        </row>
        <row r="181">
          <cell r="B181">
            <v>11</v>
          </cell>
          <cell r="C181">
            <v>14733</v>
          </cell>
          <cell r="D181">
            <v>14733</v>
          </cell>
          <cell r="E181">
            <v>1227.75</v>
          </cell>
          <cell r="F181">
            <v>7.6365049981488342</v>
          </cell>
        </row>
        <row r="182">
          <cell r="B182">
            <v>12</v>
          </cell>
          <cell r="C182">
            <v>15039</v>
          </cell>
          <cell r="D182">
            <v>15039</v>
          </cell>
          <cell r="E182">
            <v>1253.25</v>
          </cell>
          <cell r="F182">
            <v>7.7951129211403183</v>
          </cell>
        </row>
        <row r="183">
          <cell r="B183">
            <v>13</v>
          </cell>
          <cell r="C183">
            <v>15444</v>
          </cell>
          <cell r="D183">
            <v>15444</v>
          </cell>
          <cell r="E183">
            <v>1287</v>
          </cell>
          <cell r="F183">
            <v>8.0050351721584612</v>
          </cell>
        </row>
        <row r="184">
          <cell r="B184">
            <v>14</v>
          </cell>
          <cell r="C184">
            <v>15725</v>
          </cell>
          <cell r="D184">
            <v>15725</v>
          </cell>
          <cell r="E184">
            <v>1310.4166666666667</v>
          </cell>
          <cell r="F184">
            <v>8.1506849315068486</v>
          </cell>
        </row>
        <row r="185">
          <cell r="B185">
            <v>15</v>
          </cell>
          <cell r="C185">
            <v>16054</v>
          </cell>
          <cell r="D185">
            <v>16054</v>
          </cell>
          <cell r="E185">
            <v>1337.8333333333333</v>
          </cell>
          <cell r="F185">
            <v>8.3212143650499826</v>
          </cell>
        </row>
        <row r="186">
          <cell r="B186">
            <v>16</v>
          </cell>
          <cell r="C186">
            <v>16440</v>
          </cell>
          <cell r="D186">
            <v>16440</v>
          </cell>
          <cell r="E186">
            <v>1370</v>
          </cell>
          <cell r="F186">
            <v>8.5212884116993717</v>
          </cell>
        </row>
        <row r="187">
          <cell r="B187">
            <v>17</v>
          </cell>
          <cell r="C187">
            <v>16830</v>
          </cell>
          <cell r="D187">
            <v>16830</v>
          </cell>
          <cell r="E187">
            <v>1402.5</v>
          </cell>
          <cell r="F187">
            <v>8.7234357645316543</v>
          </cell>
        </row>
        <row r="188">
          <cell r="B188">
            <v>18</v>
          </cell>
          <cell r="C188">
            <v>17161</v>
          </cell>
          <cell r="D188">
            <v>17161</v>
          </cell>
          <cell r="E188">
            <v>1430.0833333333333</v>
          </cell>
          <cell r="F188">
            <v>8.8950018511662332</v>
          </cell>
        </row>
        <row r="189">
          <cell r="B189">
            <v>19</v>
          </cell>
          <cell r="C189">
            <v>17802</v>
          </cell>
          <cell r="D189">
            <v>17802</v>
          </cell>
          <cell r="E189">
            <v>1483.5</v>
          </cell>
          <cell r="F189">
            <v>9.227249166975195</v>
          </cell>
        </row>
        <row r="190">
          <cell r="B190">
            <v>20</v>
          </cell>
          <cell r="C190">
            <v>18453</v>
          </cell>
          <cell r="D190">
            <v>18453</v>
          </cell>
          <cell r="E190">
            <v>1537.75</v>
          </cell>
          <cell r="F190">
            <v>9.5646797482413923</v>
          </cell>
        </row>
        <row r="191">
          <cell r="B191">
            <v>21</v>
          </cell>
          <cell r="C191">
            <v>19126</v>
          </cell>
          <cell r="D191">
            <v>19126</v>
          </cell>
          <cell r="E191">
            <v>1593.8333333333333</v>
          </cell>
          <cell r="F191">
            <v>9.9135135135135144</v>
          </cell>
        </row>
        <row r="192">
          <cell r="B192">
            <v>22</v>
          </cell>
          <cell r="C192">
            <v>19621</v>
          </cell>
          <cell r="D192">
            <v>19621</v>
          </cell>
          <cell r="E192">
            <v>1635.0833333333333</v>
          </cell>
          <cell r="F192">
            <v>10.170085153646797</v>
          </cell>
        </row>
        <row r="193">
          <cell r="B193">
            <v>23</v>
          </cell>
          <cell r="C193">
            <v>20198</v>
          </cell>
          <cell r="D193">
            <v>20198</v>
          </cell>
          <cell r="E193">
            <v>1683.1666666666667</v>
          </cell>
          <cell r="F193">
            <v>10.469159570529433</v>
          </cell>
        </row>
        <row r="194">
          <cell r="B194">
            <v>24</v>
          </cell>
          <cell r="C194">
            <v>20858</v>
          </cell>
          <cell r="D194">
            <v>20858</v>
          </cell>
          <cell r="E194">
            <v>1738.1666666666667</v>
          </cell>
          <cell r="F194">
            <v>10.811255090707146</v>
          </cell>
        </row>
        <row r="195">
          <cell r="B195">
            <v>25</v>
          </cell>
          <cell r="C195">
            <v>21519</v>
          </cell>
          <cell r="D195">
            <v>21519</v>
          </cell>
          <cell r="E195">
            <v>1793.25</v>
          </cell>
          <cell r="F195">
            <v>11.15386893743058</v>
          </cell>
        </row>
        <row r="196">
          <cell r="B196">
            <v>26</v>
          </cell>
          <cell r="C196">
            <v>22221</v>
          </cell>
          <cell r="D196">
            <v>22221</v>
          </cell>
          <cell r="E196">
            <v>1851.75</v>
          </cell>
          <cell r="F196">
            <v>11.517734172528693</v>
          </cell>
        </row>
        <row r="197">
          <cell r="B197">
            <v>27</v>
          </cell>
          <cell r="C197">
            <v>22958</v>
          </cell>
          <cell r="D197">
            <v>22958</v>
          </cell>
          <cell r="E197">
            <v>1913.1666666666667</v>
          </cell>
          <cell r="F197">
            <v>11.899740836727137</v>
          </cell>
        </row>
        <row r="198">
          <cell r="B198">
            <v>28</v>
          </cell>
          <cell r="C198">
            <v>23708</v>
          </cell>
          <cell r="D198">
            <v>23708</v>
          </cell>
          <cell r="E198">
            <v>1975.6666666666667</v>
          </cell>
          <cell r="F198">
            <v>12.288485746019994</v>
          </cell>
        </row>
        <row r="199">
          <cell r="B199">
            <v>29</v>
          </cell>
          <cell r="C199">
            <v>24646</v>
          </cell>
          <cell r="D199">
            <v>24646</v>
          </cell>
          <cell r="E199">
            <v>2053.8333333333335</v>
          </cell>
          <cell r="F199">
            <v>12.774676045908922</v>
          </cell>
        </row>
        <row r="200">
          <cell r="B200">
            <v>30</v>
          </cell>
          <cell r="C200">
            <v>25472</v>
          </cell>
          <cell r="D200">
            <v>25472</v>
          </cell>
          <cell r="E200">
            <v>2122.6666666666665</v>
          </cell>
          <cell r="F200">
            <v>13.202813772676786</v>
          </cell>
        </row>
        <row r="201">
          <cell r="B201">
            <v>31</v>
          </cell>
          <cell r="C201">
            <v>26276</v>
          </cell>
          <cell r="D201">
            <v>26276</v>
          </cell>
          <cell r="E201">
            <v>2189.6666666666665</v>
          </cell>
          <cell r="F201">
            <v>13.619548315438726</v>
          </cell>
        </row>
        <row r="202">
          <cell r="B202">
            <v>32</v>
          </cell>
          <cell r="C202">
            <v>27052</v>
          </cell>
          <cell r="D202">
            <v>27052</v>
          </cell>
          <cell r="E202">
            <v>2254.3333333333335</v>
          </cell>
          <cell r="F202">
            <v>14.021769714920399</v>
          </cell>
        </row>
        <row r="203">
          <cell r="B203">
            <v>33</v>
          </cell>
          <cell r="C203">
            <v>27849</v>
          </cell>
          <cell r="D203">
            <v>27849</v>
          </cell>
          <cell r="E203">
            <v>2320.75</v>
          </cell>
          <cell r="F203">
            <v>14.434875971862274</v>
          </cell>
        </row>
        <row r="204">
          <cell r="B204">
            <v>34</v>
          </cell>
          <cell r="C204">
            <v>28636</v>
          </cell>
          <cell r="D204">
            <v>28636</v>
          </cell>
          <cell r="E204">
            <v>2386.3333333333335</v>
          </cell>
          <cell r="F204">
            <v>14.842798963346906</v>
          </cell>
        </row>
        <row r="205">
          <cell r="B205">
            <v>35</v>
          </cell>
          <cell r="C205">
            <v>29236</v>
          </cell>
          <cell r="D205">
            <v>29236</v>
          </cell>
          <cell r="E205">
            <v>2436.3333333333335</v>
          </cell>
          <cell r="F205">
            <v>15.153794890781191</v>
          </cell>
        </row>
        <row r="206">
          <cell r="B206">
            <v>36</v>
          </cell>
          <cell r="C206">
            <v>30011</v>
          </cell>
          <cell r="D206">
            <v>30011</v>
          </cell>
          <cell r="E206">
            <v>2500.9166666666665</v>
          </cell>
          <cell r="F206">
            <v>15.555497963717142</v>
          </cell>
        </row>
        <row r="207">
          <cell r="B207">
            <v>37</v>
          </cell>
          <cell r="C207">
            <v>30851</v>
          </cell>
          <cell r="D207">
            <v>30851</v>
          </cell>
          <cell r="E207">
            <v>2570.9166666666665</v>
          </cell>
          <cell r="F207">
            <v>15.99089226212514</v>
          </cell>
        </row>
        <row r="208">
          <cell r="B208">
            <v>38</v>
          </cell>
          <cell r="C208">
            <v>31754</v>
          </cell>
          <cell r="D208">
            <v>31754</v>
          </cell>
          <cell r="E208">
            <v>2646.1666666666665</v>
          </cell>
          <cell r="F208">
            <v>16.458941132913736</v>
          </cell>
        </row>
        <row r="209">
          <cell r="B209">
            <v>39</v>
          </cell>
          <cell r="C209">
            <v>32800</v>
          </cell>
          <cell r="D209">
            <v>32800</v>
          </cell>
          <cell r="E209">
            <v>2733.3333333333335</v>
          </cell>
          <cell r="F209">
            <v>17.001110699740835</v>
          </cell>
        </row>
        <row r="210">
          <cell r="B210">
            <v>40</v>
          </cell>
          <cell r="C210">
            <v>33661</v>
          </cell>
          <cell r="D210">
            <v>33661</v>
          </cell>
          <cell r="E210">
            <v>2805.0833333333335</v>
          </cell>
          <cell r="F210">
            <v>17.447389855609035</v>
          </cell>
        </row>
        <row r="211">
          <cell r="B211">
            <v>41</v>
          </cell>
          <cell r="C211">
            <v>34549</v>
          </cell>
          <cell r="D211">
            <v>34549</v>
          </cell>
          <cell r="E211">
            <v>2879.0833333333335</v>
          </cell>
          <cell r="F211">
            <v>17.907663828211774</v>
          </cell>
        </row>
        <row r="212">
          <cell r="B212">
            <v>42</v>
          </cell>
          <cell r="C212">
            <v>35430</v>
          </cell>
          <cell r="D212">
            <v>35430</v>
          </cell>
          <cell r="E212">
            <v>2952.5</v>
          </cell>
          <cell r="F212">
            <v>18.364309514994446</v>
          </cell>
        </row>
        <row r="213">
          <cell r="B213">
            <v>43</v>
          </cell>
          <cell r="C213">
            <v>36313</v>
          </cell>
          <cell r="D213">
            <v>36313</v>
          </cell>
          <cell r="E213">
            <v>3026.0833333333335</v>
          </cell>
          <cell r="F213">
            <v>18.821991854868568</v>
          </cell>
        </row>
        <row r="214">
          <cell r="B214">
            <v>44</v>
          </cell>
          <cell r="C214">
            <v>37206</v>
          </cell>
          <cell r="D214">
            <v>37206</v>
          </cell>
          <cell r="E214">
            <v>3100.5</v>
          </cell>
          <cell r="F214">
            <v>19.284857460199927</v>
          </cell>
        </row>
        <row r="215">
          <cell r="B215">
            <v>45</v>
          </cell>
          <cell r="C215">
            <v>38042</v>
          </cell>
          <cell r="D215">
            <v>38042</v>
          </cell>
          <cell r="E215">
            <v>3170.1666666666665</v>
          </cell>
          <cell r="F215">
            <v>19.718178452425025</v>
          </cell>
        </row>
        <row r="216">
          <cell r="B216">
            <v>46</v>
          </cell>
          <cell r="C216">
            <v>38961</v>
          </cell>
          <cell r="D216">
            <v>38961</v>
          </cell>
          <cell r="E216">
            <v>3246.75</v>
          </cell>
          <cell r="F216">
            <v>20.194520547945206</v>
          </cell>
        </row>
        <row r="217">
          <cell r="B217">
            <v>47</v>
          </cell>
          <cell r="C217">
            <v>39855</v>
          </cell>
          <cell r="D217">
            <v>39855</v>
          </cell>
          <cell r="E217">
            <v>3321.25</v>
          </cell>
          <cell r="F217">
            <v>20.657904479822289</v>
          </cell>
        </row>
        <row r="218">
          <cell r="B218">
            <v>48</v>
          </cell>
          <cell r="C218">
            <v>40741</v>
          </cell>
          <cell r="D218">
            <v>40741</v>
          </cell>
          <cell r="E218">
            <v>3395.0833333333335</v>
          </cell>
          <cell r="F218">
            <v>21.117141799333581</v>
          </cell>
        </row>
        <row r="219">
          <cell r="B219">
            <v>49</v>
          </cell>
          <cell r="C219">
            <v>41616</v>
          </cell>
          <cell r="D219">
            <v>41616</v>
          </cell>
          <cell r="E219">
            <v>3468</v>
          </cell>
          <cell r="F219">
            <v>21.570677526841912</v>
          </cell>
        </row>
        <row r="220">
          <cell r="B220">
            <v>50</v>
          </cell>
          <cell r="C220">
            <v>42470</v>
          </cell>
          <cell r="D220">
            <v>42470</v>
          </cell>
          <cell r="E220">
            <v>3539.1666666666665</v>
          </cell>
          <cell r="F220">
            <v>22.013328396890039</v>
          </cell>
        </row>
        <row r="221">
          <cell r="B221">
            <v>51</v>
          </cell>
          <cell r="C221">
            <v>43357</v>
          </cell>
          <cell r="D221">
            <v>43357</v>
          </cell>
          <cell r="E221">
            <v>3613.0833333333335</v>
          </cell>
          <cell r="F221">
            <v>22.473084042947058</v>
          </cell>
        </row>
        <row r="222">
          <cell r="B222">
            <v>52</v>
          </cell>
          <cell r="C222">
            <v>44276</v>
          </cell>
          <cell r="D222">
            <v>44276</v>
          </cell>
          <cell r="E222">
            <v>3689.6666666666665</v>
          </cell>
          <cell r="F222">
            <v>22.949426138467231</v>
          </cell>
        </row>
        <row r="223">
          <cell r="B223">
            <v>53</v>
          </cell>
          <cell r="C223">
            <v>45160</v>
          </cell>
          <cell r="D223">
            <v>45160</v>
          </cell>
          <cell r="E223">
            <v>3763.3333333333335</v>
          </cell>
          <cell r="F223">
            <v>23.40762680488708</v>
          </cell>
        </row>
        <row r="224">
          <cell r="B224">
            <v>54</v>
          </cell>
          <cell r="C224">
            <v>46092</v>
          </cell>
          <cell r="D224">
            <v>46092</v>
          </cell>
          <cell r="E224">
            <v>3841</v>
          </cell>
          <cell r="F224">
            <v>23.890707145501665</v>
          </cell>
        </row>
        <row r="225">
          <cell r="B225">
            <v>55</v>
          </cell>
          <cell r="C225">
            <v>47023</v>
          </cell>
          <cell r="D225">
            <v>47023</v>
          </cell>
          <cell r="E225">
            <v>3918.5833333333335</v>
          </cell>
          <cell r="F225">
            <v>24.37326915957053</v>
          </cell>
        </row>
        <row r="226">
          <cell r="B226">
            <v>56</v>
          </cell>
          <cell r="C226">
            <v>47955</v>
          </cell>
          <cell r="D226">
            <v>47955</v>
          </cell>
          <cell r="E226">
            <v>3996.25</v>
          </cell>
          <cell r="F226">
            <v>24.856349500185118</v>
          </cell>
        </row>
        <row r="227">
          <cell r="B227">
            <v>57</v>
          </cell>
          <cell r="C227">
            <v>48902</v>
          </cell>
          <cell r="D227">
            <v>48902</v>
          </cell>
          <cell r="E227">
            <v>4075.1666666666665</v>
          </cell>
          <cell r="F227">
            <v>25.34720473898556</v>
          </cell>
        </row>
        <row r="228">
          <cell r="B228">
            <v>58</v>
          </cell>
          <cell r="C228">
            <v>49502</v>
          </cell>
          <cell r="D228">
            <v>49502</v>
          </cell>
          <cell r="E228">
            <v>4125.166666666667</v>
          </cell>
          <cell r="F228">
            <v>25.658200666419845</v>
          </cell>
        </row>
        <row r="229">
          <cell r="B229">
            <v>59</v>
          </cell>
          <cell r="C229">
            <v>50736</v>
          </cell>
          <cell r="D229">
            <v>50736</v>
          </cell>
          <cell r="E229">
            <v>4228</v>
          </cell>
          <cell r="F229">
            <v>26.297815623843018</v>
          </cell>
        </row>
        <row r="230">
          <cell r="B230">
            <v>60</v>
          </cell>
          <cell r="C230">
            <v>51968</v>
          </cell>
          <cell r="D230">
            <v>51968</v>
          </cell>
          <cell r="E230">
            <v>4330.666666666667</v>
          </cell>
          <cell r="F230">
            <v>26.936393928174752</v>
          </cell>
        </row>
        <row r="231">
          <cell r="B231">
            <v>61</v>
          </cell>
          <cell r="C231">
            <v>53199</v>
          </cell>
          <cell r="D231">
            <v>53199</v>
          </cell>
          <cell r="E231">
            <v>4433.25</v>
          </cell>
          <cell r="F231">
            <v>27.574453905960755</v>
          </cell>
        </row>
        <row r="232">
          <cell r="B232">
            <v>62</v>
          </cell>
          <cell r="C232">
            <v>54425</v>
          </cell>
          <cell r="D232">
            <v>54425</v>
          </cell>
          <cell r="E232">
            <v>4535.416666666667</v>
          </cell>
          <cell r="F232">
            <v>28.209922251018142</v>
          </cell>
        </row>
        <row r="233">
          <cell r="B233">
            <v>63</v>
          </cell>
          <cell r="C233">
            <v>55779</v>
          </cell>
          <cell r="D233">
            <v>55779</v>
          </cell>
          <cell r="E233">
            <v>4648.25</v>
          </cell>
          <cell r="F233">
            <v>28.911736393928173</v>
          </cell>
        </row>
        <row r="234">
          <cell r="B234">
            <v>64</v>
          </cell>
          <cell r="C234">
            <v>57136</v>
          </cell>
          <cell r="D234">
            <v>57136</v>
          </cell>
          <cell r="E234">
            <v>4761.333333333333</v>
          </cell>
          <cell r="F234">
            <v>29.615105516475381</v>
          </cell>
        </row>
        <row r="235">
          <cell r="B235">
            <v>65</v>
          </cell>
          <cell r="C235">
            <v>58487</v>
          </cell>
          <cell r="D235">
            <v>58487</v>
          </cell>
          <cell r="E235">
            <v>4873.916666666667</v>
          </cell>
          <cell r="F235">
            <v>30.315364679748242</v>
          </cell>
        </row>
        <row r="236">
          <cell r="B236">
            <v>66</v>
          </cell>
          <cell r="C236">
            <v>59842</v>
          </cell>
          <cell r="D236">
            <v>59842</v>
          </cell>
          <cell r="E236">
            <v>4986.833333333333</v>
          </cell>
          <cell r="F236">
            <v>31.017697149204</v>
          </cell>
        </row>
        <row r="237">
          <cell r="B237">
            <v>67</v>
          </cell>
          <cell r="C237">
            <v>61199</v>
          </cell>
          <cell r="D237">
            <v>61199</v>
          </cell>
          <cell r="E237">
            <v>5099.916666666667</v>
          </cell>
          <cell r="F237">
            <v>31.721066271751202</v>
          </cell>
        </row>
        <row r="238">
          <cell r="B238">
            <v>68</v>
          </cell>
          <cell r="C238">
            <v>62670</v>
          </cell>
          <cell r="D238">
            <v>62670</v>
          </cell>
          <cell r="E238">
            <v>5222.5</v>
          </cell>
          <cell r="F238">
            <v>32.48352462051092</v>
          </cell>
        </row>
        <row r="239">
          <cell r="B239">
            <v>69</v>
          </cell>
          <cell r="C239">
            <v>64150</v>
          </cell>
          <cell r="D239">
            <v>64150</v>
          </cell>
          <cell r="E239">
            <v>5345.833333333333</v>
          </cell>
          <cell r="F239">
            <v>33.25064790818216</v>
          </cell>
        </row>
        <row r="240">
          <cell r="B240">
            <v>70</v>
          </cell>
          <cell r="C240">
            <v>65624</v>
          </cell>
          <cell r="D240">
            <v>65624</v>
          </cell>
          <cell r="E240">
            <v>5468.666666666667</v>
          </cell>
          <cell r="F240">
            <v>34.014661236579045</v>
          </cell>
        </row>
        <row r="241">
          <cell r="B241">
            <v>71</v>
          </cell>
          <cell r="C241">
            <v>67105</v>
          </cell>
          <cell r="D241">
            <v>67105</v>
          </cell>
          <cell r="E241">
            <v>5592.083333333333</v>
          </cell>
          <cell r="F241">
            <v>34.782302850796</v>
          </cell>
        </row>
        <row r="242">
          <cell r="B242">
            <v>72</v>
          </cell>
          <cell r="C242">
            <v>68579</v>
          </cell>
          <cell r="D242">
            <v>68579</v>
          </cell>
          <cell r="E242">
            <v>5714.916666666667</v>
          </cell>
          <cell r="F242">
            <v>35.546316179192893</v>
          </cell>
        </row>
        <row r="243">
          <cell r="B243">
            <v>73</v>
          </cell>
          <cell r="C243">
            <v>70179</v>
          </cell>
          <cell r="D243">
            <v>70179</v>
          </cell>
          <cell r="E243">
            <v>5848.25</v>
          </cell>
          <cell r="F243">
            <v>36.375638652350986</v>
          </cell>
        </row>
        <row r="244">
          <cell r="B244">
            <v>74</v>
          </cell>
          <cell r="C244">
            <v>71776</v>
          </cell>
          <cell r="D244">
            <v>71776</v>
          </cell>
          <cell r="E244">
            <v>5981.333333333333</v>
          </cell>
          <cell r="F244">
            <v>37.203406145871902</v>
          </cell>
        </row>
        <row r="245">
          <cell r="B245">
            <v>75</v>
          </cell>
          <cell r="C245">
            <v>73379</v>
          </cell>
          <cell r="D245">
            <v>73379</v>
          </cell>
          <cell r="E245">
            <v>6114.916666666667</v>
          </cell>
          <cell r="F245">
            <v>38.034283598667159</v>
          </cell>
        </row>
        <row r="246">
          <cell r="B246">
            <v>76</v>
          </cell>
          <cell r="C246">
            <v>74979</v>
          </cell>
          <cell r="D246">
            <v>74979</v>
          </cell>
          <cell r="E246">
            <v>6248.25</v>
          </cell>
          <cell r="F246">
            <v>38.863606071825252</v>
          </cell>
        </row>
        <row r="247">
          <cell r="B247">
            <v>77</v>
          </cell>
          <cell r="C247">
            <v>76579</v>
          </cell>
          <cell r="D247">
            <v>76579</v>
          </cell>
          <cell r="E247">
            <v>6381.583333333333</v>
          </cell>
          <cell r="F247">
            <v>39.692928544983339</v>
          </cell>
        </row>
        <row r="248">
          <cell r="B248">
            <v>78</v>
          </cell>
          <cell r="C248">
            <v>78301</v>
          </cell>
          <cell r="D248">
            <v>78301</v>
          </cell>
          <cell r="E248">
            <v>6525.083333333333</v>
          </cell>
          <cell r="F248">
            <v>40.585486856719733</v>
          </cell>
        </row>
        <row r="249">
          <cell r="B249">
            <v>79</v>
          </cell>
          <cell r="C249">
            <v>80024</v>
          </cell>
          <cell r="D249">
            <v>80024</v>
          </cell>
          <cell r="E249">
            <v>6668.666666666667</v>
          </cell>
          <cell r="F249">
            <v>41.47856349500185</v>
          </cell>
        </row>
        <row r="250">
          <cell r="B250">
            <v>80</v>
          </cell>
          <cell r="C250">
            <v>81744</v>
          </cell>
          <cell r="D250">
            <v>81744</v>
          </cell>
          <cell r="E250">
            <v>6812</v>
          </cell>
          <cell r="F250">
            <v>42.370085153646798</v>
          </cell>
        </row>
        <row r="251">
          <cell r="B251">
            <v>81</v>
          </cell>
          <cell r="C251">
            <v>83467</v>
          </cell>
          <cell r="D251">
            <v>83467</v>
          </cell>
          <cell r="E251">
            <v>6955.583333333333</v>
          </cell>
          <cell r="F251">
            <v>43.263161791928916</v>
          </cell>
        </row>
        <row r="252">
          <cell r="B252">
            <v>82</v>
          </cell>
          <cell r="C252">
            <v>85193</v>
          </cell>
          <cell r="D252">
            <v>85193</v>
          </cell>
          <cell r="E252">
            <v>7099.416666666667</v>
          </cell>
          <cell r="F252">
            <v>44.157793409848203</v>
          </cell>
        </row>
        <row r="253">
          <cell r="B253">
            <v>83</v>
          </cell>
          <cell r="C253">
            <v>87038</v>
          </cell>
          <cell r="D253">
            <v>87038</v>
          </cell>
          <cell r="E253">
            <v>7253.166666666667</v>
          </cell>
          <cell r="F253">
            <v>45.114105886708629</v>
          </cell>
        </row>
        <row r="254">
          <cell r="B254">
            <v>84</v>
          </cell>
          <cell r="C254">
            <v>88884</v>
          </cell>
          <cell r="D254">
            <v>88884</v>
          </cell>
          <cell r="E254">
            <v>7407</v>
          </cell>
          <cell r="F254">
            <v>46.07093669011477</v>
          </cell>
        </row>
        <row r="255">
          <cell r="B255">
            <v>85</v>
          </cell>
          <cell r="C255">
            <v>90726</v>
          </cell>
          <cell r="D255">
            <v>90726</v>
          </cell>
          <cell r="E255">
            <v>7560.5</v>
          </cell>
          <cell r="F255">
            <v>47.025694187338026</v>
          </cell>
        </row>
        <row r="256">
          <cell r="B256">
            <v>86</v>
          </cell>
          <cell r="C256">
            <v>92575</v>
          </cell>
          <cell r="D256">
            <v>92575</v>
          </cell>
          <cell r="E256">
            <v>7714.583333333333</v>
          </cell>
          <cell r="F256">
            <v>47.984079970381337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X46"/>
  <sheetViews>
    <sheetView tabSelected="1" topLeftCell="Q1" zoomScale="80" zoomScaleNormal="80" zoomScalePageLayoutView="80" workbookViewId="0">
      <selection activeCell="AI9" sqref="AI9"/>
    </sheetView>
  </sheetViews>
  <sheetFormatPr defaultColWidth="8.87890625" defaultRowHeight="18.350000000000001" x14ac:dyDescent="0.8"/>
  <cols>
    <col min="1" max="1" width="6.87890625" style="83" customWidth="1"/>
    <col min="2" max="2" width="26.1171875" style="83" bestFit="1" customWidth="1"/>
    <col min="3" max="3" width="6" style="83" customWidth="1"/>
    <col min="4" max="4" width="4.17578125" style="83" bestFit="1" customWidth="1"/>
    <col min="5" max="15" width="3" style="83" bestFit="1" customWidth="1"/>
    <col min="16" max="16" width="3" style="83" customWidth="1"/>
    <col min="17" max="32" width="3" style="83" bestFit="1" customWidth="1"/>
    <col min="33" max="33" width="15.5859375" style="83" bestFit="1" customWidth="1"/>
    <col min="34" max="34" width="10.1171875" style="83" customWidth="1"/>
    <col min="35" max="35" width="9.87890625" style="83" bestFit="1" customWidth="1"/>
    <col min="36" max="36" width="14.41015625" style="83" bestFit="1" customWidth="1"/>
    <col min="37" max="37" width="20.17578125" style="83" customWidth="1"/>
    <col min="38" max="38" width="8.87890625" style="83" customWidth="1"/>
    <col min="39" max="39" width="10.5859375" style="83" bestFit="1" customWidth="1"/>
    <col min="40" max="40" width="8" style="83" bestFit="1" customWidth="1"/>
    <col min="41" max="41" width="8.1171875" style="83" bestFit="1" customWidth="1"/>
    <col min="42" max="42" width="3.64453125" style="83" customWidth="1"/>
    <col min="43" max="43" width="28.5859375" style="83" bestFit="1" customWidth="1"/>
    <col min="44" max="44" width="11" style="84" bestFit="1" customWidth="1"/>
    <col min="45" max="45" width="8.1171875" style="83" bestFit="1" customWidth="1"/>
    <col min="46" max="46" width="8.87890625" style="300" customWidth="1"/>
    <col min="47" max="47" width="27.87890625" style="83" bestFit="1" customWidth="1"/>
    <col min="48" max="16384" width="8.87890625" style="83"/>
  </cols>
  <sheetData>
    <row r="1" spans="1:50" ht="18.7" thickBot="1" x14ac:dyDescent="0.85"/>
    <row r="2" spans="1:50" ht="45" customHeight="1" x14ac:dyDescent="1.6">
      <c r="B2" s="400" t="s">
        <v>108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6" t="s">
        <v>103</v>
      </c>
      <c r="AR2" s="406"/>
      <c r="AS2" s="407"/>
      <c r="AU2" s="393" t="s">
        <v>106</v>
      </c>
    </row>
    <row r="3" spans="1:50" ht="19.5" customHeight="1" x14ac:dyDescent="0.8">
      <c r="B3" s="402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395" t="s">
        <v>107</v>
      </c>
      <c r="AR3" s="396"/>
      <c r="AS3" s="397"/>
      <c r="AU3" s="304"/>
    </row>
    <row r="4" spans="1:50" ht="20.25" customHeight="1" thickBot="1" x14ac:dyDescent="0.85">
      <c r="B4" s="404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398"/>
      <c r="AR4" s="398"/>
      <c r="AS4" s="399"/>
      <c r="AU4" s="304"/>
    </row>
    <row r="5" spans="1:50" ht="18.7" thickBot="1" x14ac:dyDescent="0.8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6"/>
      <c r="AI5" s="87"/>
      <c r="AJ5" s="88"/>
      <c r="AO5" s="84"/>
      <c r="AP5" s="84"/>
      <c r="AR5" s="89"/>
    </row>
    <row r="6" spans="1:50" ht="21.7" thickBot="1" x14ac:dyDescent="1">
      <c r="B6" s="411" t="s">
        <v>69</v>
      </c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62">
        <f>SL!R3</f>
        <v>0</v>
      </c>
      <c r="AH6" s="124" t="s">
        <v>49</v>
      </c>
      <c r="AI6" s="63">
        <v>25</v>
      </c>
      <c r="AJ6" s="90"/>
      <c r="AK6" s="80" t="s">
        <v>2</v>
      </c>
      <c r="AL6" s="249" t="e">
        <f>AH22/AG6</f>
        <v>#DIV/0!</v>
      </c>
      <c r="AM6" s="260"/>
      <c r="AN6" s="262"/>
      <c r="AO6" s="263"/>
      <c r="AQ6" s="408" t="s">
        <v>113</v>
      </c>
      <c r="AR6" s="409"/>
      <c r="AS6" s="410"/>
      <c r="AU6" s="304"/>
      <c r="AV6" s="334"/>
      <c r="AW6" s="334"/>
      <c r="AX6" s="334"/>
    </row>
    <row r="7" spans="1:50" x14ac:dyDescent="0.8">
      <c r="B7" s="357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87" t="s">
        <v>86</v>
      </c>
      <c r="AH7" s="358"/>
      <c r="AI7" s="64">
        <f>AR24</f>
        <v>0</v>
      </c>
      <c r="AJ7" s="90"/>
      <c r="AK7" s="81" t="s">
        <v>37</v>
      </c>
      <c r="AL7" s="248" t="e">
        <f>SUM(AR7,AR10)/AG6</f>
        <v>#DIV/0!</v>
      </c>
      <c r="AM7" s="413" t="s">
        <v>78</v>
      </c>
      <c r="AN7" s="414"/>
      <c r="AO7" s="66" t="e">
        <f>AL7/AI6</f>
        <v>#DIV/0!</v>
      </c>
      <c r="AQ7" s="91" t="s">
        <v>3</v>
      </c>
      <c r="AR7" s="92"/>
      <c r="AS7" s="93" t="e">
        <f>AR7/AI7</f>
        <v>#DIV/0!</v>
      </c>
      <c r="AU7" s="334"/>
      <c r="AV7" s="304"/>
      <c r="AW7" s="304"/>
      <c r="AX7" s="304"/>
    </row>
    <row r="8" spans="1:50" ht="21" customHeight="1" thickBot="1" x14ac:dyDescent="0.85">
      <c r="B8" s="359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 t="s">
        <v>6</v>
      </c>
      <c r="AH8" s="360"/>
      <c r="AI8" s="65"/>
      <c r="AJ8" s="90"/>
      <c r="AK8" s="81" t="s">
        <v>5</v>
      </c>
      <c r="AL8" s="261" t="e">
        <f>AH22/AI6/AG6</f>
        <v>#DIV/0!</v>
      </c>
      <c r="AM8" s="415" t="s">
        <v>77</v>
      </c>
      <c r="AN8" s="416"/>
      <c r="AO8" s="246" t="e">
        <f>AO7/38</f>
        <v>#DIV/0!</v>
      </c>
      <c r="AQ8" s="94" t="s">
        <v>79</v>
      </c>
      <c r="AR8" s="95"/>
      <c r="AS8" s="96" t="e">
        <f>AR8/AI7</f>
        <v>#DIV/0!</v>
      </c>
      <c r="AU8" s="342"/>
      <c r="AV8" s="304"/>
      <c r="AW8" s="304"/>
      <c r="AX8" s="304"/>
    </row>
    <row r="9" spans="1:50" ht="21" customHeight="1" thickBot="1" x14ac:dyDescent="0.85">
      <c r="B9" s="361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89" t="s">
        <v>109</v>
      </c>
      <c r="AG9" s="388"/>
      <c r="AH9" s="362"/>
      <c r="AI9" s="429">
        <f>AI7-AI8</f>
        <v>0</v>
      </c>
      <c r="AJ9" s="90"/>
      <c r="AK9" s="67"/>
      <c r="AL9" s="68" t="s">
        <v>7</v>
      </c>
      <c r="AM9" s="69"/>
      <c r="AN9" s="82"/>
      <c r="AO9" s="247"/>
      <c r="AQ9" s="94" t="s">
        <v>80</v>
      </c>
      <c r="AR9" s="95"/>
      <c r="AS9" s="96" t="e">
        <f>AR9/AI7</f>
        <v>#DIV/0!</v>
      </c>
      <c r="AU9" s="334"/>
      <c r="AV9" s="304"/>
      <c r="AW9" s="304"/>
      <c r="AX9" s="304"/>
    </row>
    <row r="10" spans="1:50" ht="21" customHeight="1" thickBot="1" x14ac:dyDescent="0.85">
      <c r="AJ10" s="97"/>
      <c r="AQ10" s="98" t="s">
        <v>111</v>
      </c>
      <c r="AR10" s="95"/>
      <c r="AS10" s="99" t="e">
        <f>AR10/AI7</f>
        <v>#DIV/0!</v>
      </c>
      <c r="AU10" s="334"/>
      <c r="AV10" s="304"/>
      <c r="AW10" s="304"/>
      <c r="AX10" s="304"/>
    </row>
    <row r="11" spans="1:50" ht="21" customHeight="1" thickBot="1" x14ac:dyDescent="0.85">
      <c r="A11" s="193"/>
      <c r="B11" s="154" t="s">
        <v>66</v>
      </c>
      <c r="C11" s="250"/>
      <c r="D11" s="251"/>
      <c r="E11" s="251"/>
      <c r="F11" s="417" t="s">
        <v>60</v>
      </c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363"/>
      <c r="AH11" s="366"/>
      <c r="AI11" s="369"/>
      <c r="AJ11" s="372"/>
      <c r="AK11" s="369"/>
      <c r="AL11" s="372"/>
      <c r="AM11" s="375"/>
      <c r="AN11" s="378"/>
      <c r="AO11" s="90"/>
      <c r="AP11" s="100"/>
      <c r="AQ11" s="101" t="s">
        <v>34</v>
      </c>
      <c r="AR11" s="102">
        <f>SUM(AR7:AR10)</f>
        <v>0</v>
      </c>
      <c r="AS11" s="103" t="e">
        <f>SUM(AS7:AS10)</f>
        <v>#DIV/0!</v>
      </c>
      <c r="AU11" s="334"/>
      <c r="AV11" s="304"/>
      <c r="AW11" s="304"/>
      <c r="AX11" s="304"/>
    </row>
    <row r="12" spans="1:50" ht="21" customHeight="1" thickBot="1" x14ac:dyDescent="0.85">
      <c r="B12" s="190" t="s">
        <v>67</v>
      </c>
      <c r="C12" s="335" t="s">
        <v>59</v>
      </c>
      <c r="D12" s="337" t="s">
        <v>59</v>
      </c>
      <c r="E12" s="194" t="s">
        <v>68</v>
      </c>
      <c r="F12" s="194" t="s">
        <v>68</v>
      </c>
      <c r="G12" s="195" t="s">
        <v>68</v>
      </c>
      <c r="H12" s="195" t="s">
        <v>68</v>
      </c>
      <c r="I12" s="195">
        <v>1</v>
      </c>
      <c r="J12" s="195">
        <v>1</v>
      </c>
      <c r="K12" s="195">
        <v>1</v>
      </c>
      <c r="L12" s="195">
        <v>1</v>
      </c>
      <c r="M12" s="195">
        <v>2</v>
      </c>
      <c r="N12" s="195">
        <v>2</v>
      </c>
      <c r="O12" s="195">
        <v>2</v>
      </c>
      <c r="P12" s="195">
        <v>2</v>
      </c>
      <c r="Q12" s="195">
        <v>3</v>
      </c>
      <c r="R12" s="195">
        <v>3</v>
      </c>
      <c r="S12" s="195">
        <v>3</v>
      </c>
      <c r="T12" s="195">
        <v>3</v>
      </c>
      <c r="U12" s="195">
        <v>4</v>
      </c>
      <c r="V12" s="195">
        <v>4</v>
      </c>
      <c r="W12" s="195">
        <v>4</v>
      </c>
      <c r="X12" s="195">
        <v>4</v>
      </c>
      <c r="Y12" s="195">
        <v>5</v>
      </c>
      <c r="Z12" s="195">
        <v>5</v>
      </c>
      <c r="AA12" s="195">
        <v>5</v>
      </c>
      <c r="AB12" s="195">
        <v>5</v>
      </c>
      <c r="AC12" s="195">
        <v>6</v>
      </c>
      <c r="AD12" s="195">
        <v>6</v>
      </c>
      <c r="AE12" s="195">
        <v>6</v>
      </c>
      <c r="AF12" s="195">
        <v>6</v>
      </c>
      <c r="AG12" s="364" t="s">
        <v>62</v>
      </c>
      <c r="AH12" s="367" t="s">
        <v>10</v>
      </c>
      <c r="AI12" s="370" t="s">
        <v>82</v>
      </c>
      <c r="AJ12" s="373" t="s">
        <v>83</v>
      </c>
      <c r="AK12" s="370" t="s">
        <v>84</v>
      </c>
      <c r="AL12" s="373" t="s">
        <v>85</v>
      </c>
      <c r="AM12" s="376" t="s">
        <v>14</v>
      </c>
      <c r="AN12" s="379" t="s">
        <v>15</v>
      </c>
      <c r="AQ12" s="252" t="s">
        <v>81</v>
      </c>
      <c r="AR12" s="255"/>
      <c r="AS12" s="257" t="e">
        <f>AR12/AI7</f>
        <v>#DIV/0!</v>
      </c>
    </row>
    <row r="13" spans="1:50" ht="21" customHeight="1" thickBot="1" x14ac:dyDescent="0.85">
      <c r="B13" s="189"/>
      <c r="C13" s="336" t="s">
        <v>104</v>
      </c>
      <c r="D13" s="338" t="s">
        <v>105</v>
      </c>
      <c r="E13" s="196" t="s">
        <v>74</v>
      </c>
      <c r="F13" s="196" t="s">
        <v>75</v>
      </c>
      <c r="G13" s="197" t="s">
        <v>76</v>
      </c>
      <c r="H13" s="197" t="s">
        <v>93</v>
      </c>
      <c r="I13" s="197" t="s">
        <v>74</v>
      </c>
      <c r="J13" s="197" t="s">
        <v>75</v>
      </c>
      <c r="K13" s="197" t="s">
        <v>76</v>
      </c>
      <c r="L13" s="197" t="s">
        <v>93</v>
      </c>
      <c r="M13" s="197" t="s">
        <v>74</v>
      </c>
      <c r="N13" s="197" t="s">
        <v>75</v>
      </c>
      <c r="O13" s="197" t="s">
        <v>76</v>
      </c>
      <c r="P13" s="197" t="s">
        <v>93</v>
      </c>
      <c r="Q13" s="197" t="s">
        <v>74</v>
      </c>
      <c r="R13" s="197" t="s">
        <v>75</v>
      </c>
      <c r="S13" s="197" t="s">
        <v>76</v>
      </c>
      <c r="T13" s="197" t="s">
        <v>93</v>
      </c>
      <c r="U13" s="197" t="s">
        <v>74</v>
      </c>
      <c r="V13" s="197" t="s">
        <v>75</v>
      </c>
      <c r="W13" s="197" t="s">
        <v>76</v>
      </c>
      <c r="X13" s="197" t="s">
        <v>93</v>
      </c>
      <c r="Y13" s="197" t="s">
        <v>74</v>
      </c>
      <c r="Z13" s="197" t="s">
        <v>75</v>
      </c>
      <c r="AA13" s="197" t="s">
        <v>76</v>
      </c>
      <c r="AB13" s="197" t="s">
        <v>93</v>
      </c>
      <c r="AC13" s="198" t="s">
        <v>74</v>
      </c>
      <c r="AD13" s="198" t="s">
        <v>75</v>
      </c>
      <c r="AE13" s="198" t="s">
        <v>76</v>
      </c>
      <c r="AF13" s="198" t="s">
        <v>93</v>
      </c>
      <c r="AG13" s="365"/>
      <c r="AH13" s="368"/>
      <c r="AI13" s="371"/>
      <c r="AJ13" s="374"/>
      <c r="AK13" s="371"/>
      <c r="AL13" s="374"/>
      <c r="AM13" s="377"/>
      <c r="AN13" s="380"/>
      <c r="AQ13" s="253" t="s">
        <v>92</v>
      </c>
      <c r="AR13" s="95"/>
      <c r="AS13" s="114" t="e">
        <f>AR13/AI7</f>
        <v>#DIV/0!</v>
      </c>
    </row>
    <row r="14" spans="1:50" ht="21" customHeight="1" thickBot="1" x14ac:dyDescent="0.85">
      <c r="B14" s="59" t="s">
        <v>59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2"/>
      <c r="AD14" s="192"/>
      <c r="AE14" s="192"/>
      <c r="AF14" s="192"/>
      <c r="AG14" s="274">
        <f>SUM(C14:AF14)</f>
        <v>0</v>
      </c>
      <c r="AH14" s="269">
        <f>CP!G52</f>
        <v>0</v>
      </c>
      <c r="AI14" s="40" t="e">
        <f t="shared" ref="AI14:AI21" si="0">AH14/$AL$6</f>
        <v>#DIV/0!</v>
      </c>
      <c r="AJ14" s="37" t="e">
        <f t="shared" ref="AJ14:AJ21" si="1">AI14*$AL$7</f>
        <v>#DIV/0!</v>
      </c>
      <c r="AK14" s="40">
        <f>SL!J83/27.5</f>
        <v>0</v>
      </c>
      <c r="AL14" s="277" t="e">
        <f>AR8/AK22*AK14</f>
        <v>#DIV/0!</v>
      </c>
      <c r="AM14" s="38" t="e">
        <f t="shared" ref="AM14:AM21" si="2">AJ14/AG14</f>
        <v>#DIV/0!</v>
      </c>
      <c r="AN14" s="39"/>
      <c r="AQ14" s="253" t="s">
        <v>94</v>
      </c>
      <c r="AR14" s="95"/>
      <c r="AS14" s="114" t="e">
        <f>AR14/AI7</f>
        <v>#DIV/0!</v>
      </c>
    </row>
    <row r="15" spans="1:50" ht="21" customHeight="1" thickBot="1" x14ac:dyDescent="0.85">
      <c r="B15" s="60" t="s">
        <v>68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9"/>
      <c r="AD15" s="149"/>
      <c r="AE15" s="149"/>
      <c r="AF15" s="149"/>
      <c r="AG15" s="275">
        <f>SUM(E15:AF15)</f>
        <v>0</v>
      </c>
      <c r="AH15" s="270">
        <f>CP!L52</f>
        <v>0</v>
      </c>
      <c r="AI15" s="40" t="e">
        <f t="shared" si="0"/>
        <v>#DIV/0!</v>
      </c>
      <c r="AJ15" s="43" t="e">
        <f t="shared" si="1"/>
        <v>#DIV/0!</v>
      </c>
      <c r="AK15" s="40">
        <f>SL!I83/27.5</f>
        <v>0</v>
      </c>
      <c r="AL15" s="277" t="e">
        <f>AR8/AK22*AK15</f>
        <v>#DIV/0!</v>
      </c>
      <c r="AM15" s="44" t="e">
        <f t="shared" si="2"/>
        <v>#DIV/0!</v>
      </c>
      <c r="AN15" s="45"/>
      <c r="AQ15" s="254" t="s">
        <v>95</v>
      </c>
      <c r="AR15" s="256"/>
      <c r="AS15" s="258" t="e">
        <f>AR15/AI7</f>
        <v>#DIV/0!</v>
      </c>
    </row>
    <row r="16" spans="1:50" ht="21" customHeight="1" thickBot="1" x14ac:dyDescent="0.85">
      <c r="B16" s="60" t="s">
        <v>61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9"/>
      <c r="AD16" s="149"/>
      <c r="AE16" s="149"/>
      <c r="AF16" s="149"/>
      <c r="AG16" s="275">
        <f t="shared" ref="AG16:AG21" si="3">SUM(F16:AF16)</f>
        <v>0</v>
      </c>
      <c r="AH16" s="270">
        <f>CP!Q52</f>
        <v>0</v>
      </c>
      <c r="AI16" s="40" t="e">
        <f t="shared" si="0"/>
        <v>#DIV/0!</v>
      </c>
      <c r="AJ16" s="43" t="e">
        <f t="shared" si="1"/>
        <v>#DIV/0!</v>
      </c>
      <c r="AK16" s="40">
        <f>SL!H83/27.5</f>
        <v>0</v>
      </c>
      <c r="AL16" s="277" t="e">
        <f>AR8/AK22*AK16</f>
        <v>#DIV/0!</v>
      </c>
      <c r="AM16" s="44" t="e">
        <f t="shared" si="2"/>
        <v>#DIV/0!</v>
      </c>
      <c r="AN16" s="45"/>
      <c r="AQ16" s="104" t="s">
        <v>8</v>
      </c>
      <c r="AR16" s="105">
        <f>SUM(AR11:AR15)</f>
        <v>0</v>
      </c>
      <c r="AS16" s="106" t="e">
        <f>SUM(AS11:AS15)</f>
        <v>#DIV/0!</v>
      </c>
    </row>
    <row r="17" spans="2:47" ht="18.7" thickBot="1" x14ac:dyDescent="0.85">
      <c r="B17" s="61" t="s">
        <v>55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2"/>
      <c r="AD17" s="232"/>
      <c r="AE17" s="232"/>
      <c r="AF17" s="232"/>
      <c r="AG17" s="275">
        <f t="shared" si="3"/>
        <v>0</v>
      </c>
      <c r="AH17" s="271">
        <f>CP!V52</f>
        <v>0</v>
      </c>
      <c r="AI17" s="56" t="e">
        <f t="shared" si="0"/>
        <v>#DIV/0!</v>
      </c>
      <c r="AJ17" s="237" t="e">
        <f t="shared" si="1"/>
        <v>#DIV/0!</v>
      </c>
      <c r="AK17" s="56">
        <f>SL!G83/27.5</f>
        <v>0</v>
      </c>
      <c r="AL17" s="277" t="e">
        <f>AR8/AK22*AK17</f>
        <v>#DIV/0!</v>
      </c>
      <c r="AM17" s="238" t="e">
        <f t="shared" si="2"/>
        <v>#DIV/0!</v>
      </c>
      <c r="AN17" s="45"/>
    </row>
    <row r="18" spans="2:47" ht="21.7" thickBot="1" x14ac:dyDescent="1">
      <c r="B18" s="59" t="s">
        <v>51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4"/>
      <c r="AD18" s="234"/>
      <c r="AE18" s="234"/>
      <c r="AF18" s="234"/>
      <c r="AG18" s="275">
        <f t="shared" si="3"/>
        <v>0</v>
      </c>
      <c r="AH18" s="272">
        <f>CP!AA52</f>
        <v>0</v>
      </c>
      <c r="AI18" s="239" t="e">
        <f t="shared" si="0"/>
        <v>#DIV/0!</v>
      </c>
      <c r="AJ18" s="37" t="e">
        <f t="shared" si="1"/>
        <v>#DIV/0!</v>
      </c>
      <c r="AK18" s="239">
        <f>SL!F83/27.5</f>
        <v>0</v>
      </c>
      <c r="AL18" s="277" t="e">
        <f>AR8/AK22*AK18</f>
        <v>#DIV/0!</v>
      </c>
      <c r="AM18" s="38" t="e">
        <f t="shared" si="2"/>
        <v>#DIV/0!</v>
      </c>
      <c r="AN18" s="45"/>
      <c r="AQ18" s="408" t="s">
        <v>4</v>
      </c>
      <c r="AR18" s="409"/>
      <c r="AS18" s="410"/>
    </row>
    <row r="19" spans="2:47" ht="18.7" thickBot="1" x14ac:dyDescent="0.85">
      <c r="B19" s="60" t="s">
        <v>52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50"/>
      <c r="V19" s="150"/>
      <c r="W19" s="150"/>
      <c r="X19" s="150"/>
      <c r="Y19" s="148"/>
      <c r="Z19" s="148"/>
      <c r="AA19" s="148"/>
      <c r="AB19" s="148"/>
      <c r="AC19" s="149"/>
      <c r="AD19" s="149"/>
      <c r="AE19" s="149"/>
      <c r="AF19" s="149"/>
      <c r="AG19" s="275">
        <f t="shared" si="3"/>
        <v>0</v>
      </c>
      <c r="AH19" s="270">
        <f>CP!AF52</f>
        <v>0</v>
      </c>
      <c r="AI19" s="40" t="e">
        <f t="shared" si="0"/>
        <v>#DIV/0!</v>
      </c>
      <c r="AJ19" s="43" t="e">
        <f t="shared" si="1"/>
        <v>#DIV/0!</v>
      </c>
      <c r="AK19" s="40">
        <f>SL!E83/27.5</f>
        <v>0</v>
      </c>
      <c r="AL19" s="277" t="e">
        <f>AR8/AK22*AK19</f>
        <v>#DIV/0!</v>
      </c>
      <c r="AM19" s="44" t="e">
        <f t="shared" si="2"/>
        <v>#DIV/0!</v>
      </c>
      <c r="AN19" s="45"/>
      <c r="AQ19" s="108" t="s">
        <v>47</v>
      </c>
      <c r="AR19" s="109"/>
      <c r="AS19" s="110" t="e">
        <f>AR19/AR24</f>
        <v>#DIV/0!</v>
      </c>
      <c r="AU19" s="107"/>
    </row>
    <row r="20" spans="2:47" ht="18.7" thickBot="1" x14ac:dyDescent="0.85">
      <c r="B20" s="60" t="s">
        <v>53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9"/>
      <c r="AD20" s="149"/>
      <c r="AE20" s="149"/>
      <c r="AF20" s="149"/>
      <c r="AG20" s="275">
        <f t="shared" si="3"/>
        <v>0</v>
      </c>
      <c r="AH20" s="270">
        <f>CP!AK52</f>
        <v>0</v>
      </c>
      <c r="AI20" s="40" t="e">
        <f t="shared" si="0"/>
        <v>#DIV/0!</v>
      </c>
      <c r="AJ20" s="43" t="e">
        <f t="shared" si="1"/>
        <v>#DIV/0!</v>
      </c>
      <c r="AK20" s="40">
        <f>SL!D83/27.5</f>
        <v>0</v>
      </c>
      <c r="AL20" s="277" t="e">
        <f>AR8/AK22*AK20</f>
        <v>#DIV/0!</v>
      </c>
      <c r="AM20" s="44" t="e">
        <f t="shared" si="2"/>
        <v>#DIV/0!</v>
      </c>
      <c r="AN20" s="45"/>
      <c r="AQ20" s="111" t="s">
        <v>48</v>
      </c>
      <c r="AR20" s="112"/>
      <c r="AS20" s="96" t="e">
        <f>AR20/AR24</f>
        <v>#DIV/0!</v>
      </c>
      <c r="AU20" s="107"/>
    </row>
    <row r="21" spans="2:47" ht="18.7" thickBot="1" x14ac:dyDescent="0.85">
      <c r="B21" s="235" t="s">
        <v>54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2"/>
      <c r="AD21" s="152"/>
      <c r="AE21" s="152"/>
      <c r="AF21" s="152"/>
      <c r="AG21" s="276">
        <f t="shared" si="3"/>
        <v>0</v>
      </c>
      <c r="AH21" s="273">
        <f>CP!AP52</f>
        <v>0</v>
      </c>
      <c r="AI21" s="241" t="e">
        <f t="shared" si="0"/>
        <v>#DIV/0!</v>
      </c>
      <c r="AJ21" s="244" t="e">
        <f t="shared" si="1"/>
        <v>#DIV/0!</v>
      </c>
      <c r="AK21" s="241">
        <f>SL!C83/27.5</f>
        <v>0</v>
      </c>
      <c r="AL21" s="277" t="e">
        <f>AR8/AK22*AK21</f>
        <v>#DIV/0!</v>
      </c>
      <c r="AM21" s="245" t="e">
        <f t="shared" si="2"/>
        <v>#DIV/0!</v>
      </c>
      <c r="AN21" s="45"/>
      <c r="AQ21" s="113" t="s">
        <v>35</v>
      </c>
      <c r="AR21" s="112"/>
      <c r="AS21" s="96" t="e">
        <f>AR21/AR24</f>
        <v>#DIV/0!</v>
      </c>
    </row>
    <row r="22" spans="2:47" ht="18.7" thickBot="1" x14ac:dyDescent="0.85">
      <c r="B22" s="55" t="s">
        <v>1</v>
      </c>
      <c r="C22" s="58">
        <f t="shared" ref="C22:AF22" si="4">SUM(C14:C21)</f>
        <v>0</v>
      </c>
      <c r="D22" s="58">
        <f t="shared" si="4"/>
        <v>0</v>
      </c>
      <c r="E22" s="58">
        <f t="shared" si="4"/>
        <v>0</v>
      </c>
      <c r="F22" s="58">
        <f t="shared" si="4"/>
        <v>0</v>
      </c>
      <c r="G22" s="58">
        <f t="shared" si="4"/>
        <v>0</v>
      </c>
      <c r="H22" s="58">
        <f t="shared" si="4"/>
        <v>0</v>
      </c>
      <c r="I22" s="58">
        <f t="shared" si="4"/>
        <v>0</v>
      </c>
      <c r="J22" s="58">
        <f t="shared" si="4"/>
        <v>0</v>
      </c>
      <c r="K22" s="58">
        <f t="shared" si="4"/>
        <v>0</v>
      </c>
      <c r="L22" s="58">
        <f t="shared" si="4"/>
        <v>0</v>
      </c>
      <c r="M22" s="58">
        <f t="shared" si="4"/>
        <v>0</v>
      </c>
      <c r="N22" s="58">
        <f t="shared" si="4"/>
        <v>0</v>
      </c>
      <c r="O22" s="58">
        <f t="shared" si="4"/>
        <v>0</v>
      </c>
      <c r="P22" s="58">
        <f t="shared" si="4"/>
        <v>0</v>
      </c>
      <c r="Q22" s="58">
        <f t="shared" si="4"/>
        <v>0</v>
      </c>
      <c r="R22" s="58">
        <f t="shared" si="4"/>
        <v>0</v>
      </c>
      <c r="S22" s="58">
        <f t="shared" si="4"/>
        <v>0</v>
      </c>
      <c r="T22" s="58">
        <f t="shared" si="4"/>
        <v>0</v>
      </c>
      <c r="U22" s="58">
        <f t="shared" si="4"/>
        <v>0</v>
      </c>
      <c r="V22" s="58">
        <f t="shared" si="4"/>
        <v>0</v>
      </c>
      <c r="W22" s="58">
        <f t="shared" si="4"/>
        <v>0</v>
      </c>
      <c r="X22" s="58">
        <f t="shared" si="4"/>
        <v>0</v>
      </c>
      <c r="Y22" s="58">
        <f t="shared" si="4"/>
        <v>0</v>
      </c>
      <c r="Z22" s="58">
        <f t="shared" si="4"/>
        <v>0</v>
      </c>
      <c r="AA22" s="58">
        <f t="shared" si="4"/>
        <v>0</v>
      </c>
      <c r="AB22" s="58">
        <f t="shared" si="4"/>
        <v>0</v>
      </c>
      <c r="AC22" s="58">
        <f t="shared" si="4"/>
        <v>0</v>
      </c>
      <c r="AD22" s="58">
        <f t="shared" si="4"/>
        <v>0</v>
      </c>
      <c r="AE22" s="58">
        <f t="shared" si="4"/>
        <v>0</v>
      </c>
      <c r="AF22" s="58">
        <f t="shared" si="4"/>
        <v>0</v>
      </c>
      <c r="AG22" s="46">
        <f t="shared" ref="AG22:AL22" si="5">SUM(AG14:AG21)</f>
        <v>0</v>
      </c>
      <c r="AH22" s="47">
        <f t="shared" si="5"/>
        <v>0</v>
      </c>
      <c r="AI22" s="49" t="e">
        <f t="shared" si="5"/>
        <v>#DIV/0!</v>
      </c>
      <c r="AJ22" s="52" t="e">
        <f t="shared" si="5"/>
        <v>#DIV/0!</v>
      </c>
      <c r="AK22" s="49">
        <f t="shared" si="5"/>
        <v>0</v>
      </c>
      <c r="AL22" s="52" t="e">
        <f t="shared" si="5"/>
        <v>#DIV/0!</v>
      </c>
      <c r="AM22" s="53"/>
      <c r="AN22" s="34"/>
      <c r="AQ22" s="113" t="s">
        <v>36</v>
      </c>
      <c r="AR22" s="112"/>
      <c r="AS22" s="114" t="e">
        <f>AR22/AR24</f>
        <v>#DIV/0!</v>
      </c>
    </row>
    <row r="23" spans="2:47" ht="18.7" thickBot="1" x14ac:dyDescent="0.85">
      <c r="AQ23" s="113" t="s">
        <v>16</v>
      </c>
      <c r="AR23" s="112"/>
      <c r="AS23" s="114" t="e">
        <f>AR23/AR24</f>
        <v>#DIV/0!</v>
      </c>
    </row>
    <row r="24" spans="2:47" ht="18.7" thickBot="1" x14ac:dyDescent="0.85">
      <c r="AQ24" s="115" t="s">
        <v>17</v>
      </c>
      <c r="AR24" s="116">
        <f>SUM(AR19:AR23)</f>
        <v>0</v>
      </c>
      <c r="AS24" s="117" t="e">
        <f>SUM(AS19:AS23)</f>
        <v>#DIV/0!</v>
      </c>
    </row>
    <row r="25" spans="2:47" ht="18.7" thickBot="1" x14ac:dyDescent="0.85"/>
    <row r="26" spans="2:47" ht="18.7" thickBot="1" x14ac:dyDescent="0.8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N26" s="1"/>
      <c r="AO26" s="4"/>
      <c r="AP26" s="4"/>
      <c r="AQ26" s="118" t="s">
        <v>18</v>
      </c>
      <c r="AR26" s="105" t="s">
        <v>19</v>
      </c>
      <c r="AS26" s="119" t="s">
        <v>9</v>
      </c>
    </row>
    <row r="27" spans="2:47" x14ac:dyDescent="0.8">
      <c r="AQ27" s="120">
        <f>Budget!C6</f>
        <v>0</v>
      </c>
      <c r="AR27" s="121"/>
      <c r="AS27" s="122" t="str">
        <f t="shared" ref="AS27:AS34" si="6">B14</f>
        <v>N</v>
      </c>
    </row>
    <row r="28" spans="2:47" x14ac:dyDescent="0.8">
      <c r="AQ28" s="120">
        <f>Budget!C7</f>
        <v>0</v>
      </c>
      <c r="AR28" s="121" t="e">
        <f>AQ28*AO7</f>
        <v>#DIV/0!</v>
      </c>
      <c r="AS28" s="122" t="str">
        <f t="shared" si="6"/>
        <v>R</v>
      </c>
    </row>
    <row r="29" spans="2:47" x14ac:dyDescent="0.8">
      <c r="AQ29" s="120">
        <f>Budget!C8</f>
        <v>0</v>
      </c>
      <c r="AR29" s="121" t="e">
        <f>AQ29*AO7</f>
        <v>#DIV/0!</v>
      </c>
      <c r="AS29" s="122" t="str">
        <f t="shared" si="6"/>
        <v xml:space="preserve"> Y1</v>
      </c>
      <c r="AT29" s="301"/>
    </row>
    <row r="30" spans="2:47" x14ac:dyDescent="0.8">
      <c r="AQ30" s="120">
        <f>Budget!C9</f>
        <v>0</v>
      </c>
      <c r="AR30" s="121" t="e">
        <f>AQ30*AO7</f>
        <v>#DIV/0!</v>
      </c>
      <c r="AS30" s="122" t="str">
        <f t="shared" si="6"/>
        <v>Y2</v>
      </c>
      <c r="AT30" s="301"/>
    </row>
    <row r="31" spans="2:47" x14ac:dyDescent="0.8">
      <c r="AQ31" s="120">
        <f>Budget!C10</f>
        <v>0</v>
      </c>
      <c r="AR31" s="121" t="e">
        <f>AQ31*AO7</f>
        <v>#DIV/0!</v>
      </c>
      <c r="AS31" s="122" t="str">
        <f t="shared" si="6"/>
        <v>Y3</v>
      </c>
      <c r="AT31" s="301"/>
    </row>
    <row r="32" spans="2:47" x14ac:dyDescent="0.8">
      <c r="AQ32" s="120">
        <f>Budget!C11</f>
        <v>0</v>
      </c>
      <c r="AR32" s="121" t="e">
        <f>AQ32*AO7</f>
        <v>#DIV/0!</v>
      </c>
      <c r="AS32" s="122" t="str">
        <f t="shared" si="6"/>
        <v>Y4</v>
      </c>
      <c r="AT32" s="301"/>
    </row>
    <row r="33" spans="2:46" ht="18.7" thickBot="1" x14ac:dyDescent="0.85">
      <c r="AQ33" s="120">
        <f>Budget!C12</f>
        <v>0</v>
      </c>
      <c r="AR33" s="121" t="e">
        <f>AQ33*AO7</f>
        <v>#DIV/0!</v>
      </c>
      <c r="AS33" s="122" t="str">
        <f t="shared" si="6"/>
        <v>Y5</v>
      </c>
      <c r="AT33" s="301"/>
    </row>
    <row r="34" spans="2:46" ht="18.7" thickBot="1" x14ac:dyDescent="0.85">
      <c r="B34" s="278" t="s">
        <v>20</v>
      </c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80"/>
      <c r="AH34" s="280"/>
      <c r="AI34" s="280"/>
      <c r="AJ34" s="280"/>
      <c r="AK34" s="280"/>
      <c r="AL34" s="280"/>
      <c r="AM34" s="280"/>
      <c r="AN34" s="280"/>
      <c r="AO34" s="281"/>
      <c r="AP34" s="264"/>
      <c r="AQ34" s="267">
        <f>Budget!C13</f>
        <v>0</v>
      </c>
      <c r="AR34" s="121" t="e">
        <f>AO7*AQ34</f>
        <v>#DIV/0!</v>
      </c>
      <c r="AS34" s="122" t="str">
        <f t="shared" si="6"/>
        <v>Y6</v>
      </c>
    </row>
    <row r="35" spans="2:46" ht="18.7" thickBot="1" x14ac:dyDescent="0.85">
      <c r="B35" s="282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4"/>
      <c r="AH35" s="284"/>
      <c r="AI35" s="284"/>
      <c r="AJ35" s="284"/>
      <c r="AK35" s="284"/>
      <c r="AL35" s="284"/>
      <c r="AM35" s="284"/>
      <c r="AN35" s="284"/>
      <c r="AO35" s="285"/>
      <c r="AP35" s="264"/>
      <c r="AQ35" s="268">
        <f>SUM(AQ27:AQ34)</f>
        <v>0</v>
      </c>
      <c r="AR35" s="123" t="e">
        <f>SUM(AR27:AR34)</f>
        <v>#DIV/0!</v>
      </c>
      <c r="AS35" s="119"/>
    </row>
    <row r="36" spans="2:46" ht="18.7" thickBot="1" x14ac:dyDescent="0.85">
      <c r="B36" s="286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8"/>
      <c r="AH36" s="288"/>
      <c r="AI36" s="288"/>
      <c r="AJ36" s="288"/>
      <c r="AK36" s="288"/>
      <c r="AL36" s="288"/>
      <c r="AM36" s="288"/>
      <c r="AN36" s="288"/>
      <c r="AO36" s="289"/>
      <c r="AP36" s="264"/>
    </row>
    <row r="37" spans="2:46" ht="21.7" thickBot="1" x14ac:dyDescent="1">
      <c r="B37" s="286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8"/>
      <c r="AH37" s="288"/>
      <c r="AI37" s="288"/>
      <c r="AJ37" s="288"/>
      <c r="AK37" s="288"/>
      <c r="AL37" s="288"/>
      <c r="AM37" s="288"/>
      <c r="AN37" s="288"/>
      <c r="AO37" s="289"/>
      <c r="AP37" s="264"/>
      <c r="AQ37" s="408" t="s">
        <v>87</v>
      </c>
      <c r="AR37" s="409"/>
      <c r="AS37" s="410"/>
    </row>
    <row r="38" spans="2:46" ht="21.35" x14ac:dyDescent="0.95">
      <c r="B38" s="286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1"/>
      <c r="AH38" s="291"/>
      <c r="AI38" s="291"/>
      <c r="AJ38" s="291"/>
      <c r="AK38" s="291"/>
      <c r="AL38" s="291"/>
      <c r="AM38" s="291"/>
      <c r="AN38" s="291"/>
      <c r="AO38" s="292"/>
      <c r="AP38" s="265"/>
      <c r="AQ38" s="259" t="s">
        <v>88</v>
      </c>
      <c r="AR38" s="112"/>
      <c r="AS38" s="99" t="e">
        <f>AR38/AI8</f>
        <v>#DIV/0!</v>
      </c>
      <c r="AT38" s="339"/>
    </row>
    <row r="39" spans="2:46" x14ac:dyDescent="0.8">
      <c r="B39" s="286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1"/>
      <c r="AH39" s="291"/>
      <c r="AI39" s="291"/>
      <c r="AJ39" s="291"/>
      <c r="AK39" s="291"/>
      <c r="AL39" s="291"/>
      <c r="AM39" s="291"/>
      <c r="AN39" s="291"/>
      <c r="AO39" s="292"/>
      <c r="AP39" s="265"/>
      <c r="AQ39" s="111" t="s">
        <v>89</v>
      </c>
      <c r="AR39" s="112"/>
      <c r="AS39" s="99" t="e">
        <f>AR39/AI8</f>
        <v>#DIV/0!</v>
      </c>
      <c r="AT39" s="340"/>
    </row>
    <row r="40" spans="2:46" x14ac:dyDescent="0.8">
      <c r="B40" s="286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3"/>
      <c r="AH40" s="293"/>
      <c r="AI40" s="293"/>
      <c r="AJ40" s="293"/>
      <c r="AK40" s="293"/>
      <c r="AL40" s="293"/>
      <c r="AM40" s="293"/>
      <c r="AN40" s="293"/>
      <c r="AO40" s="294"/>
      <c r="AP40" s="266"/>
      <c r="AQ40" s="113" t="s">
        <v>90</v>
      </c>
      <c r="AR40" s="112"/>
      <c r="AS40" s="99" t="e">
        <f>AR40/AI8</f>
        <v>#DIV/0!</v>
      </c>
      <c r="AT40" s="340"/>
    </row>
    <row r="41" spans="2:46" x14ac:dyDescent="0.8">
      <c r="B41" s="286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6"/>
      <c r="AQ41" s="113" t="s">
        <v>91</v>
      </c>
      <c r="AR41" s="112"/>
      <c r="AS41" s="99" t="e">
        <f>AR41/AI8</f>
        <v>#DIV/0!</v>
      </c>
      <c r="AT41" s="340"/>
    </row>
    <row r="42" spans="2:46" x14ac:dyDescent="0.8">
      <c r="B42" s="286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6"/>
      <c r="AQ42" s="113" t="s">
        <v>112</v>
      </c>
      <c r="AR42" s="112"/>
      <c r="AS42" s="99" t="e">
        <f>AR42/AI8</f>
        <v>#DIV/0!</v>
      </c>
      <c r="AT42" s="340"/>
    </row>
    <row r="43" spans="2:46" ht="18.7" thickBot="1" x14ac:dyDescent="0.85">
      <c r="B43" s="286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6"/>
      <c r="AQ43" s="113" t="s">
        <v>110</v>
      </c>
      <c r="AR43" s="112"/>
      <c r="AS43" s="99" t="e">
        <f>AR43/AI8</f>
        <v>#DIV/0!</v>
      </c>
      <c r="AT43" s="340"/>
    </row>
    <row r="44" spans="2:46" ht="18.7" thickBot="1" x14ac:dyDescent="0.85">
      <c r="B44" s="286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6"/>
      <c r="AQ44" s="115" t="s">
        <v>17</v>
      </c>
      <c r="AR44" s="116">
        <f>SUM(AR38:AR43)</f>
        <v>0</v>
      </c>
      <c r="AS44" s="117"/>
      <c r="AT44" s="341"/>
    </row>
    <row r="45" spans="2:46" x14ac:dyDescent="0.8">
      <c r="B45" s="286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6"/>
    </row>
    <row r="46" spans="2:46" ht="18.7" thickBot="1" x14ac:dyDescent="0.85">
      <c r="B46" s="297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9"/>
    </row>
  </sheetData>
  <mergeCells count="10">
    <mergeCell ref="AQ18:AS18"/>
    <mergeCell ref="AQ37:AS37"/>
    <mergeCell ref="AM7:AN7"/>
    <mergeCell ref="AM8:AN8"/>
    <mergeCell ref="F11:AF11"/>
    <mergeCell ref="AQ3:AS4"/>
    <mergeCell ref="B2:AP4"/>
    <mergeCell ref="AQ2:AS2"/>
    <mergeCell ref="AQ6:AS6"/>
    <mergeCell ref="B6:AF6"/>
  </mergeCells>
  <phoneticPr fontId="20" type="noConversion"/>
  <conditionalFormatting sqref="AR27:AR34">
    <cfRule type="cellIs" dxfId="4" priority="1" stopIfTrue="1" operator="lessThan">
      <formula>0</formula>
    </cfRule>
  </conditionalFormatting>
  <pageMargins left="0.31496062992125984" right="0.31496062992125984" top="0.70866141732283472" bottom="0.6692913385826772" header="0.51181102362204722" footer="0.51181102362204722"/>
  <pageSetup paperSize="9" scale="44" orientation="landscape" r:id="rId1"/>
  <headerFooter alignWithMargins="0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X353"/>
  <sheetViews>
    <sheetView showGridLines="0" zoomScale="70" zoomScaleNormal="70" zoomScalePage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A3" sqref="BA3"/>
    </sheetView>
  </sheetViews>
  <sheetFormatPr defaultColWidth="8.87890625" defaultRowHeight="15" x14ac:dyDescent="0.65"/>
  <cols>
    <col min="1" max="1" width="17.64453125" style="15" customWidth="1"/>
    <col min="2" max="2" width="10.87890625" style="12" customWidth="1"/>
    <col min="3" max="4" width="6.17578125" style="15" customWidth="1"/>
    <col min="5" max="5" width="2.87890625" style="15" bestFit="1" customWidth="1"/>
    <col min="6" max="6" width="5.64453125" style="15" customWidth="1"/>
    <col min="7" max="7" width="5.5859375" style="15" customWidth="1"/>
    <col min="8" max="9" width="5" style="15" customWidth="1"/>
    <col min="10" max="10" width="2.87890625" style="15" bestFit="1" customWidth="1"/>
    <col min="11" max="11" width="5" style="15" customWidth="1"/>
    <col min="12" max="12" width="5.5859375" style="15" customWidth="1"/>
    <col min="13" max="14" width="5" style="15" customWidth="1"/>
    <col min="15" max="15" width="2.87890625" style="15" bestFit="1" customWidth="1"/>
    <col min="16" max="16" width="5" style="15" customWidth="1"/>
    <col min="17" max="17" width="5.5859375" style="15" customWidth="1"/>
    <col min="18" max="18" width="7.64453125" style="15" customWidth="1"/>
    <col min="19" max="19" width="5" style="15" customWidth="1"/>
    <col min="20" max="20" width="2.87890625" style="15" bestFit="1" customWidth="1"/>
    <col min="21" max="21" width="5" style="15" customWidth="1"/>
    <col min="22" max="22" width="5.5859375" style="15" customWidth="1"/>
    <col min="23" max="24" width="6.17578125" style="15" customWidth="1"/>
    <col min="25" max="25" width="2.87890625" style="15" bestFit="1" customWidth="1"/>
    <col min="26" max="26" width="5.64453125" style="15" customWidth="1"/>
    <col min="27" max="27" width="5.5859375" style="15" customWidth="1"/>
    <col min="28" max="29" width="6.17578125" style="15" customWidth="1"/>
    <col min="30" max="30" width="2.87890625" style="15" bestFit="1" customWidth="1"/>
    <col min="31" max="31" width="5.64453125" style="15" customWidth="1"/>
    <col min="32" max="32" width="5.5859375" style="15" customWidth="1"/>
    <col min="33" max="34" width="6.17578125" style="15" customWidth="1"/>
    <col min="35" max="35" width="2.87890625" style="15" bestFit="1" customWidth="1"/>
    <col min="36" max="36" width="5.64453125" style="15" customWidth="1"/>
    <col min="37" max="37" width="5.5859375" style="15" customWidth="1"/>
    <col min="38" max="38" width="7.5859375" style="15" customWidth="1"/>
    <col min="39" max="39" width="5" style="15" customWidth="1"/>
    <col min="40" max="40" width="2.87890625" style="15" bestFit="1" customWidth="1"/>
    <col min="41" max="41" width="5.1171875" style="15" customWidth="1"/>
    <col min="42" max="42" width="5.5859375" style="15" customWidth="1"/>
    <col min="43" max="43" width="13.64453125" style="33" bestFit="1" customWidth="1"/>
    <col min="44" max="44" width="9" style="33" customWidth="1"/>
    <col min="45" max="16384" width="8.87890625" style="15"/>
  </cols>
  <sheetData>
    <row r="1" spans="1:50" ht="24" thickBot="1" x14ac:dyDescent="1.05">
      <c r="A1" s="168" t="s">
        <v>98</v>
      </c>
      <c r="AQ1" s="11"/>
      <c r="AR1" s="11"/>
    </row>
    <row r="2" spans="1:50" s="164" customFormat="1" ht="21.75" customHeight="1" x14ac:dyDescent="0.65">
      <c r="A2" s="187" t="s">
        <v>73</v>
      </c>
      <c r="B2" s="169"/>
      <c r="C2" s="158" t="s">
        <v>50</v>
      </c>
      <c r="D2" s="159"/>
      <c r="E2" s="159"/>
      <c r="F2" s="159"/>
      <c r="G2" s="221">
        <f>SDA!AG14</f>
        <v>0</v>
      </c>
      <c r="H2" s="159" t="s">
        <v>44</v>
      </c>
      <c r="I2" s="159"/>
      <c r="J2" s="159"/>
      <c r="K2" s="159"/>
      <c r="L2" s="222">
        <f>SDA!AG15</f>
        <v>0</v>
      </c>
      <c r="M2" s="158" t="s">
        <v>43</v>
      </c>
      <c r="N2" s="159"/>
      <c r="O2" s="159"/>
      <c r="P2" s="159"/>
      <c r="Q2" s="221">
        <f>SDA!AG16</f>
        <v>0</v>
      </c>
      <c r="R2" s="159" t="s">
        <v>42</v>
      </c>
      <c r="S2" s="159"/>
      <c r="T2" s="159"/>
      <c r="U2" s="159"/>
      <c r="V2" s="222">
        <f>SDA!AG17</f>
        <v>0</v>
      </c>
      <c r="W2" s="158" t="s">
        <v>41</v>
      </c>
      <c r="X2" s="159"/>
      <c r="Y2" s="159"/>
      <c r="Z2" s="159"/>
      <c r="AA2" s="221">
        <f>SDA!AG18</f>
        <v>0</v>
      </c>
      <c r="AB2" s="159" t="s">
        <v>40</v>
      </c>
      <c r="AC2" s="159"/>
      <c r="AD2" s="159"/>
      <c r="AE2" s="159"/>
      <c r="AF2" s="222">
        <f>SDA!AG19</f>
        <v>0</v>
      </c>
      <c r="AG2" s="158" t="s">
        <v>39</v>
      </c>
      <c r="AH2" s="159"/>
      <c r="AI2" s="159"/>
      <c r="AJ2" s="159"/>
      <c r="AK2" s="221">
        <f>SDA!AG20</f>
        <v>0</v>
      </c>
      <c r="AL2" s="159" t="s">
        <v>38</v>
      </c>
      <c r="AM2" s="159"/>
      <c r="AN2" s="159"/>
      <c r="AO2" s="159"/>
      <c r="AP2" s="222">
        <f>SDA!AG21</f>
        <v>0</v>
      </c>
      <c r="AQ2" s="160" t="s">
        <v>100</v>
      </c>
      <c r="AR2" s="161"/>
      <c r="AS2" s="162" t="s">
        <v>71</v>
      </c>
      <c r="AT2" s="163">
        <f>G2+Q2+V2+AA2+AF2+AK2+AP2+L2</f>
        <v>0</v>
      </c>
      <c r="AV2" s="394" t="s">
        <v>101</v>
      </c>
      <c r="AW2" s="394"/>
      <c r="AX2" s="394"/>
    </row>
    <row r="3" spans="1:50" s="164" customFormat="1" ht="21.75" customHeight="1" x14ac:dyDescent="0.65">
      <c r="A3" s="174" t="s">
        <v>72</v>
      </c>
      <c r="B3" s="171"/>
      <c r="C3" s="175"/>
      <c r="D3" s="170"/>
      <c r="E3" s="170"/>
      <c r="F3" s="170"/>
      <c r="G3" s="176"/>
      <c r="H3" s="170"/>
      <c r="I3" s="170"/>
      <c r="J3" s="170"/>
      <c r="K3" s="170"/>
      <c r="L3" s="170"/>
      <c r="M3" s="175"/>
      <c r="N3" s="170"/>
      <c r="O3" s="170"/>
      <c r="P3" s="170"/>
      <c r="Q3" s="176"/>
      <c r="R3" s="170"/>
      <c r="S3" s="170"/>
      <c r="T3" s="170"/>
      <c r="U3" s="170"/>
      <c r="V3" s="170"/>
      <c r="W3" s="175"/>
      <c r="X3" s="170"/>
      <c r="Y3" s="170"/>
      <c r="Z3" s="170"/>
      <c r="AA3" s="176"/>
      <c r="AB3" s="170"/>
      <c r="AC3" s="170"/>
      <c r="AD3" s="170"/>
      <c r="AE3" s="170"/>
      <c r="AF3" s="170"/>
      <c r="AG3" s="175"/>
      <c r="AH3" s="170"/>
      <c r="AI3" s="170"/>
      <c r="AJ3" s="170"/>
      <c r="AK3" s="176"/>
      <c r="AL3" s="170"/>
      <c r="AM3" s="170"/>
      <c r="AN3" s="170"/>
      <c r="AO3" s="170"/>
      <c r="AP3" s="170"/>
      <c r="AQ3" s="180"/>
      <c r="AR3" s="181"/>
      <c r="AS3" s="172"/>
      <c r="AT3" s="184"/>
      <c r="AV3" s="394" t="s">
        <v>102</v>
      </c>
      <c r="AW3" s="394"/>
      <c r="AX3" s="394"/>
    </row>
    <row r="4" spans="1:50" s="164" customFormat="1" ht="21.75" customHeight="1" thickBot="1" x14ac:dyDescent="0.45">
      <c r="A4" s="173"/>
      <c r="B4" s="188"/>
      <c r="C4" s="177"/>
      <c r="D4" s="178"/>
      <c r="E4" s="178"/>
      <c r="F4" s="178"/>
      <c r="G4" s="179"/>
      <c r="H4" s="178"/>
      <c r="I4" s="178"/>
      <c r="J4" s="178"/>
      <c r="K4" s="178"/>
      <c r="L4" s="178"/>
      <c r="M4" s="177"/>
      <c r="N4" s="178"/>
      <c r="O4" s="178"/>
      <c r="P4" s="178"/>
      <c r="Q4" s="179"/>
      <c r="R4" s="178"/>
      <c r="S4" s="178"/>
      <c r="T4" s="178"/>
      <c r="U4" s="178"/>
      <c r="V4" s="178"/>
      <c r="W4" s="177"/>
      <c r="X4" s="178"/>
      <c r="Y4" s="178"/>
      <c r="Z4" s="178"/>
      <c r="AA4" s="179"/>
      <c r="AB4" s="178"/>
      <c r="AC4" s="178"/>
      <c r="AD4" s="178"/>
      <c r="AE4" s="178"/>
      <c r="AF4" s="178"/>
      <c r="AG4" s="177"/>
      <c r="AH4" s="178"/>
      <c r="AI4" s="178"/>
      <c r="AJ4" s="178"/>
      <c r="AK4" s="179"/>
      <c r="AL4" s="178"/>
      <c r="AM4" s="178"/>
      <c r="AN4" s="178"/>
      <c r="AO4" s="178"/>
      <c r="AP4" s="178"/>
      <c r="AQ4" s="182"/>
      <c r="AR4" s="183"/>
      <c r="AS4" s="185"/>
      <c r="AT4" s="186"/>
    </row>
    <row r="5" spans="1:50" ht="15.35" thickBot="1" x14ac:dyDescent="0.7">
      <c r="A5" s="16" t="s">
        <v>50</v>
      </c>
      <c r="B5" s="157"/>
      <c r="C5" s="203" t="s">
        <v>63</v>
      </c>
      <c r="D5" s="147">
        <v>1</v>
      </c>
      <c r="E5" s="201" t="s">
        <v>22</v>
      </c>
      <c r="F5" s="331"/>
      <c r="G5" s="219">
        <f>D5*F5</f>
        <v>0</v>
      </c>
      <c r="H5" s="201"/>
      <c r="I5" s="201"/>
      <c r="J5" s="201"/>
      <c r="K5" s="201"/>
      <c r="L5" s="202"/>
      <c r="M5" s="203"/>
      <c r="N5" s="201"/>
      <c r="O5" s="201"/>
      <c r="P5" s="201"/>
      <c r="Q5" s="202"/>
      <c r="R5" s="17"/>
      <c r="S5" s="18"/>
      <c r="T5" s="18"/>
      <c r="U5" s="18"/>
      <c r="V5" s="19"/>
      <c r="W5" s="17"/>
      <c r="X5" s="18"/>
      <c r="Y5" s="18"/>
      <c r="Z5" s="18"/>
      <c r="AA5" s="19"/>
      <c r="AB5" s="17"/>
      <c r="AC5" s="18"/>
      <c r="AD5" s="18"/>
      <c r="AE5" s="18"/>
      <c r="AF5" s="19"/>
      <c r="AG5" s="17"/>
      <c r="AH5" s="18"/>
      <c r="AI5" s="18"/>
      <c r="AJ5" s="18"/>
      <c r="AK5" s="19"/>
      <c r="AL5" s="17"/>
      <c r="AM5" s="18"/>
      <c r="AN5" s="18"/>
      <c r="AO5" s="18"/>
      <c r="AP5" s="18"/>
      <c r="AQ5" s="21"/>
      <c r="AR5" s="131"/>
      <c r="AS5" s="418" t="s">
        <v>45</v>
      </c>
      <c r="AT5" s="419"/>
    </row>
    <row r="6" spans="1:50" x14ac:dyDescent="0.65">
      <c r="A6" s="22"/>
      <c r="B6" s="156"/>
      <c r="C6" s="203" t="s">
        <v>64</v>
      </c>
      <c r="D6" s="147">
        <v>1</v>
      </c>
      <c r="E6" s="201" t="s">
        <v>22</v>
      </c>
      <c r="F6" s="332"/>
      <c r="G6" s="219">
        <f>D6*F6</f>
        <v>0</v>
      </c>
      <c r="H6" s="201"/>
      <c r="I6" s="201"/>
      <c r="J6" s="201"/>
      <c r="K6" s="201"/>
      <c r="L6" s="202"/>
      <c r="M6" s="203"/>
      <c r="N6" s="201"/>
      <c r="O6" s="201"/>
      <c r="P6" s="201"/>
      <c r="Q6" s="202"/>
      <c r="R6" s="127"/>
      <c r="S6" s="27"/>
      <c r="T6" s="27"/>
      <c r="U6" s="27"/>
      <c r="V6" s="126"/>
      <c r="W6" s="127"/>
      <c r="X6" s="27"/>
      <c r="Y6" s="27"/>
      <c r="Z6" s="27"/>
      <c r="AA6" s="126"/>
      <c r="AB6" s="127"/>
      <c r="AC6" s="27"/>
      <c r="AD6" s="27"/>
      <c r="AE6" s="27"/>
      <c r="AF6" s="126"/>
      <c r="AG6" s="127"/>
      <c r="AH6" s="27"/>
      <c r="AI6" s="27"/>
      <c r="AJ6" s="27"/>
      <c r="AK6" s="126"/>
      <c r="AL6" s="127"/>
      <c r="AM6" s="27"/>
      <c r="AN6" s="27"/>
      <c r="AO6" s="27"/>
      <c r="AP6" s="27"/>
      <c r="AQ6" s="21"/>
      <c r="AR6" s="131"/>
      <c r="AS6" s="128"/>
      <c r="AT6" s="23"/>
      <c r="AW6" s="24"/>
    </row>
    <row r="7" spans="1:50" x14ac:dyDescent="0.65">
      <c r="A7" s="22"/>
      <c r="B7" s="156"/>
      <c r="C7" s="203" t="s">
        <v>99</v>
      </c>
      <c r="D7" s="147">
        <v>1</v>
      </c>
      <c r="E7" s="201" t="s">
        <v>22</v>
      </c>
      <c r="F7" s="332"/>
      <c r="G7" s="219">
        <f>D7*F7</f>
        <v>0</v>
      </c>
      <c r="H7" s="201"/>
      <c r="I7" s="201"/>
      <c r="J7" s="201"/>
      <c r="K7" s="201"/>
      <c r="L7" s="202"/>
      <c r="M7" s="203"/>
      <c r="N7" s="201"/>
      <c r="O7" s="201"/>
      <c r="P7" s="201"/>
      <c r="Q7" s="202"/>
      <c r="R7" s="127"/>
      <c r="S7" s="27"/>
      <c r="T7" s="27"/>
      <c r="U7" s="27"/>
      <c r="V7" s="126"/>
      <c r="W7" s="127"/>
      <c r="X7" s="27"/>
      <c r="Y7" s="27"/>
      <c r="Z7" s="27"/>
      <c r="AA7" s="126"/>
      <c r="AB7" s="127"/>
      <c r="AC7" s="27"/>
      <c r="AD7" s="27"/>
      <c r="AE7" s="27"/>
      <c r="AF7" s="126"/>
      <c r="AG7" s="127"/>
      <c r="AH7" s="27"/>
      <c r="AI7" s="27"/>
      <c r="AJ7" s="27"/>
      <c r="AK7" s="126"/>
      <c r="AL7" s="127"/>
      <c r="AM7" s="27"/>
      <c r="AN7" s="27"/>
      <c r="AO7" s="27"/>
      <c r="AP7" s="27"/>
      <c r="AQ7" s="21"/>
      <c r="AR7" s="131"/>
      <c r="AS7" s="128"/>
      <c r="AT7" s="23"/>
      <c r="AW7" s="24"/>
    </row>
    <row r="8" spans="1:50" x14ac:dyDescent="0.65">
      <c r="A8" s="25"/>
      <c r="B8" s="155"/>
      <c r="C8" s="385" t="s">
        <v>21</v>
      </c>
      <c r="D8" s="386"/>
      <c r="E8" s="386"/>
      <c r="F8" s="218"/>
      <c r="G8" s="220">
        <f>SUM(G5:G7)</f>
        <v>0</v>
      </c>
      <c r="H8" s="205"/>
      <c r="I8" s="205"/>
      <c r="J8" s="205"/>
      <c r="K8" s="205"/>
      <c r="L8" s="206"/>
      <c r="M8" s="204"/>
      <c r="N8" s="205"/>
      <c r="O8" s="205"/>
      <c r="P8" s="205"/>
      <c r="Q8" s="206"/>
      <c r="R8" s="141"/>
      <c r="S8" s="142"/>
      <c r="T8" s="142"/>
      <c r="U8" s="142"/>
      <c r="V8" s="143"/>
      <c r="W8" s="141"/>
      <c r="X8" s="142"/>
      <c r="Y8" s="142"/>
      <c r="Z8" s="142"/>
      <c r="AA8" s="143"/>
      <c r="AB8" s="141"/>
      <c r="AC8" s="142"/>
      <c r="AD8" s="142"/>
      <c r="AE8" s="142"/>
      <c r="AF8" s="143"/>
      <c r="AG8" s="141"/>
      <c r="AH8" s="142"/>
      <c r="AI8" s="142"/>
      <c r="AJ8" s="142"/>
      <c r="AK8" s="143"/>
      <c r="AL8" s="141"/>
      <c r="AM8" s="142"/>
      <c r="AN8" s="142"/>
      <c r="AO8" s="142"/>
      <c r="AP8" s="142"/>
      <c r="AQ8" s="125" t="s">
        <v>50</v>
      </c>
      <c r="AR8" s="132"/>
      <c r="AS8" s="129" t="s">
        <v>1</v>
      </c>
      <c r="AT8" s="228">
        <f>SUM(C8:AP8)</f>
        <v>0</v>
      </c>
    </row>
    <row r="9" spans="1:50" x14ac:dyDescent="0.65">
      <c r="A9" s="16" t="s">
        <v>44</v>
      </c>
      <c r="B9" s="157"/>
      <c r="C9" s="203"/>
      <c r="D9" s="201"/>
      <c r="E9" s="201"/>
      <c r="F9" s="201"/>
      <c r="G9" s="202"/>
      <c r="H9" s="203" t="s">
        <v>74</v>
      </c>
      <c r="I9" s="147">
        <v>1</v>
      </c>
      <c r="J9" s="201" t="s">
        <v>22</v>
      </c>
      <c r="K9" s="331"/>
      <c r="L9" s="219">
        <f>IF(H9="","",I9*K9)</f>
        <v>0</v>
      </c>
      <c r="M9" s="203"/>
      <c r="N9" s="201"/>
      <c r="O9" s="201"/>
      <c r="P9" s="201"/>
      <c r="Q9" s="202"/>
      <c r="R9" s="17"/>
      <c r="S9" s="18"/>
      <c r="T9" s="136"/>
      <c r="U9" s="136"/>
      <c r="V9" s="140"/>
      <c r="W9" s="135"/>
      <c r="X9" s="136"/>
      <c r="Y9" s="136"/>
      <c r="Z9" s="136"/>
      <c r="AA9" s="140"/>
      <c r="AB9" s="135"/>
      <c r="AC9" s="136"/>
      <c r="AD9" s="136"/>
      <c r="AE9" s="136"/>
      <c r="AF9" s="140"/>
      <c r="AG9" s="135"/>
      <c r="AH9" s="136"/>
      <c r="AI9" s="136"/>
      <c r="AJ9" s="136"/>
      <c r="AK9" s="140"/>
      <c r="AL9" s="135"/>
      <c r="AM9" s="136"/>
      <c r="AN9" s="136"/>
      <c r="AO9" s="136"/>
      <c r="AP9" s="136"/>
      <c r="AQ9" s="137"/>
      <c r="AR9" s="138"/>
      <c r="AS9" s="139"/>
      <c r="AT9" s="229"/>
    </row>
    <row r="10" spans="1:50" x14ac:dyDescent="0.65">
      <c r="A10" s="16"/>
      <c r="B10" s="157"/>
      <c r="C10" s="203"/>
      <c r="D10" s="201"/>
      <c r="E10" s="201"/>
      <c r="F10" s="201"/>
      <c r="G10" s="202"/>
      <c r="H10" s="203" t="s">
        <v>75</v>
      </c>
      <c r="I10" s="147">
        <v>1</v>
      </c>
      <c r="J10" s="201" t="s">
        <v>22</v>
      </c>
      <c r="K10" s="331"/>
      <c r="L10" s="219">
        <f t="shared" ref="L10:L13" si="0">IF(H10="","",I10*K10)</f>
        <v>0</v>
      </c>
      <c r="M10" s="203"/>
      <c r="N10" s="201"/>
      <c r="O10" s="201"/>
      <c r="P10" s="201"/>
      <c r="Q10" s="202"/>
      <c r="R10" s="17"/>
      <c r="S10" s="18"/>
      <c r="T10" s="18"/>
      <c r="U10" s="18"/>
      <c r="V10" s="19"/>
      <c r="W10" s="17"/>
      <c r="X10" s="18"/>
      <c r="Y10" s="18"/>
      <c r="Z10" s="18"/>
      <c r="AA10" s="19"/>
      <c r="AB10" s="17"/>
      <c r="AC10" s="18"/>
      <c r="AD10" s="18"/>
      <c r="AE10" s="18"/>
      <c r="AF10" s="19"/>
      <c r="AG10" s="17"/>
      <c r="AH10" s="18"/>
      <c r="AI10" s="18"/>
      <c r="AJ10" s="18"/>
      <c r="AK10" s="19"/>
      <c r="AL10" s="17"/>
      <c r="AM10" s="18"/>
      <c r="AN10" s="18"/>
      <c r="AO10" s="18"/>
      <c r="AP10" s="18"/>
      <c r="AQ10" s="21"/>
      <c r="AR10" s="131"/>
      <c r="AS10" s="128"/>
      <c r="AT10" s="230"/>
    </row>
    <row r="11" spans="1:50" x14ac:dyDescent="0.65">
      <c r="A11" s="22"/>
      <c r="B11" s="156"/>
      <c r="C11" s="203"/>
      <c r="D11" s="201"/>
      <c r="E11" s="201"/>
      <c r="F11" s="201"/>
      <c r="G11" s="202"/>
      <c r="H11" s="203" t="s">
        <v>76</v>
      </c>
      <c r="I11" s="147">
        <v>1</v>
      </c>
      <c r="J11" s="201" t="s">
        <v>22</v>
      </c>
      <c r="K11" s="331"/>
      <c r="L11" s="219">
        <f t="shared" si="0"/>
        <v>0</v>
      </c>
      <c r="M11" s="203"/>
      <c r="N11" s="201"/>
      <c r="O11" s="201"/>
      <c r="P11" s="201"/>
      <c r="Q11" s="202"/>
      <c r="R11" s="127"/>
      <c r="S11" s="27"/>
      <c r="T11" s="27"/>
      <c r="U11" s="27"/>
      <c r="V11" s="126"/>
      <c r="W11" s="127"/>
      <c r="X11" s="27"/>
      <c r="Y11" s="27"/>
      <c r="Z11" s="27"/>
      <c r="AA11" s="126"/>
      <c r="AB11" s="127"/>
      <c r="AC11" s="27"/>
      <c r="AD11" s="27"/>
      <c r="AE11" s="27"/>
      <c r="AF11" s="126"/>
      <c r="AG11" s="127"/>
      <c r="AH11" s="27"/>
      <c r="AI11" s="27"/>
      <c r="AJ11" s="27"/>
      <c r="AK11" s="126"/>
      <c r="AL11" s="127"/>
      <c r="AM11" s="27"/>
      <c r="AN11" s="27"/>
      <c r="AO11" s="27"/>
      <c r="AP11" s="27"/>
      <c r="AQ11" s="21"/>
      <c r="AR11" s="131"/>
      <c r="AS11" s="128"/>
      <c r="AT11" s="230"/>
    </row>
    <row r="12" spans="1:50" x14ac:dyDescent="0.65">
      <c r="A12" s="22"/>
      <c r="B12" s="156"/>
      <c r="C12" s="203"/>
      <c r="D12" s="201"/>
      <c r="E12" s="201"/>
      <c r="F12" s="201"/>
      <c r="G12" s="202"/>
      <c r="H12" s="201" t="s">
        <v>93</v>
      </c>
      <c r="I12" s="147">
        <v>1</v>
      </c>
      <c r="J12" s="201" t="s">
        <v>22</v>
      </c>
      <c r="K12" s="331"/>
      <c r="L12" s="219">
        <f t="shared" si="0"/>
        <v>0</v>
      </c>
      <c r="M12" s="203"/>
      <c r="N12" s="201"/>
      <c r="O12" s="201"/>
      <c r="P12" s="201"/>
      <c r="Q12" s="202"/>
      <c r="R12" s="127"/>
      <c r="S12" s="27"/>
      <c r="T12" s="27"/>
      <c r="U12" s="27"/>
      <c r="V12" s="126"/>
      <c r="W12" s="127"/>
      <c r="X12" s="27"/>
      <c r="Y12" s="27"/>
      <c r="Z12" s="27"/>
      <c r="AA12" s="126"/>
      <c r="AB12" s="127"/>
      <c r="AC12" s="27"/>
      <c r="AD12" s="27"/>
      <c r="AE12" s="27"/>
      <c r="AF12" s="126"/>
      <c r="AG12" s="127"/>
      <c r="AH12" s="27"/>
      <c r="AI12" s="27"/>
      <c r="AJ12" s="27"/>
      <c r="AK12" s="126"/>
      <c r="AL12" s="127"/>
      <c r="AM12" s="27"/>
      <c r="AN12" s="27"/>
      <c r="AO12" s="27"/>
      <c r="AP12" s="27"/>
      <c r="AQ12" s="21"/>
      <c r="AR12" s="131"/>
      <c r="AS12" s="128"/>
      <c r="AT12" s="230"/>
    </row>
    <row r="13" spans="1:50" x14ac:dyDescent="0.65">
      <c r="A13" s="22"/>
      <c r="B13" s="156"/>
      <c r="C13" s="203"/>
      <c r="D13" s="201"/>
      <c r="E13" s="201"/>
      <c r="F13" s="201"/>
      <c r="G13" s="202"/>
      <c r="H13" s="201" t="s">
        <v>99</v>
      </c>
      <c r="I13" s="147">
        <v>1</v>
      </c>
      <c r="J13" s="201" t="s">
        <v>22</v>
      </c>
      <c r="K13" s="331"/>
      <c r="L13" s="219">
        <f t="shared" si="0"/>
        <v>0</v>
      </c>
      <c r="M13" s="203"/>
      <c r="N13" s="201"/>
      <c r="O13" s="201"/>
      <c r="P13" s="201"/>
      <c r="Q13" s="202"/>
      <c r="R13" s="127"/>
      <c r="S13" s="27"/>
      <c r="T13" s="27"/>
      <c r="U13" s="27"/>
      <c r="V13" s="126"/>
      <c r="W13" s="127"/>
      <c r="X13" s="27"/>
      <c r="Y13" s="27"/>
      <c r="Z13" s="27"/>
      <c r="AA13" s="126"/>
      <c r="AB13" s="127"/>
      <c r="AC13" s="27"/>
      <c r="AD13" s="27"/>
      <c r="AE13" s="27"/>
      <c r="AF13" s="126"/>
      <c r="AG13" s="127"/>
      <c r="AH13" s="27"/>
      <c r="AI13" s="27"/>
      <c r="AJ13" s="27"/>
      <c r="AK13" s="126"/>
      <c r="AL13" s="127"/>
      <c r="AM13" s="27"/>
      <c r="AN13" s="27"/>
      <c r="AO13" s="27"/>
      <c r="AP13" s="27"/>
      <c r="AQ13" s="21"/>
      <c r="AR13" s="131"/>
      <c r="AS13" s="128"/>
      <c r="AT13" s="230"/>
    </row>
    <row r="14" spans="1:50" x14ac:dyDescent="0.65">
      <c r="A14" s="25"/>
      <c r="B14" s="155"/>
      <c r="C14" s="204"/>
      <c r="D14" s="205"/>
      <c r="E14" s="205"/>
      <c r="F14" s="205"/>
      <c r="G14" s="206"/>
      <c r="H14" s="385" t="s">
        <v>21</v>
      </c>
      <c r="I14" s="386"/>
      <c r="J14" s="386"/>
      <c r="K14" s="218"/>
      <c r="L14" s="220">
        <f>SUM(L9:L13)</f>
        <v>0</v>
      </c>
      <c r="M14" s="204"/>
      <c r="N14" s="205"/>
      <c r="O14" s="205"/>
      <c r="P14" s="205"/>
      <c r="Q14" s="206"/>
      <c r="R14" s="141"/>
      <c r="S14" s="142"/>
      <c r="T14" s="142"/>
      <c r="U14" s="142"/>
      <c r="V14" s="143"/>
      <c r="W14" s="141"/>
      <c r="X14" s="142"/>
      <c r="Y14" s="142"/>
      <c r="Z14" s="142"/>
      <c r="AA14" s="143"/>
      <c r="AB14" s="141"/>
      <c r="AC14" s="142"/>
      <c r="AD14" s="142"/>
      <c r="AE14" s="142"/>
      <c r="AF14" s="143"/>
      <c r="AG14" s="141"/>
      <c r="AH14" s="142"/>
      <c r="AI14" s="142"/>
      <c r="AJ14" s="142"/>
      <c r="AK14" s="143"/>
      <c r="AL14" s="141"/>
      <c r="AM14" s="142"/>
      <c r="AN14" s="142"/>
      <c r="AO14" s="142"/>
      <c r="AP14" s="142"/>
      <c r="AQ14" s="125" t="s">
        <v>44</v>
      </c>
      <c r="AR14" s="132"/>
      <c r="AS14" s="129" t="s">
        <v>1</v>
      </c>
      <c r="AT14" s="228">
        <f t="shared" ref="AT14:AT50" si="1">SUM(C14:AP14)</f>
        <v>0</v>
      </c>
    </row>
    <row r="15" spans="1:50" x14ac:dyDescent="0.65">
      <c r="A15" s="16" t="s">
        <v>56</v>
      </c>
      <c r="B15" s="157"/>
      <c r="C15" s="207"/>
      <c r="D15" s="208"/>
      <c r="E15" s="208"/>
      <c r="F15" s="208"/>
      <c r="G15" s="209"/>
      <c r="H15" s="208"/>
      <c r="I15" s="208"/>
      <c r="J15" s="208"/>
      <c r="K15" s="208"/>
      <c r="L15" s="209"/>
      <c r="M15" s="203" t="s">
        <v>74</v>
      </c>
      <c r="N15" s="147">
        <v>1</v>
      </c>
      <c r="O15" s="201" t="s">
        <v>22</v>
      </c>
      <c r="P15" s="331"/>
      <c r="Q15" s="219">
        <f>IF(M15="","",N15*P15)</f>
        <v>0</v>
      </c>
      <c r="R15" s="135"/>
      <c r="S15" s="136"/>
      <c r="T15" s="136"/>
      <c r="U15" s="136"/>
      <c r="V15" s="140"/>
      <c r="W15" s="135"/>
      <c r="X15" s="136"/>
      <c r="Y15" s="136"/>
      <c r="Z15" s="136"/>
      <c r="AA15" s="140"/>
      <c r="AB15" s="135"/>
      <c r="AC15" s="136"/>
      <c r="AD15" s="136"/>
      <c r="AE15" s="136"/>
      <c r="AF15" s="140"/>
      <c r="AG15" s="135"/>
      <c r="AH15" s="136"/>
      <c r="AI15" s="136"/>
      <c r="AJ15" s="136"/>
      <c r="AK15" s="140"/>
      <c r="AL15" s="135"/>
      <c r="AM15" s="136"/>
      <c r="AN15" s="136"/>
      <c r="AO15" s="136"/>
      <c r="AP15" s="136"/>
      <c r="AQ15" s="137"/>
      <c r="AR15" s="138"/>
      <c r="AS15" s="139"/>
      <c r="AT15" s="229"/>
    </row>
    <row r="16" spans="1:50" x14ac:dyDescent="0.65">
      <c r="A16" s="16"/>
      <c r="B16" s="157"/>
      <c r="C16" s="203"/>
      <c r="D16" s="201"/>
      <c r="E16" s="201"/>
      <c r="F16" s="201"/>
      <c r="G16" s="202"/>
      <c r="H16" s="201"/>
      <c r="I16" s="201"/>
      <c r="J16" s="201"/>
      <c r="K16" s="201"/>
      <c r="L16" s="202"/>
      <c r="M16" s="203" t="s">
        <v>75</v>
      </c>
      <c r="N16" s="147">
        <v>1</v>
      </c>
      <c r="O16" s="201" t="s">
        <v>22</v>
      </c>
      <c r="P16" s="331"/>
      <c r="Q16" s="219">
        <f t="shared" ref="Q16:Q19" si="2">IF(M16="","",N16*P16)</f>
        <v>0</v>
      </c>
      <c r="R16" s="17"/>
      <c r="S16" s="18"/>
      <c r="T16" s="18"/>
      <c r="U16" s="18"/>
      <c r="V16" s="19"/>
      <c r="W16" s="17"/>
      <c r="X16" s="18"/>
      <c r="Y16" s="18"/>
      <c r="Z16" s="18"/>
      <c r="AA16" s="19"/>
      <c r="AB16" s="17"/>
      <c r="AC16" s="18"/>
      <c r="AD16" s="18"/>
      <c r="AE16" s="18"/>
      <c r="AF16" s="19"/>
      <c r="AG16" s="17"/>
      <c r="AH16" s="18"/>
      <c r="AI16" s="18"/>
      <c r="AJ16" s="18"/>
      <c r="AK16" s="19"/>
      <c r="AL16" s="17"/>
      <c r="AM16" s="18"/>
      <c r="AN16" s="18"/>
      <c r="AO16" s="18"/>
      <c r="AP16" s="18"/>
      <c r="AQ16" s="21"/>
      <c r="AR16" s="131"/>
      <c r="AS16" s="128"/>
      <c r="AT16" s="230"/>
    </row>
    <row r="17" spans="1:46" x14ac:dyDescent="0.65">
      <c r="A17" s="22"/>
      <c r="B17" s="156"/>
      <c r="C17" s="203"/>
      <c r="D17" s="201"/>
      <c r="E17" s="201"/>
      <c r="F17" s="201"/>
      <c r="G17" s="202"/>
      <c r="H17" s="201"/>
      <c r="I17" s="201"/>
      <c r="J17" s="201"/>
      <c r="K17" s="201"/>
      <c r="L17" s="202"/>
      <c r="M17" s="203" t="s">
        <v>76</v>
      </c>
      <c r="N17" s="147">
        <v>1</v>
      </c>
      <c r="O17" s="201" t="s">
        <v>22</v>
      </c>
      <c r="P17" s="331"/>
      <c r="Q17" s="219">
        <f t="shared" si="2"/>
        <v>0</v>
      </c>
      <c r="R17" s="127"/>
      <c r="S17" s="27"/>
      <c r="T17" s="27"/>
      <c r="U17" s="27"/>
      <c r="V17" s="126"/>
      <c r="W17" s="127"/>
      <c r="X17" s="27"/>
      <c r="Y17" s="27"/>
      <c r="Z17" s="27"/>
      <c r="AA17" s="126"/>
      <c r="AB17" s="127"/>
      <c r="AC17" s="27"/>
      <c r="AD17" s="27"/>
      <c r="AE17" s="27"/>
      <c r="AF17" s="126"/>
      <c r="AG17" s="127"/>
      <c r="AH17" s="27"/>
      <c r="AI17" s="27"/>
      <c r="AJ17" s="27"/>
      <c r="AK17" s="126"/>
      <c r="AL17" s="127"/>
      <c r="AM17" s="27"/>
      <c r="AN17" s="27"/>
      <c r="AO17" s="27"/>
      <c r="AP17" s="27"/>
      <c r="AQ17" s="21"/>
      <c r="AR17" s="131"/>
      <c r="AS17" s="128"/>
      <c r="AT17" s="230"/>
    </row>
    <row r="18" spans="1:46" x14ac:dyDescent="0.65">
      <c r="A18" s="22"/>
      <c r="B18" s="156"/>
      <c r="C18" s="203"/>
      <c r="D18" s="201"/>
      <c r="E18" s="201"/>
      <c r="F18" s="201"/>
      <c r="G18" s="202"/>
      <c r="H18" s="201"/>
      <c r="I18" s="201"/>
      <c r="J18" s="201"/>
      <c r="K18" s="201"/>
      <c r="L18" s="202"/>
      <c r="M18" s="203" t="s">
        <v>93</v>
      </c>
      <c r="N18" s="147">
        <v>1</v>
      </c>
      <c r="O18" s="201" t="s">
        <v>22</v>
      </c>
      <c r="P18" s="331"/>
      <c r="Q18" s="219">
        <f t="shared" si="2"/>
        <v>0</v>
      </c>
      <c r="R18" s="127"/>
      <c r="S18" s="27"/>
      <c r="T18" s="27"/>
      <c r="U18" s="27"/>
      <c r="V18" s="126"/>
      <c r="W18" s="127"/>
      <c r="X18" s="27"/>
      <c r="Y18" s="27"/>
      <c r="Z18" s="27"/>
      <c r="AA18" s="126"/>
      <c r="AB18" s="127"/>
      <c r="AC18" s="27"/>
      <c r="AD18" s="27"/>
      <c r="AE18" s="27"/>
      <c r="AF18" s="126"/>
      <c r="AG18" s="127"/>
      <c r="AH18" s="27"/>
      <c r="AI18" s="27"/>
      <c r="AJ18" s="27"/>
      <c r="AK18" s="126"/>
      <c r="AL18" s="127"/>
      <c r="AM18" s="27"/>
      <c r="AN18" s="27"/>
      <c r="AO18" s="27"/>
      <c r="AP18" s="27"/>
      <c r="AQ18" s="21"/>
      <c r="AR18" s="131"/>
      <c r="AS18" s="128"/>
      <c r="AT18" s="230"/>
    </row>
    <row r="19" spans="1:46" x14ac:dyDescent="0.65">
      <c r="A19" s="22"/>
      <c r="B19" s="156"/>
      <c r="C19" s="203"/>
      <c r="D19" s="201"/>
      <c r="E19" s="201"/>
      <c r="F19" s="201"/>
      <c r="G19" s="202"/>
      <c r="H19" s="201"/>
      <c r="I19" s="201"/>
      <c r="J19" s="201"/>
      <c r="K19" s="201"/>
      <c r="L19" s="202"/>
      <c r="M19" s="203" t="s">
        <v>99</v>
      </c>
      <c r="N19" s="147">
        <v>1</v>
      </c>
      <c r="O19" s="201" t="s">
        <v>22</v>
      </c>
      <c r="P19" s="331"/>
      <c r="Q19" s="219">
        <f t="shared" si="2"/>
        <v>0</v>
      </c>
      <c r="R19" s="127"/>
      <c r="S19" s="27"/>
      <c r="T19" s="27"/>
      <c r="U19" s="27"/>
      <c r="V19" s="126"/>
      <c r="W19" s="127"/>
      <c r="X19" s="27"/>
      <c r="Y19" s="27"/>
      <c r="Z19" s="27"/>
      <c r="AA19" s="126"/>
      <c r="AB19" s="127"/>
      <c r="AC19" s="27"/>
      <c r="AD19" s="27"/>
      <c r="AE19" s="27"/>
      <c r="AF19" s="126"/>
      <c r="AG19" s="127"/>
      <c r="AH19" s="27"/>
      <c r="AI19" s="27"/>
      <c r="AJ19" s="27"/>
      <c r="AK19" s="126"/>
      <c r="AL19" s="127"/>
      <c r="AM19" s="27"/>
      <c r="AN19" s="27"/>
      <c r="AO19" s="27"/>
      <c r="AP19" s="27"/>
      <c r="AQ19" s="21"/>
      <c r="AR19" s="131"/>
      <c r="AS19" s="128"/>
      <c r="AT19" s="230"/>
    </row>
    <row r="20" spans="1:46" x14ac:dyDescent="0.65">
      <c r="A20" s="25"/>
      <c r="B20" s="155"/>
      <c r="C20" s="204"/>
      <c r="D20" s="205"/>
      <c r="E20" s="205"/>
      <c r="F20" s="205"/>
      <c r="G20" s="206"/>
      <c r="H20" s="205"/>
      <c r="I20" s="205"/>
      <c r="J20" s="205"/>
      <c r="K20" s="205"/>
      <c r="L20" s="206"/>
      <c r="M20" s="385" t="s">
        <v>21</v>
      </c>
      <c r="N20" s="386"/>
      <c r="O20" s="386"/>
      <c r="P20" s="218"/>
      <c r="Q20" s="220">
        <f>SUM(Q15:Q19)</f>
        <v>0</v>
      </c>
      <c r="R20" s="141"/>
      <c r="S20" s="142"/>
      <c r="T20" s="142"/>
      <c r="U20" s="142"/>
      <c r="V20" s="143"/>
      <c r="W20" s="141"/>
      <c r="X20" s="142"/>
      <c r="Y20" s="142"/>
      <c r="Z20" s="142"/>
      <c r="AA20" s="143"/>
      <c r="AB20" s="141"/>
      <c r="AC20" s="142"/>
      <c r="AD20" s="142"/>
      <c r="AE20" s="142"/>
      <c r="AF20" s="143"/>
      <c r="AG20" s="141"/>
      <c r="AH20" s="142"/>
      <c r="AI20" s="142"/>
      <c r="AJ20" s="142"/>
      <c r="AK20" s="143"/>
      <c r="AL20" s="141"/>
      <c r="AM20" s="142"/>
      <c r="AN20" s="142"/>
      <c r="AO20" s="142"/>
      <c r="AP20" s="142"/>
      <c r="AQ20" s="125" t="s">
        <v>56</v>
      </c>
      <c r="AR20" s="132"/>
      <c r="AS20" s="129" t="s">
        <v>1</v>
      </c>
      <c r="AT20" s="228">
        <f t="shared" si="1"/>
        <v>0</v>
      </c>
    </row>
    <row r="21" spans="1:46" x14ac:dyDescent="0.65">
      <c r="A21" s="16" t="s">
        <v>55</v>
      </c>
      <c r="B21" s="157"/>
      <c r="C21" s="135"/>
      <c r="D21" s="136"/>
      <c r="E21" s="136"/>
      <c r="F21" s="136"/>
      <c r="G21" s="140"/>
      <c r="H21" s="136"/>
      <c r="I21" s="136"/>
      <c r="J21" s="136"/>
      <c r="K21" s="136"/>
      <c r="L21" s="140"/>
      <c r="M21" s="135"/>
      <c r="N21" s="136"/>
      <c r="O21" s="136"/>
      <c r="P21" s="136"/>
      <c r="Q21" s="140"/>
      <c r="R21" s="203" t="s">
        <v>74</v>
      </c>
      <c r="S21" s="147">
        <v>1</v>
      </c>
      <c r="T21" s="201" t="s">
        <v>22</v>
      </c>
      <c r="U21" s="331"/>
      <c r="V21" s="219">
        <f>IF(R21="","",S21*U21)</f>
        <v>0</v>
      </c>
      <c r="W21" s="135"/>
      <c r="X21" s="136"/>
      <c r="Y21" s="136"/>
      <c r="Z21" s="136"/>
      <c r="AA21" s="140"/>
      <c r="AB21" s="135"/>
      <c r="AC21" s="136"/>
      <c r="AD21" s="136"/>
      <c r="AE21" s="136"/>
      <c r="AF21" s="140"/>
      <c r="AG21" s="135"/>
      <c r="AH21" s="136"/>
      <c r="AI21" s="136"/>
      <c r="AJ21" s="136"/>
      <c r="AK21" s="140"/>
      <c r="AL21" s="135"/>
      <c r="AM21" s="136"/>
      <c r="AN21" s="136"/>
      <c r="AO21" s="136"/>
      <c r="AP21" s="136"/>
      <c r="AQ21" s="137"/>
      <c r="AR21" s="138"/>
      <c r="AS21" s="139"/>
      <c r="AT21" s="229"/>
    </row>
    <row r="22" spans="1:46" x14ac:dyDescent="0.65">
      <c r="A22" s="16"/>
      <c r="B22" s="157"/>
      <c r="C22" s="17"/>
      <c r="D22" s="18"/>
      <c r="E22" s="18"/>
      <c r="F22" s="18"/>
      <c r="G22" s="19"/>
      <c r="H22" s="18"/>
      <c r="I22" s="18"/>
      <c r="J22" s="18"/>
      <c r="K22" s="18"/>
      <c r="L22" s="19"/>
      <c r="M22" s="17"/>
      <c r="N22" s="18"/>
      <c r="O22" s="18"/>
      <c r="P22" s="18"/>
      <c r="Q22" s="19"/>
      <c r="R22" s="203" t="s">
        <v>75</v>
      </c>
      <c r="S22" s="147">
        <v>1</v>
      </c>
      <c r="T22" s="201" t="s">
        <v>22</v>
      </c>
      <c r="U22" s="331"/>
      <c r="V22" s="219">
        <f t="shared" ref="V22:V24" si="3">IF(R22="","",S22*U22)</f>
        <v>0</v>
      </c>
      <c r="W22" s="17"/>
      <c r="X22" s="18"/>
      <c r="Y22" s="18"/>
      <c r="Z22" s="18"/>
      <c r="AA22" s="19"/>
      <c r="AB22" s="17"/>
      <c r="AC22" s="18"/>
      <c r="AD22" s="18"/>
      <c r="AE22" s="18"/>
      <c r="AF22" s="19"/>
      <c r="AG22" s="17"/>
      <c r="AH22" s="18"/>
      <c r="AI22" s="18"/>
      <c r="AJ22" s="18"/>
      <c r="AK22" s="19"/>
      <c r="AL22" s="17"/>
      <c r="AM22" s="18"/>
      <c r="AN22" s="18"/>
      <c r="AO22" s="18"/>
      <c r="AP22" s="18"/>
      <c r="AQ22" s="21"/>
      <c r="AR22" s="131"/>
      <c r="AS22" s="128"/>
      <c r="AT22" s="230"/>
    </row>
    <row r="23" spans="1:46" x14ac:dyDescent="0.65">
      <c r="A23" s="16"/>
      <c r="B23" s="157"/>
      <c r="C23" s="17"/>
      <c r="D23" s="18"/>
      <c r="E23" s="18"/>
      <c r="F23" s="18"/>
      <c r="G23" s="19"/>
      <c r="H23" s="18"/>
      <c r="I23" s="18"/>
      <c r="J23" s="18"/>
      <c r="K23" s="18"/>
      <c r="L23" s="19"/>
      <c r="M23" s="17"/>
      <c r="N23" s="18"/>
      <c r="O23" s="18"/>
      <c r="P23" s="18"/>
      <c r="Q23" s="19"/>
      <c r="R23" s="203" t="s">
        <v>76</v>
      </c>
      <c r="S23" s="147">
        <v>1</v>
      </c>
      <c r="T23" s="201" t="s">
        <v>22</v>
      </c>
      <c r="U23" s="331"/>
      <c r="V23" s="219">
        <f t="shared" si="3"/>
        <v>0</v>
      </c>
      <c r="W23" s="17"/>
      <c r="X23" s="18"/>
      <c r="Y23" s="18"/>
      <c r="Z23" s="18"/>
      <c r="AA23" s="19"/>
      <c r="AB23" s="17"/>
      <c r="AC23" s="18"/>
      <c r="AD23" s="18"/>
      <c r="AE23" s="18"/>
      <c r="AF23" s="19"/>
      <c r="AG23" s="17"/>
      <c r="AH23" s="18"/>
      <c r="AI23" s="18"/>
      <c r="AJ23" s="18"/>
      <c r="AK23" s="19"/>
      <c r="AL23" s="17"/>
      <c r="AM23" s="18"/>
      <c r="AN23" s="18"/>
      <c r="AO23" s="18"/>
      <c r="AP23" s="18"/>
      <c r="AQ23" s="21"/>
      <c r="AR23" s="131"/>
      <c r="AS23" s="128"/>
      <c r="AT23" s="230"/>
    </row>
    <row r="24" spans="1:46" x14ac:dyDescent="0.65">
      <c r="A24" s="16"/>
      <c r="B24" s="157"/>
      <c r="C24" s="17"/>
      <c r="D24" s="18"/>
      <c r="E24" s="18"/>
      <c r="F24" s="18"/>
      <c r="G24" s="19"/>
      <c r="H24" s="18"/>
      <c r="I24" s="18"/>
      <c r="J24" s="18"/>
      <c r="K24" s="18"/>
      <c r="L24" s="19"/>
      <c r="M24" s="17"/>
      <c r="N24" s="18"/>
      <c r="O24" s="18"/>
      <c r="P24" s="18"/>
      <c r="Q24" s="19"/>
      <c r="R24" s="203" t="s">
        <v>93</v>
      </c>
      <c r="S24" s="147">
        <v>1</v>
      </c>
      <c r="T24" s="201" t="s">
        <v>22</v>
      </c>
      <c r="U24" s="331"/>
      <c r="V24" s="219">
        <f t="shared" si="3"/>
        <v>0</v>
      </c>
      <c r="W24" s="17"/>
      <c r="X24" s="18"/>
      <c r="Y24" s="18"/>
      <c r="Z24" s="18"/>
      <c r="AA24" s="19"/>
      <c r="AB24" s="17"/>
      <c r="AC24" s="18"/>
      <c r="AD24" s="18"/>
      <c r="AE24" s="18"/>
      <c r="AF24" s="19"/>
      <c r="AG24" s="17"/>
      <c r="AH24" s="18"/>
      <c r="AI24" s="18"/>
      <c r="AJ24" s="18"/>
      <c r="AK24" s="19"/>
      <c r="AL24" s="17"/>
      <c r="AM24" s="18"/>
      <c r="AN24" s="18"/>
      <c r="AO24" s="18"/>
      <c r="AP24" s="18"/>
      <c r="AQ24" s="21"/>
      <c r="AR24" s="131"/>
      <c r="AS24" s="128"/>
      <c r="AT24" s="230"/>
    </row>
    <row r="25" spans="1:46" x14ac:dyDescent="0.65">
      <c r="A25" s="22"/>
      <c r="B25" s="156"/>
      <c r="C25" s="127"/>
      <c r="D25" s="27"/>
      <c r="E25" s="27"/>
      <c r="F25" s="27"/>
      <c r="G25" s="126"/>
      <c r="H25" s="27"/>
      <c r="I25" s="27"/>
      <c r="J25" s="27"/>
      <c r="K25" s="27"/>
      <c r="L25" s="126"/>
      <c r="M25" s="127"/>
      <c r="N25" s="27"/>
      <c r="O25" s="27"/>
      <c r="P25" s="27"/>
      <c r="Q25" s="126"/>
      <c r="R25" s="203" t="s">
        <v>99</v>
      </c>
      <c r="S25" s="147">
        <v>1</v>
      </c>
      <c r="T25" s="27" t="s">
        <v>22</v>
      </c>
      <c r="U25" s="331"/>
      <c r="V25" s="219">
        <f>S25*U25</f>
        <v>0</v>
      </c>
      <c r="W25" s="127"/>
      <c r="X25" s="27"/>
      <c r="Y25" s="27"/>
      <c r="Z25" s="27"/>
      <c r="AA25" s="126"/>
      <c r="AB25" s="127"/>
      <c r="AC25" s="27"/>
      <c r="AD25" s="27"/>
      <c r="AE25" s="27"/>
      <c r="AF25" s="126"/>
      <c r="AG25" s="127"/>
      <c r="AH25" s="27"/>
      <c r="AI25" s="27"/>
      <c r="AJ25" s="27"/>
      <c r="AK25" s="126"/>
      <c r="AL25" s="127"/>
      <c r="AM25" s="27"/>
      <c r="AN25" s="27"/>
      <c r="AO25" s="27"/>
      <c r="AP25" s="27"/>
      <c r="AQ25" s="21"/>
      <c r="AR25" s="131"/>
      <c r="AS25" s="128"/>
      <c r="AT25" s="230"/>
    </row>
    <row r="26" spans="1:46" x14ac:dyDescent="0.65">
      <c r="A26" s="25"/>
      <c r="B26" s="155"/>
      <c r="C26" s="141"/>
      <c r="D26" s="142"/>
      <c r="E26" s="142"/>
      <c r="F26" s="142"/>
      <c r="G26" s="143"/>
      <c r="H26" s="142"/>
      <c r="I26" s="142"/>
      <c r="J26" s="142"/>
      <c r="K26" s="142"/>
      <c r="L26" s="143"/>
      <c r="M26" s="141"/>
      <c r="N26" s="142"/>
      <c r="O26" s="142"/>
      <c r="P26" s="142"/>
      <c r="Q26" s="143"/>
      <c r="R26" s="381" t="s">
        <v>21</v>
      </c>
      <c r="S26" s="382"/>
      <c r="T26" s="382"/>
      <c r="U26" s="218"/>
      <c r="V26" s="220">
        <f>SUM(V21:V25)</f>
        <v>0</v>
      </c>
      <c r="W26" s="141"/>
      <c r="X26" s="142"/>
      <c r="Y26" s="142"/>
      <c r="Z26" s="142"/>
      <c r="AA26" s="143"/>
      <c r="AB26" s="141"/>
      <c r="AC26" s="142"/>
      <c r="AD26" s="142"/>
      <c r="AE26" s="142"/>
      <c r="AF26" s="143"/>
      <c r="AG26" s="141"/>
      <c r="AH26" s="142"/>
      <c r="AI26" s="142"/>
      <c r="AJ26" s="142"/>
      <c r="AK26" s="143"/>
      <c r="AL26" s="141"/>
      <c r="AM26" s="142"/>
      <c r="AN26" s="142"/>
      <c r="AO26" s="142"/>
      <c r="AP26" s="142"/>
      <c r="AQ26" s="125" t="s">
        <v>55</v>
      </c>
      <c r="AR26" s="132"/>
      <c r="AS26" s="129" t="s">
        <v>1</v>
      </c>
      <c r="AT26" s="228">
        <f t="shared" si="1"/>
        <v>0</v>
      </c>
    </row>
    <row r="27" spans="1:46" x14ac:dyDescent="0.65">
      <c r="A27" s="16" t="s">
        <v>51</v>
      </c>
      <c r="B27" s="157"/>
      <c r="C27" s="17"/>
      <c r="D27" s="136"/>
      <c r="E27" s="136"/>
      <c r="F27" s="136"/>
      <c r="G27" s="140"/>
      <c r="H27" s="136"/>
      <c r="I27" s="136"/>
      <c r="J27" s="136"/>
      <c r="K27" s="136"/>
      <c r="L27" s="140"/>
      <c r="M27" s="135"/>
      <c r="N27" s="136"/>
      <c r="O27" s="136"/>
      <c r="P27" s="136"/>
      <c r="Q27" s="140"/>
      <c r="R27" s="135"/>
      <c r="S27" s="136"/>
      <c r="T27" s="136"/>
      <c r="U27" s="136"/>
      <c r="V27" s="140"/>
      <c r="W27" s="203" t="s">
        <v>74</v>
      </c>
      <c r="X27" s="147">
        <v>1</v>
      </c>
      <c r="Y27" s="201" t="s">
        <v>22</v>
      </c>
      <c r="Z27" s="331"/>
      <c r="AA27" s="219">
        <f>IF(W27="","",X27*Z27)</f>
        <v>0</v>
      </c>
      <c r="AB27" s="135"/>
      <c r="AC27" s="136"/>
      <c r="AD27" s="136"/>
      <c r="AE27" s="136"/>
      <c r="AF27" s="140"/>
      <c r="AG27" s="135"/>
      <c r="AH27" s="136"/>
      <c r="AI27" s="136"/>
      <c r="AJ27" s="136"/>
      <c r="AK27" s="140"/>
      <c r="AL27" s="135"/>
      <c r="AM27" s="136"/>
      <c r="AN27" s="136"/>
      <c r="AO27" s="136"/>
      <c r="AP27" s="136"/>
      <c r="AQ27" s="137"/>
      <c r="AR27" s="138"/>
      <c r="AS27" s="139"/>
      <c r="AT27" s="229"/>
    </row>
    <row r="28" spans="1:46" x14ac:dyDescent="0.65">
      <c r="A28" s="16"/>
      <c r="B28" s="157"/>
      <c r="C28" s="17"/>
      <c r="D28" s="18"/>
      <c r="E28" s="18"/>
      <c r="F28" s="18"/>
      <c r="G28" s="19"/>
      <c r="H28" s="18"/>
      <c r="I28" s="18"/>
      <c r="J28" s="18"/>
      <c r="K28" s="18"/>
      <c r="L28" s="19"/>
      <c r="M28" s="17"/>
      <c r="N28" s="18"/>
      <c r="O28" s="18"/>
      <c r="P28" s="18"/>
      <c r="Q28" s="19"/>
      <c r="R28" s="17"/>
      <c r="S28" s="18"/>
      <c r="T28" s="18"/>
      <c r="U28" s="18"/>
      <c r="V28" s="19"/>
      <c r="W28" s="203" t="s">
        <v>75</v>
      </c>
      <c r="X28" s="147">
        <v>1</v>
      </c>
      <c r="Y28" s="201" t="s">
        <v>22</v>
      </c>
      <c r="Z28" s="331"/>
      <c r="AA28" s="219">
        <f>IF(W28="","",X28*Z28)</f>
        <v>0</v>
      </c>
      <c r="AB28" s="17"/>
      <c r="AC28" s="18"/>
      <c r="AD28" s="18"/>
      <c r="AE28" s="18"/>
      <c r="AF28" s="19"/>
      <c r="AG28" s="17"/>
      <c r="AH28" s="18"/>
      <c r="AI28" s="18"/>
      <c r="AJ28" s="18"/>
      <c r="AK28" s="19"/>
      <c r="AL28" s="17"/>
      <c r="AM28" s="18"/>
      <c r="AN28" s="18"/>
      <c r="AO28" s="18"/>
      <c r="AP28" s="18"/>
      <c r="AQ28" s="21"/>
      <c r="AR28" s="131"/>
      <c r="AS28" s="128"/>
      <c r="AT28" s="230"/>
    </row>
    <row r="29" spans="1:46" x14ac:dyDescent="0.65">
      <c r="A29" s="16"/>
      <c r="B29" s="157"/>
      <c r="C29" s="17"/>
      <c r="D29" s="18"/>
      <c r="E29" s="18"/>
      <c r="F29" s="18"/>
      <c r="G29" s="19"/>
      <c r="H29" s="18"/>
      <c r="I29" s="18"/>
      <c r="J29" s="18"/>
      <c r="K29" s="18"/>
      <c r="L29" s="19"/>
      <c r="M29" s="17"/>
      <c r="N29" s="18"/>
      <c r="O29" s="18"/>
      <c r="P29" s="18"/>
      <c r="Q29" s="19"/>
      <c r="R29" s="17"/>
      <c r="S29" s="18"/>
      <c r="T29" s="18"/>
      <c r="U29" s="18"/>
      <c r="V29" s="19"/>
      <c r="W29" s="203" t="s">
        <v>76</v>
      </c>
      <c r="X29" s="147">
        <v>1</v>
      </c>
      <c r="Y29" s="201" t="s">
        <v>22</v>
      </c>
      <c r="Z29" s="331"/>
      <c r="AA29" s="219">
        <f>IF(W29="","",X29*Z29)</f>
        <v>0</v>
      </c>
      <c r="AB29" s="17"/>
      <c r="AC29" s="18"/>
      <c r="AD29" s="18"/>
      <c r="AE29" s="18"/>
      <c r="AF29" s="19"/>
      <c r="AG29" s="17"/>
      <c r="AH29" s="18"/>
      <c r="AI29" s="18"/>
      <c r="AJ29" s="18"/>
      <c r="AK29" s="19"/>
      <c r="AL29" s="17"/>
      <c r="AM29" s="18"/>
      <c r="AN29" s="18"/>
      <c r="AO29" s="18"/>
      <c r="AP29" s="18"/>
      <c r="AQ29" s="21"/>
      <c r="AR29" s="131"/>
      <c r="AS29" s="128"/>
      <c r="AT29" s="230"/>
    </row>
    <row r="30" spans="1:46" x14ac:dyDescent="0.65">
      <c r="A30" s="16"/>
      <c r="B30" s="157"/>
      <c r="C30" s="17"/>
      <c r="D30" s="18"/>
      <c r="E30" s="18"/>
      <c r="F30" s="18"/>
      <c r="G30" s="19"/>
      <c r="H30" s="18"/>
      <c r="I30" s="18"/>
      <c r="J30" s="18"/>
      <c r="K30" s="18"/>
      <c r="L30" s="19"/>
      <c r="M30" s="17"/>
      <c r="N30" s="18"/>
      <c r="O30" s="18"/>
      <c r="P30" s="18"/>
      <c r="Q30" s="19"/>
      <c r="R30" s="17"/>
      <c r="S30" s="18"/>
      <c r="T30" s="18"/>
      <c r="U30" s="18"/>
      <c r="V30" s="19"/>
      <c r="W30" s="203" t="s">
        <v>93</v>
      </c>
      <c r="X30" s="147">
        <v>1</v>
      </c>
      <c r="Y30" s="201" t="s">
        <v>22</v>
      </c>
      <c r="Z30" s="331"/>
      <c r="AA30" s="219">
        <f>IF(W30="","",X30*Z30)</f>
        <v>0</v>
      </c>
      <c r="AB30" s="17"/>
      <c r="AC30" s="18"/>
      <c r="AD30" s="18"/>
      <c r="AE30" s="18"/>
      <c r="AF30" s="19"/>
      <c r="AG30" s="17"/>
      <c r="AH30" s="18"/>
      <c r="AI30" s="18"/>
      <c r="AJ30" s="18"/>
      <c r="AK30" s="19"/>
      <c r="AL30" s="17"/>
      <c r="AM30" s="18"/>
      <c r="AN30" s="18"/>
      <c r="AO30" s="18"/>
      <c r="AP30" s="18"/>
      <c r="AQ30" s="21"/>
      <c r="AR30" s="131"/>
      <c r="AS30" s="128"/>
      <c r="AT30" s="230"/>
    </row>
    <row r="31" spans="1:46" x14ac:dyDescent="0.65">
      <c r="A31" s="16"/>
      <c r="B31" s="157"/>
      <c r="C31" s="17"/>
      <c r="D31" s="18"/>
      <c r="E31" s="18"/>
      <c r="F31" s="18"/>
      <c r="G31" s="19"/>
      <c r="H31" s="18"/>
      <c r="I31" s="18"/>
      <c r="J31" s="18"/>
      <c r="K31" s="18"/>
      <c r="L31" s="19"/>
      <c r="M31" s="17"/>
      <c r="N31" s="18"/>
      <c r="O31" s="18"/>
      <c r="P31" s="18"/>
      <c r="Q31" s="19"/>
      <c r="R31" s="17"/>
      <c r="S31" s="18"/>
      <c r="T31" s="18"/>
      <c r="U31" s="18"/>
      <c r="V31" s="19"/>
      <c r="W31" s="203" t="s">
        <v>99</v>
      </c>
      <c r="X31" s="147">
        <v>1</v>
      </c>
      <c r="Y31" s="201" t="s">
        <v>22</v>
      </c>
      <c r="Z31" s="331"/>
      <c r="AA31" s="219">
        <f t="shared" ref="AA31" si="4">IF(W31="","",X31*Z31)</f>
        <v>0</v>
      </c>
      <c r="AB31" s="17"/>
      <c r="AC31" s="18"/>
      <c r="AD31" s="18"/>
      <c r="AE31" s="18"/>
      <c r="AF31" s="19"/>
      <c r="AG31" s="17"/>
      <c r="AH31" s="18"/>
      <c r="AI31" s="18"/>
      <c r="AJ31" s="18"/>
      <c r="AK31" s="19"/>
      <c r="AL31" s="17"/>
      <c r="AM31" s="18"/>
      <c r="AN31" s="18"/>
      <c r="AO31" s="18"/>
      <c r="AP31" s="18"/>
      <c r="AQ31" s="21"/>
      <c r="AR31" s="131"/>
      <c r="AS31" s="128"/>
      <c r="AT31" s="230"/>
    </row>
    <row r="32" spans="1:46" x14ac:dyDescent="0.65">
      <c r="A32" s="25"/>
      <c r="B32" s="155"/>
      <c r="C32" s="141"/>
      <c r="D32" s="142"/>
      <c r="E32" s="142"/>
      <c r="F32" s="142"/>
      <c r="G32" s="143"/>
      <c r="H32" s="142"/>
      <c r="I32" s="142"/>
      <c r="J32" s="142"/>
      <c r="K32" s="142"/>
      <c r="L32" s="143"/>
      <c r="M32" s="141"/>
      <c r="N32" s="142"/>
      <c r="O32" s="142"/>
      <c r="P32" s="142"/>
      <c r="Q32" s="143"/>
      <c r="R32" s="141"/>
      <c r="S32" s="142"/>
      <c r="T32" s="142"/>
      <c r="U32" s="142"/>
      <c r="V32" s="143"/>
      <c r="W32" s="381" t="s">
        <v>21</v>
      </c>
      <c r="X32" s="382"/>
      <c r="Y32" s="382"/>
      <c r="Z32" s="218"/>
      <c r="AA32" s="220">
        <f>SUM(AA27:AA31)</f>
        <v>0</v>
      </c>
      <c r="AB32" s="141"/>
      <c r="AC32" s="142"/>
      <c r="AD32" s="142"/>
      <c r="AE32" s="142"/>
      <c r="AF32" s="143"/>
      <c r="AG32" s="141"/>
      <c r="AH32" s="142"/>
      <c r="AI32" s="142"/>
      <c r="AJ32" s="142"/>
      <c r="AK32" s="143"/>
      <c r="AL32" s="141"/>
      <c r="AM32" s="142"/>
      <c r="AN32" s="142"/>
      <c r="AO32" s="142"/>
      <c r="AP32" s="142"/>
      <c r="AQ32" s="125" t="s">
        <v>51</v>
      </c>
      <c r="AR32" s="132"/>
      <c r="AS32" s="129" t="s">
        <v>1</v>
      </c>
      <c r="AT32" s="228">
        <f t="shared" si="1"/>
        <v>0</v>
      </c>
    </row>
    <row r="33" spans="1:46" x14ac:dyDescent="0.65">
      <c r="A33" s="16" t="s">
        <v>52</v>
      </c>
      <c r="B33" s="157"/>
      <c r="C33" s="17"/>
      <c r="D33" s="136"/>
      <c r="E33" s="136"/>
      <c r="F33" s="136"/>
      <c r="G33" s="140"/>
      <c r="H33" s="136"/>
      <c r="I33" s="136"/>
      <c r="J33" s="136"/>
      <c r="K33" s="136"/>
      <c r="L33" s="140"/>
      <c r="M33" s="135"/>
      <c r="N33" s="136"/>
      <c r="O33" s="136"/>
      <c r="P33" s="136"/>
      <c r="Q33" s="140"/>
      <c r="R33" s="135"/>
      <c r="S33" s="136"/>
      <c r="T33" s="136"/>
      <c r="U33" s="136"/>
      <c r="V33" s="140"/>
      <c r="W33" s="135"/>
      <c r="X33" s="136"/>
      <c r="Y33" s="136"/>
      <c r="Z33" s="136"/>
      <c r="AA33" s="140"/>
      <c r="AB33" s="203" t="s">
        <v>74</v>
      </c>
      <c r="AC33" s="147">
        <v>1</v>
      </c>
      <c r="AD33" s="201" t="s">
        <v>22</v>
      </c>
      <c r="AE33" s="331"/>
      <c r="AF33" s="219">
        <f>IF(AB33="","",AC33*AE33)</f>
        <v>0</v>
      </c>
      <c r="AG33" s="135"/>
      <c r="AH33" s="136"/>
      <c r="AI33" s="136"/>
      <c r="AJ33" s="136"/>
      <c r="AK33" s="140"/>
      <c r="AL33" s="135"/>
      <c r="AM33" s="136"/>
      <c r="AN33" s="136"/>
      <c r="AO33" s="136"/>
      <c r="AP33" s="136"/>
      <c r="AQ33" s="137"/>
      <c r="AR33" s="138"/>
      <c r="AS33" s="139"/>
      <c r="AT33" s="229"/>
    </row>
    <row r="34" spans="1:46" x14ac:dyDescent="0.65">
      <c r="A34" s="16"/>
      <c r="B34" s="157"/>
      <c r="C34" s="17"/>
      <c r="D34" s="18"/>
      <c r="E34" s="18"/>
      <c r="F34" s="18"/>
      <c r="G34" s="19"/>
      <c r="H34" s="18"/>
      <c r="I34" s="18"/>
      <c r="J34" s="18"/>
      <c r="K34" s="18"/>
      <c r="L34" s="19"/>
      <c r="M34" s="17"/>
      <c r="N34" s="18"/>
      <c r="O34" s="18"/>
      <c r="P34" s="18"/>
      <c r="Q34" s="19"/>
      <c r="R34" s="17"/>
      <c r="S34" s="18"/>
      <c r="T34" s="18"/>
      <c r="U34" s="18"/>
      <c r="V34" s="19"/>
      <c r="W34" s="17"/>
      <c r="X34" s="18"/>
      <c r="Y34" s="18"/>
      <c r="Z34" s="18"/>
      <c r="AA34" s="19"/>
      <c r="AB34" s="203" t="s">
        <v>75</v>
      </c>
      <c r="AC34" s="147">
        <v>1</v>
      </c>
      <c r="AD34" s="201" t="s">
        <v>22</v>
      </c>
      <c r="AE34" s="331"/>
      <c r="AF34" s="219">
        <f>IF(AB34="","",AC34*AE34)</f>
        <v>0</v>
      </c>
      <c r="AG34" s="17"/>
      <c r="AH34" s="18"/>
      <c r="AI34" s="18"/>
      <c r="AJ34" s="18"/>
      <c r="AK34" s="19"/>
      <c r="AL34" s="17"/>
      <c r="AM34" s="18"/>
      <c r="AN34" s="18"/>
      <c r="AO34" s="18"/>
      <c r="AP34" s="18"/>
      <c r="AQ34" s="21"/>
      <c r="AR34" s="131"/>
      <c r="AS34" s="128"/>
      <c r="AT34" s="230"/>
    </row>
    <row r="35" spans="1:46" x14ac:dyDescent="0.65">
      <c r="A35" s="16"/>
      <c r="B35" s="157"/>
      <c r="C35" s="17"/>
      <c r="D35" s="18"/>
      <c r="E35" s="18"/>
      <c r="F35" s="18"/>
      <c r="G35" s="19"/>
      <c r="H35" s="18"/>
      <c r="I35" s="18"/>
      <c r="J35" s="18"/>
      <c r="K35" s="18"/>
      <c r="L35" s="19"/>
      <c r="M35" s="17"/>
      <c r="N35" s="18"/>
      <c r="O35" s="18"/>
      <c r="P35" s="18"/>
      <c r="Q35" s="19"/>
      <c r="R35" s="17"/>
      <c r="S35" s="18"/>
      <c r="T35" s="18"/>
      <c r="U35" s="18"/>
      <c r="V35" s="19"/>
      <c r="W35" s="17"/>
      <c r="X35" s="18"/>
      <c r="Y35" s="18"/>
      <c r="Z35" s="18"/>
      <c r="AA35" s="19"/>
      <c r="AB35" s="203" t="s">
        <v>76</v>
      </c>
      <c r="AC35" s="147">
        <v>1</v>
      </c>
      <c r="AD35" s="201" t="s">
        <v>22</v>
      </c>
      <c r="AE35" s="331"/>
      <c r="AF35" s="219">
        <f t="shared" ref="AF35:AF37" si="5">IF(AB35="","",AC35*AE35)</f>
        <v>0</v>
      </c>
      <c r="AG35" s="17"/>
      <c r="AH35" s="18"/>
      <c r="AI35" s="18"/>
      <c r="AJ35" s="18"/>
      <c r="AK35" s="19"/>
      <c r="AL35" s="17"/>
      <c r="AM35" s="18"/>
      <c r="AN35" s="18"/>
      <c r="AO35" s="18"/>
      <c r="AP35" s="18"/>
      <c r="AQ35" s="21"/>
      <c r="AR35" s="131"/>
      <c r="AS35" s="128"/>
      <c r="AT35" s="230"/>
    </row>
    <row r="36" spans="1:46" x14ac:dyDescent="0.65">
      <c r="A36" s="16"/>
      <c r="B36" s="157"/>
      <c r="C36" s="17"/>
      <c r="D36" s="18"/>
      <c r="E36" s="18"/>
      <c r="F36" s="18"/>
      <c r="G36" s="19"/>
      <c r="H36" s="18"/>
      <c r="I36" s="18"/>
      <c r="J36" s="18"/>
      <c r="K36" s="18"/>
      <c r="L36" s="19"/>
      <c r="M36" s="17"/>
      <c r="N36" s="18"/>
      <c r="O36" s="18"/>
      <c r="P36" s="18"/>
      <c r="Q36" s="19"/>
      <c r="R36" s="17"/>
      <c r="S36" s="18"/>
      <c r="T36" s="18"/>
      <c r="U36" s="18"/>
      <c r="V36" s="19"/>
      <c r="W36" s="17"/>
      <c r="X36" s="18"/>
      <c r="Y36" s="18"/>
      <c r="Z36" s="18"/>
      <c r="AA36" s="19"/>
      <c r="AB36" s="203" t="s">
        <v>93</v>
      </c>
      <c r="AC36" s="147">
        <v>1</v>
      </c>
      <c r="AD36" s="201" t="s">
        <v>22</v>
      </c>
      <c r="AE36" s="331"/>
      <c r="AF36" s="219">
        <f t="shared" si="5"/>
        <v>0</v>
      </c>
      <c r="AG36" s="17"/>
      <c r="AH36" s="18"/>
      <c r="AI36" s="18"/>
      <c r="AJ36" s="18"/>
      <c r="AK36" s="19"/>
      <c r="AL36" s="17"/>
      <c r="AM36" s="18"/>
      <c r="AN36" s="18"/>
      <c r="AO36" s="18"/>
      <c r="AP36" s="18"/>
      <c r="AQ36" s="21"/>
      <c r="AR36" s="131"/>
      <c r="AS36" s="128"/>
      <c r="AT36" s="230"/>
    </row>
    <row r="37" spans="1:46" x14ac:dyDescent="0.65">
      <c r="A37" s="22"/>
      <c r="B37" s="156"/>
      <c r="C37" s="127"/>
      <c r="D37" s="27"/>
      <c r="E37" s="27"/>
      <c r="F37" s="27"/>
      <c r="G37" s="126"/>
      <c r="H37" s="27"/>
      <c r="I37" s="27"/>
      <c r="J37" s="27"/>
      <c r="K37" s="27"/>
      <c r="L37" s="126"/>
      <c r="M37" s="127"/>
      <c r="N37" s="27"/>
      <c r="O37" s="27"/>
      <c r="P37" s="27"/>
      <c r="Q37" s="126"/>
      <c r="R37" s="127"/>
      <c r="S37" s="27"/>
      <c r="T37" s="27"/>
      <c r="U37" s="27"/>
      <c r="V37" s="126"/>
      <c r="W37" s="127"/>
      <c r="X37" s="27"/>
      <c r="Y37" s="27"/>
      <c r="Z37" s="27"/>
      <c r="AA37" s="126"/>
      <c r="AB37" s="203" t="s">
        <v>99</v>
      </c>
      <c r="AC37" s="147">
        <v>1</v>
      </c>
      <c r="AD37" s="201" t="s">
        <v>22</v>
      </c>
      <c r="AE37" s="331"/>
      <c r="AF37" s="219">
        <f t="shared" si="5"/>
        <v>0</v>
      </c>
      <c r="AG37" s="127"/>
      <c r="AH37" s="27"/>
      <c r="AI37" s="27"/>
      <c r="AJ37" s="27"/>
      <c r="AK37" s="126"/>
      <c r="AL37" s="127"/>
      <c r="AM37" s="27"/>
      <c r="AN37" s="27"/>
      <c r="AO37" s="27"/>
      <c r="AP37" s="27"/>
      <c r="AQ37" s="21"/>
      <c r="AR37" s="131"/>
      <c r="AS37" s="128"/>
      <c r="AT37" s="230"/>
    </row>
    <row r="38" spans="1:46" x14ac:dyDescent="0.65">
      <c r="A38" s="25"/>
      <c r="B38" s="155"/>
      <c r="C38" s="141"/>
      <c r="D38" s="142"/>
      <c r="E38" s="142"/>
      <c r="F38" s="142"/>
      <c r="G38" s="143"/>
      <c r="H38" s="142"/>
      <c r="I38" s="142"/>
      <c r="J38" s="142"/>
      <c r="K38" s="142"/>
      <c r="L38" s="143"/>
      <c r="M38" s="141"/>
      <c r="N38" s="142"/>
      <c r="O38" s="142"/>
      <c r="P38" s="142"/>
      <c r="Q38" s="143"/>
      <c r="R38" s="141"/>
      <c r="S38" s="142"/>
      <c r="T38" s="142"/>
      <c r="U38" s="142"/>
      <c r="V38" s="143"/>
      <c r="W38" s="141"/>
      <c r="X38" s="142"/>
      <c r="Y38" s="142"/>
      <c r="Z38" s="142"/>
      <c r="AA38" s="143"/>
      <c r="AB38" s="381" t="s">
        <v>21</v>
      </c>
      <c r="AC38" s="382"/>
      <c r="AD38" s="382"/>
      <c r="AE38" s="218"/>
      <c r="AF38" s="220">
        <f>SUM(AF33:AF37)</f>
        <v>0</v>
      </c>
      <c r="AG38" s="141"/>
      <c r="AH38" s="142"/>
      <c r="AI38" s="142"/>
      <c r="AJ38" s="142"/>
      <c r="AK38" s="143"/>
      <c r="AL38" s="141"/>
      <c r="AM38" s="142"/>
      <c r="AN38" s="142"/>
      <c r="AO38" s="142"/>
      <c r="AP38" s="142"/>
      <c r="AQ38" s="125" t="s">
        <v>52</v>
      </c>
      <c r="AR38" s="132"/>
      <c r="AS38" s="129" t="s">
        <v>1</v>
      </c>
      <c r="AT38" s="228">
        <f t="shared" si="1"/>
        <v>0</v>
      </c>
    </row>
    <row r="39" spans="1:46" x14ac:dyDescent="0.65">
      <c r="A39" s="16" t="s">
        <v>53</v>
      </c>
      <c r="B39" s="157"/>
      <c r="C39" s="17"/>
      <c r="D39" s="136"/>
      <c r="E39" s="136"/>
      <c r="F39" s="136"/>
      <c r="G39" s="140"/>
      <c r="H39" s="136"/>
      <c r="I39" s="136"/>
      <c r="J39" s="136"/>
      <c r="K39" s="136"/>
      <c r="L39" s="140"/>
      <c r="M39" s="135"/>
      <c r="N39" s="136"/>
      <c r="O39" s="136"/>
      <c r="P39" s="136"/>
      <c r="Q39" s="140"/>
      <c r="R39" s="135"/>
      <c r="S39" s="136"/>
      <c r="T39" s="136"/>
      <c r="U39" s="136"/>
      <c r="V39" s="140"/>
      <c r="W39" s="135"/>
      <c r="X39" s="136"/>
      <c r="Y39" s="136"/>
      <c r="Z39" s="136"/>
      <c r="AA39" s="140"/>
      <c r="AB39" s="135"/>
      <c r="AC39" s="136"/>
      <c r="AD39" s="136"/>
      <c r="AE39" s="136"/>
      <c r="AF39" s="140"/>
      <c r="AG39" s="203" t="s">
        <v>74</v>
      </c>
      <c r="AH39" s="147">
        <v>1</v>
      </c>
      <c r="AI39" s="201" t="s">
        <v>22</v>
      </c>
      <c r="AJ39" s="331"/>
      <c r="AK39" s="219">
        <f>IF(AG39="","",AH39*AJ39)</f>
        <v>0</v>
      </c>
      <c r="AL39" s="135"/>
      <c r="AM39" s="136"/>
      <c r="AN39" s="136"/>
      <c r="AO39" s="136"/>
      <c r="AP39" s="136"/>
      <c r="AQ39" s="137"/>
      <c r="AR39" s="138"/>
      <c r="AS39" s="139"/>
      <c r="AT39" s="229"/>
    </row>
    <row r="40" spans="1:46" x14ac:dyDescent="0.65">
      <c r="A40" s="16"/>
      <c r="B40" s="157"/>
      <c r="C40" s="17"/>
      <c r="D40" s="18"/>
      <c r="E40" s="18"/>
      <c r="F40" s="18"/>
      <c r="G40" s="19"/>
      <c r="H40" s="18"/>
      <c r="I40" s="18"/>
      <c r="J40" s="18"/>
      <c r="K40" s="18"/>
      <c r="L40" s="19"/>
      <c r="M40" s="17"/>
      <c r="N40" s="18"/>
      <c r="O40" s="18"/>
      <c r="P40" s="18"/>
      <c r="Q40" s="19"/>
      <c r="R40" s="17"/>
      <c r="S40" s="18"/>
      <c r="T40" s="18"/>
      <c r="U40" s="18"/>
      <c r="V40" s="19"/>
      <c r="W40" s="17"/>
      <c r="X40" s="18"/>
      <c r="Y40" s="18"/>
      <c r="Z40" s="18"/>
      <c r="AA40" s="19"/>
      <c r="AB40" s="17"/>
      <c r="AC40" s="18"/>
      <c r="AD40" s="18"/>
      <c r="AE40" s="18"/>
      <c r="AF40" s="19"/>
      <c r="AG40" s="203" t="s">
        <v>75</v>
      </c>
      <c r="AH40" s="147">
        <v>1</v>
      </c>
      <c r="AI40" s="201" t="s">
        <v>22</v>
      </c>
      <c r="AJ40" s="331"/>
      <c r="AK40" s="219">
        <f>IF(AG40="","",AH40*AJ40)</f>
        <v>0</v>
      </c>
      <c r="AL40" s="17"/>
      <c r="AM40" s="18"/>
      <c r="AN40" s="18"/>
      <c r="AO40" s="18"/>
      <c r="AP40" s="18"/>
      <c r="AQ40" s="21"/>
      <c r="AR40" s="131"/>
      <c r="AS40" s="128"/>
      <c r="AT40" s="230"/>
    </row>
    <row r="41" spans="1:46" x14ac:dyDescent="0.65">
      <c r="A41" s="16"/>
      <c r="B41" s="157"/>
      <c r="C41" s="17"/>
      <c r="D41" s="18"/>
      <c r="E41" s="18"/>
      <c r="F41" s="18"/>
      <c r="G41" s="19"/>
      <c r="H41" s="18"/>
      <c r="I41" s="18"/>
      <c r="J41" s="18"/>
      <c r="K41" s="18"/>
      <c r="L41" s="19"/>
      <c r="M41" s="17"/>
      <c r="N41" s="18"/>
      <c r="O41" s="18"/>
      <c r="P41" s="18"/>
      <c r="Q41" s="19"/>
      <c r="R41" s="17"/>
      <c r="S41" s="18"/>
      <c r="T41" s="18"/>
      <c r="U41" s="18"/>
      <c r="V41" s="19"/>
      <c r="W41" s="17"/>
      <c r="X41" s="18"/>
      <c r="Y41" s="18"/>
      <c r="Z41" s="18"/>
      <c r="AA41" s="19"/>
      <c r="AB41" s="17"/>
      <c r="AC41" s="18"/>
      <c r="AD41" s="18"/>
      <c r="AE41" s="18"/>
      <c r="AF41" s="19"/>
      <c r="AG41" s="203" t="s">
        <v>76</v>
      </c>
      <c r="AH41" s="147">
        <v>1</v>
      </c>
      <c r="AI41" s="201" t="s">
        <v>22</v>
      </c>
      <c r="AJ41" s="331"/>
      <c r="AK41" s="219">
        <f>IF(AG41="","",AH41*AJ41)</f>
        <v>0</v>
      </c>
      <c r="AL41" s="17"/>
      <c r="AM41" s="18"/>
      <c r="AN41" s="18"/>
      <c r="AO41" s="18"/>
      <c r="AP41" s="18"/>
      <c r="AQ41" s="21"/>
      <c r="AR41" s="131"/>
      <c r="AS41" s="128"/>
      <c r="AT41" s="230"/>
    </row>
    <row r="42" spans="1:46" x14ac:dyDescent="0.65">
      <c r="A42" s="16"/>
      <c r="B42" s="157"/>
      <c r="C42" s="17"/>
      <c r="D42" s="18"/>
      <c r="E42" s="18"/>
      <c r="F42" s="18"/>
      <c r="G42" s="19"/>
      <c r="H42" s="18"/>
      <c r="I42" s="18"/>
      <c r="J42" s="18"/>
      <c r="K42" s="18"/>
      <c r="L42" s="19"/>
      <c r="M42" s="17"/>
      <c r="N42" s="18"/>
      <c r="O42" s="18"/>
      <c r="P42" s="18"/>
      <c r="Q42" s="19"/>
      <c r="R42" s="17"/>
      <c r="S42" s="18"/>
      <c r="T42" s="18"/>
      <c r="U42" s="18"/>
      <c r="V42" s="19"/>
      <c r="W42" s="17"/>
      <c r="X42" s="18"/>
      <c r="Y42" s="18"/>
      <c r="Z42" s="18"/>
      <c r="AA42" s="19"/>
      <c r="AB42" s="17"/>
      <c r="AC42" s="18"/>
      <c r="AD42" s="18"/>
      <c r="AE42" s="18"/>
      <c r="AF42" s="19"/>
      <c r="AG42" s="203" t="s">
        <v>93</v>
      </c>
      <c r="AH42" s="147">
        <v>1</v>
      </c>
      <c r="AI42" s="201" t="s">
        <v>22</v>
      </c>
      <c r="AJ42" s="331"/>
      <c r="AK42" s="219">
        <f>IF(AG42="","",AH42*AJ42)</f>
        <v>0</v>
      </c>
      <c r="AL42" s="17"/>
      <c r="AM42" s="18"/>
      <c r="AN42" s="18"/>
      <c r="AO42" s="18"/>
      <c r="AP42" s="18"/>
      <c r="AQ42" s="21"/>
      <c r="AR42" s="131"/>
      <c r="AS42" s="128"/>
      <c r="AT42" s="230"/>
    </row>
    <row r="43" spans="1:46" x14ac:dyDescent="0.65">
      <c r="A43" s="16"/>
      <c r="B43" s="157"/>
      <c r="C43" s="17"/>
      <c r="D43" s="18"/>
      <c r="E43" s="18"/>
      <c r="F43" s="18"/>
      <c r="G43" s="19"/>
      <c r="H43" s="18"/>
      <c r="I43" s="18"/>
      <c r="J43" s="18"/>
      <c r="K43" s="18"/>
      <c r="L43" s="19"/>
      <c r="M43" s="17"/>
      <c r="N43" s="18"/>
      <c r="O43" s="18"/>
      <c r="P43" s="18"/>
      <c r="Q43" s="19"/>
      <c r="R43" s="17"/>
      <c r="S43" s="18"/>
      <c r="T43" s="18"/>
      <c r="U43" s="18"/>
      <c r="V43" s="19"/>
      <c r="W43" s="17"/>
      <c r="X43" s="18"/>
      <c r="Y43" s="18"/>
      <c r="Z43" s="18"/>
      <c r="AA43" s="19"/>
      <c r="AB43" s="17"/>
      <c r="AC43" s="18"/>
      <c r="AD43" s="18"/>
      <c r="AE43" s="18"/>
      <c r="AF43" s="19"/>
      <c r="AG43" s="203" t="s">
        <v>99</v>
      </c>
      <c r="AH43" s="147">
        <v>1</v>
      </c>
      <c r="AI43" s="201" t="s">
        <v>22</v>
      </c>
      <c r="AJ43" s="331"/>
      <c r="AK43" s="219">
        <f t="shared" ref="AK43" si="6">IF(AG43="","",AH43*AJ43)</f>
        <v>0</v>
      </c>
      <c r="AL43" s="17"/>
      <c r="AM43" s="18"/>
      <c r="AN43" s="18"/>
      <c r="AO43" s="18"/>
      <c r="AP43" s="18"/>
      <c r="AQ43" s="21"/>
      <c r="AR43" s="131"/>
      <c r="AS43" s="128"/>
      <c r="AT43" s="230"/>
    </row>
    <row r="44" spans="1:46" x14ac:dyDescent="0.65">
      <c r="A44" s="26"/>
      <c r="B44" s="155"/>
      <c r="C44" s="141"/>
      <c r="D44" s="142"/>
      <c r="E44" s="142"/>
      <c r="F44" s="142"/>
      <c r="G44" s="143"/>
      <c r="H44" s="142"/>
      <c r="I44" s="142"/>
      <c r="J44" s="142"/>
      <c r="K44" s="142"/>
      <c r="L44" s="143"/>
      <c r="M44" s="141"/>
      <c r="N44" s="142"/>
      <c r="O44" s="142"/>
      <c r="P44" s="142"/>
      <c r="Q44" s="143"/>
      <c r="R44" s="141"/>
      <c r="S44" s="142"/>
      <c r="T44" s="142"/>
      <c r="U44" s="142"/>
      <c r="V44" s="143"/>
      <c r="W44" s="141"/>
      <c r="X44" s="142"/>
      <c r="Y44" s="142"/>
      <c r="Z44" s="142"/>
      <c r="AA44" s="143"/>
      <c r="AB44" s="141"/>
      <c r="AC44" s="142"/>
      <c r="AD44" s="142"/>
      <c r="AE44" s="142"/>
      <c r="AF44" s="143"/>
      <c r="AG44" s="381" t="s">
        <v>21</v>
      </c>
      <c r="AH44" s="382"/>
      <c r="AI44" s="382"/>
      <c r="AJ44" s="218"/>
      <c r="AK44" s="220">
        <f>SUM(AK39:AK43)</f>
        <v>0</v>
      </c>
      <c r="AL44" s="141"/>
      <c r="AM44" s="142"/>
      <c r="AN44" s="142"/>
      <c r="AO44" s="142"/>
      <c r="AP44" s="142"/>
      <c r="AQ44" s="125" t="s">
        <v>53</v>
      </c>
      <c r="AR44" s="132"/>
      <c r="AS44" s="129" t="s">
        <v>1</v>
      </c>
      <c r="AT44" s="228">
        <f t="shared" si="1"/>
        <v>0</v>
      </c>
    </row>
    <row r="45" spans="1:46" x14ac:dyDescent="0.65">
      <c r="A45" s="16" t="s">
        <v>54</v>
      </c>
      <c r="B45" s="157"/>
      <c r="C45" s="135"/>
      <c r="D45" s="136"/>
      <c r="E45" s="136"/>
      <c r="F45" s="136"/>
      <c r="G45" s="140"/>
      <c r="H45" s="136"/>
      <c r="I45" s="136"/>
      <c r="J45" s="136"/>
      <c r="K45" s="136"/>
      <c r="L45" s="140"/>
      <c r="M45" s="135"/>
      <c r="N45" s="136"/>
      <c r="O45" s="136"/>
      <c r="P45" s="136"/>
      <c r="Q45" s="140"/>
      <c r="R45" s="135"/>
      <c r="S45" s="136"/>
      <c r="T45" s="136"/>
      <c r="U45" s="136"/>
      <c r="V45" s="140"/>
      <c r="W45" s="135"/>
      <c r="X45" s="136"/>
      <c r="Y45" s="136"/>
      <c r="Z45" s="136"/>
      <c r="AA45" s="140"/>
      <c r="AB45" s="135"/>
      <c r="AC45" s="136"/>
      <c r="AD45" s="136"/>
      <c r="AE45" s="136"/>
      <c r="AF45" s="140"/>
      <c r="AG45" s="135"/>
      <c r="AH45" s="136"/>
      <c r="AI45" s="136"/>
      <c r="AJ45" s="136"/>
      <c r="AK45" s="140"/>
      <c r="AL45" s="203" t="s">
        <v>74</v>
      </c>
      <c r="AM45" s="147">
        <v>1</v>
      </c>
      <c r="AN45" s="201" t="s">
        <v>22</v>
      </c>
      <c r="AO45" s="331"/>
      <c r="AP45" s="219">
        <f>IF(AL45="","",AM45*AO45)</f>
        <v>0</v>
      </c>
      <c r="AQ45" s="137"/>
      <c r="AR45" s="138"/>
      <c r="AS45" s="139"/>
      <c r="AT45" s="229"/>
    </row>
    <row r="46" spans="1:46" x14ac:dyDescent="0.65">
      <c r="A46" s="16"/>
      <c r="B46" s="157"/>
      <c r="C46" s="17"/>
      <c r="D46" s="18"/>
      <c r="E46" s="18"/>
      <c r="F46" s="18"/>
      <c r="G46" s="19"/>
      <c r="H46" s="18"/>
      <c r="I46" s="18"/>
      <c r="J46" s="18"/>
      <c r="K46" s="18"/>
      <c r="L46" s="19"/>
      <c r="M46" s="17"/>
      <c r="N46" s="18"/>
      <c r="O46" s="18"/>
      <c r="P46" s="18"/>
      <c r="Q46" s="19"/>
      <c r="R46" s="17"/>
      <c r="S46" s="18"/>
      <c r="T46" s="18"/>
      <c r="U46" s="18"/>
      <c r="V46" s="19"/>
      <c r="W46" s="17"/>
      <c r="X46" s="18"/>
      <c r="Y46" s="18"/>
      <c r="Z46" s="18"/>
      <c r="AA46" s="19"/>
      <c r="AB46" s="17"/>
      <c r="AC46" s="18"/>
      <c r="AD46" s="18"/>
      <c r="AE46" s="18"/>
      <c r="AF46" s="19"/>
      <c r="AG46" s="17"/>
      <c r="AH46" s="18"/>
      <c r="AI46" s="18"/>
      <c r="AJ46" s="18"/>
      <c r="AK46" s="19"/>
      <c r="AL46" s="203" t="s">
        <v>75</v>
      </c>
      <c r="AM46" s="147">
        <v>1</v>
      </c>
      <c r="AN46" s="201" t="s">
        <v>22</v>
      </c>
      <c r="AO46" s="331"/>
      <c r="AP46" s="219">
        <f>IF(AL46="","",AM46*AO46)</f>
        <v>0</v>
      </c>
      <c r="AQ46" s="21"/>
      <c r="AR46" s="131"/>
      <c r="AS46" s="128"/>
      <c r="AT46" s="230"/>
    </row>
    <row r="47" spans="1:46" x14ac:dyDescent="0.65">
      <c r="A47" s="16"/>
      <c r="B47" s="157"/>
      <c r="C47" s="17"/>
      <c r="D47" s="18"/>
      <c r="E47" s="18"/>
      <c r="F47" s="18"/>
      <c r="G47" s="19"/>
      <c r="H47" s="18"/>
      <c r="I47" s="18"/>
      <c r="J47" s="18"/>
      <c r="K47" s="18"/>
      <c r="L47" s="19"/>
      <c r="M47" s="17"/>
      <c r="N47" s="18"/>
      <c r="O47" s="18"/>
      <c r="P47" s="18"/>
      <c r="Q47" s="19"/>
      <c r="R47" s="17"/>
      <c r="S47" s="18"/>
      <c r="T47" s="18"/>
      <c r="U47" s="18"/>
      <c r="V47" s="19"/>
      <c r="W47" s="17"/>
      <c r="X47" s="18"/>
      <c r="Y47" s="18"/>
      <c r="Z47" s="18"/>
      <c r="AA47" s="19"/>
      <c r="AB47" s="17"/>
      <c r="AC47" s="18"/>
      <c r="AD47" s="18"/>
      <c r="AE47" s="18"/>
      <c r="AF47" s="19"/>
      <c r="AG47" s="17"/>
      <c r="AH47" s="18"/>
      <c r="AI47" s="18"/>
      <c r="AJ47" s="18"/>
      <c r="AK47" s="19"/>
      <c r="AL47" s="203" t="s">
        <v>76</v>
      </c>
      <c r="AM47" s="147">
        <v>1</v>
      </c>
      <c r="AN47" s="201" t="s">
        <v>22</v>
      </c>
      <c r="AO47" s="331"/>
      <c r="AP47" s="219">
        <f t="shared" ref="AP47:AP49" si="7">IF(AL47="","",AM47*AO47)</f>
        <v>0</v>
      </c>
      <c r="AQ47" s="21"/>
      <c r="AR47" s="131"/>
      <c r="AS47" s="128"/>
      <c r="AT47" s="230"/>
    </row>
    <row r="48" spans="1:46" x14ac:dyDescent="0.65">
      <c r="A48" s="16"/>
      <c r="B48" s="157"/>
      <c r="C48" s="17"/>
      <c r="D48" s="18"/>
      <c r="E48" s="18"/>
      <c r="F48" s="18"/>
      <c r="G48" s="19"/>
      <c r="H48" s="18"/>
      <c r="I48" s="18"/>
      <c r="J48" s="18"/>
      <c r="K48" s="18"/>
      <c r="L48" s="19"/>
      <c r="M48" s="17"/>
      <c r="N48" s="18"/>
      <c r="O48" s="18"/>
      <c r="P48" s="18"/>
      <c r="Q48" s="19"/>
      <c r="R48" s="17"/>
      <c r="S48" s="18"/>
      <c r="T48" s="18"/>
      <c r="U48" s="18"/>
      <c r="V48" s="19"/>
      <c r="W48" s="17"/>
      <c r="X48" s="18"/>
      <c r="Y48" s="18"/>
      <c r="Z48" s="18"/>
      <c r="AA48" s="19"/>
      <c r="AB48" s="17"/>
      <c r="AC48" s="18"/>
      <c r="AD48" s="18"/>
      <c r="AE48" s="18"/>
      <c r="AF48" s="19"/>
      <c r="AG48" s="17"/>
      <c r="AH48" s="18"/>
      <c r="AI48" s="18"/>
      <c r="AJ48" s="18"/>
      <c r="AK48" s="19"/>
      <c r="AL48" s="203" t="s">
        <v>93</v>
      </c>
      <c r="AM48" s="147">
        <v>1</v>
      </c>
      <c r="AN48" s="201" t="s">
        <v>22</v>
      </c>
      <c r="AO48" s="331"/>
      <c r="AP48" s="219">
        <f t="shared" si="7"/>
        <v>0</v>
      </c>
      <c r="AQ48" s="21"/>
      <c r="AR48" s="131"/>
      <c r="AS48" s="128"/>
      <c r="AT48" s="230"/>
    </row>
    <row r="49" spans="1:46" x14ac:dyDescent="0.65">
      <c r="A49" s="16"/>
      <c r="B49" s="157"/>
      <c r="C49" s="17"/>
      <c r="D49" s="18"/>
      <c r="E49" s="18"/>
      <c r="F49" s="18"/>
      <c r="G49" s="19"/>
      <c r="H49" s="18"/>
      <c r="I49" s="18"/>
      <c r="J49" s="18"/>
      <c r="K49" s="18"/>
      <c r="L49" s="19"/>
      <c r="M49" s="17"/>
      <c r="N49" s="18"/>
      <c r="O49" s="18"/>
      <c r="P49" s="18"/>
      <c r="Q49" s="19"/>
      <c r="R49" s="17"/>
      <c r="S49" s="18"/>
      <c r="T49" s="18"/>
      <c r="U49" s="18"/>
      <c r="V49" s="19"/>
      <c r="W49" s="17"/>
      <c r="X49" s="18"/>
      <c r="Y49" s="18"/>
      <c r="Z49" s="18"/>
      <c r="AA49" s="19"/>
      <c r="AB49" s="17"/>
      <c r="AC49" s="18"/>
      <c r="AD49" s="18"/>
      <c r="AE49" s="18"/>
      <c r="AF49" s="19"/>
      <c r="AG49" s="17"/>
      <c r="AH49" s="18"/>
      <c r="AI49" s="18"/>
      <c r="AJ49" s="18"/>
      <c r="AK49" s="19"/>
      <c r="AL49" s="203" t="s">
        <v>99</v>
      </c>
      <c r="AM49" s="147">
        <v>1</v>
      </c>
      <c r="AN49" s="201" t="s">
        <v>22</v>
      </c>
      <c r="AO49" s="331"/>
      <c r="AP49" s="219">
        <f t="shared" si="7"/>
        <v>0</v>
      </c>
      <c r="AQ49" s="21"/>
      <c r="AR49" s="131"/>
      <c r="AS49" s="128"/>
      <c r="AT49" s="230"/>
    </row>
    <row r="50" spans="1:46" x14ac:dyDescent="0.65">
      <c r="A50" s="28"/>
      <c r="B50" s="155"/>
      <c r="C50" s="141"/>
      <c r="D50" s="142"/>
      <c r="E50" s="142"/>
      <c r="F50" s="142"/>
      <c r="G50" s="143"/>
      <c r="H50" s="142"/>
      <c r="I50" s="142"/>
      <c r="J50" s="142"/>
      <c r="K50" s="142"/>
      <c r="L50" s="143"/>
      <c r="M50" s="141"/>
      <c r="N50" s="142"/>
      <c r="O50" s="142"/>
      <c r="P50" s="142"/>
      <c r="Q50" s="143"/>
      <c r="R50" s="141"/>
      <c r="S50" s="142"/>
      <c r="T50" s="142"/>
      <c r="U50" s="142"/>
      <c r="V50" s="143"/>
      <c r="W50" s="141"/>
      <c r="X50" s="142"/>
      <c r="Y50" s="142"/>
      <c r="Z50" s="142"/>
      <c r="AA50" s="143"/>
      <c r="AB50" s="141"/>
      <c r="AC50" s="142"/>
      <c r="AD50" s="142"/>
      <c r="AE50" s="142"/>
      <c r="AF50" s="143"/>
      <c r="AG50" s="141"/>
      <c r="AH50" s="142"/>
      <c r="AI50" s="142"/>
      <c r="AJ50" s="142"/>
      <c r="AK50" s="143"/>
      <c r="AL50" s="383" t="s">
        <v>21</v>
      </c>
      <c r="AM50" s="384"/>
      <c r="AN50" s="384"/>
      <c r="AO50" s="218"/>
      <c r="AP50" s="218">
        <f>SUM(AP45:AP49)</f>
        <v>0</v>
      </c>
      <c r="AQ50" s="125" t="s">
        <v>54</v>
      </c>
      <c r="AR50" s="132"/>
      <c r="AS50" s="129" t="s">
        <v>1</v>
      </c>
      <c r="AT50" s="228">
        <f t="shared" si="1"/>
        <v>0</v>
      </c>
    </row>
    <row r="51" spans="1:46" ht="18.7" thickBot="1" x14ac:dyDescent="0.85">
      <c r="A51" s="16"/>
      <c r="B51" s="165"/>
      <c r="C51" s="144"/>
      <c r="D51" s="145"/>
      <c r="E51" s="145"/>
      <c r="F51" s="145"/>
      <c r="G51" s="146"/>
      <c r="H51" s="145"/>
      <c r="I51" s="145"/>
      <c r="J51" s="145"/>
      <c r="K51" s="145"/>
      <c r="L51" s="146"/>
      <c r="M51" s="144"/>
      <c r="N51" s="145"/>
      <c r="O51" s="145"/>
      <c r="P51" s="145"/>
      <c r="Q51" s="146"/>
      <c r="R51" s="145"/>
      <c r="S51" s="145"/>
      <c r="T51" s="145"/>
      <c r="U51" s="145"/>
      <c r="V51" s="145"/>
      <c r="W51" s="144"/>
      <c r="X51" s="145"/>
      <c r="Y51" s="145"/>
      <c r="Z51" s="145"/>
      <c r="AA51" s="146"/>
      <c r="AB51" s="144"/>
      <c r="AC51" s="145"/>
      <c r="AD51" s="145"/>
      <c r="AE51" s="145"/>
      <c r="AF51" s="146"/>
      <c r="AG51" s="144"/>
      <c r="AH51" s="145"/>
      <c r="AI51" s="145"/>
      <c r="AJ51" s="145"/>
      <c r="AK51" s="146"/>
      <c r="AL51" s="144"/>
      <c r="AM51" s="145"/>
      <c r="AN51" s="145"/>
      <c r="AO51" s="145"/>
      <c r="AP51" s="145"/>
      <c r="AQ51" s="133"/>
      <c r="AR51" s="134"/>
      <c r="AS51" s="128"/>
      <c r="AT51" s="23"/>
    </row>
    <row r="52" spans="1:46" ht="18.7" thickBot="1" x14ac:dyDescent="0.85">
      <c r="A52" s="29" t="s">
        <v>1</v>
      </c>
      <c r="B52" s="166"/>
      <c r="C52" s="223"/>
      <c r="D52" s="224"/>
      <c r="E52" s="224"/>
      <c r="F52" s="224"/>
      <c r="G52" s="225">
        <f>G8</f>
        <v>0</v>
      </c>
      <c r="H52" s="226"/>
      <c r="I52" s="226"/>
      <c r="J52" s="226"/>
      <c r="K52" s="226"/>
      <c r="L52" s="225">
        <f>L14</f>
        <v>0</v>
      </c>
      <c r="M52" s="226"/>
      <c r="N52" s="226"/>
      <c r="O52" s="226"/>
      <c r="P52" s="226"/>
      <c r="Q52" s="225">
        <f>Q20</f>
        <v>0</v>
      </c>
      <c r="R52" s="226"/>
      <c r="S52" s="226"/>
      <c r="T52" s="226"/>
      <c r="U52" s="226"/>
      <c r="V52" s="225">
        <f>V26</f>
        <v>0</v>
      </c>
      <c r="W52" s="226"/>
      <c r="X52" s="226"/>
      <c r="Y52" s="226"/>
      <c r="Z52" s="226"/>
      <c r="AA52" s="225">
        <f>AA32</f>
        <v>0</v>
      </c>
      <c r="AB52" s="226"/>
      <c r="AC52" s="226"/>
      <c r="AD52" s="226"/>
      <c r="AE52" s="226"/>
      <c r="AF52" s="225">
        <f>AF38</f>
        <v>0</v>
      </c>
      <c r="AG52" s="226"/>
      <c r="AH52" s="226"/>
      <c r="AI52" s="226"/>
      <c r="AJ52" s="226"/>
      <c r="AK52" s="225">
        <f>AK44</f>
        <v>0</v>
      </c>
      <c r="AL52" s="226"/>
      <c r="AM52" s="226"/>
      <c r="AN52" s="226"/>
      <c r="AO52" s="226"/>
      <c r="AP52" s="225">
        <f>AP50</f>
        <v>0</v>
      </c>
      <c r="AQ52" s="30" t="s">
        <v>1</v>
      </c>
      <c r="AR52" s="227">
        <f>G52+L52+Q52+V52+AA52+AF52+AK52+AP52</f>
        <v>0</v>
      </c>
      <c r="AS52" s="130" t="s">
        <v>1</v>
      </c>
      <c r="AT52" s="227">
        <f>SUM(AT8:AT51)</f>
        <v>0</v>
      </c>
    </row>
    <row r="53" spans="1:46" ht="18.350000000000001" x14ac:dyDescent="0.8">
      <c r="A53" s="31"/>
      <c r="B53" s="167"/>
      <c r="C53" s="31"/>
      <c r="D53" s="31"/>
      <c r="E53" s="31"/>
      <c r="F53" s="31"/>
      <c r="AQ53" s="15"/>
      <c r="AR53" s="15"/>
      <c r="AT53" s="20"/>
    </row>
    <row r="54" spans="1:46" x14ac:dyDescent="0.65">
      <c r="A54" s="32"/>
      <c r="B54" s="1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11"/>
      <c r="AR54" s="11"/>
    </row>
    <row r="55" spans="1:46" x14ac:dyDescent="0.65">
      <c r="AQ55" s="32"/>
      <c r="AR55" s="32"/>
    </row>
    <row r="56" spans="1:46" x14ac:dyDescent="0.65">
      <c r="AQ56" s="32"/>
      <c r="AR56" s="32"/>
    </row>
    <row r="57" spans="1:46" x14ac:dyDescent="0.65">
      <c r="AQ57" s="32"/>
      <c r="AR57" s="32"/>
    </row>
    <row r="58" spans="1:46" x14ac:dyDescent="0.65">
      <c r="AQ58" s="32"/>
      <c r="AR58" s="32"/>
    </row>
    <row r="59" spans="1:46" x14ac:dyDescent="0.65">
      <c r="AQ59" s="32"/>
      <c r="AR59" s="32"/>
    </row>
    <row r="60" spans="1:46" x14ac:dyDescent="0.65">
      <c r="AQ60" s="32"/>
      <c r="AR60" s="32"/>
    </row>
    <row r="61" spans="1:46" x14ac:dyDescent="0.65">
      <c r="AQ61" s="32"/>
      <c r="AR61" s="32"/>
    </row>
    <row r="62" spans="1:46" x14ac:dyDescent="0.65">
      <c r="AQ62" s="32"/>
      <c r="AR62" s="32"/>
    </row>
    <row r="63" spans="1:46" x14ac:dyDescent="0.65">
      <c r="AQ63" s="32"/>
      <c r="AR63" s="32"/>
    </row>
    <row r="64" spans="1:46" x14ac:dyDescent="0.65">
      <c r="AQ64" s="32"/>
      <c r="AR64" s="32"/>
    </row>
    <row r="65" spans="43:44" x14ac:dyDescent="0.65">
      <c r="AQ65" s="32"/>
      <c r="AR65" s="32"/>
    </row>
    <row r="66" spans="43:44" x14ac:dyDescent="0.65">
      <c r="AQ66" s="32"/>
      <c r="AR66" s="32"/>
    </row>
    <row r="67" spans="43:44" x14ac:dyDescent="0.65">
      <c r="AQ67" s="32"/>
      <c r="AR67" s="32"/>
    </row>
    <row r="68" spans="43:44" x14ac:dyDescent="0.65">
      <c r="AQ68" s="32"/>
      <c r="AR68" s="32"/>
    </row>
    <row r="69" spans="43:44" x14ac:dyDescent="0.65">
      <c r="AQ69" s="32"/>
      <c r="AR69" s="32"/>
    </row>
    <row r="70" spans="43:44" x14ac:dyDescent="0.65">
      <c r="AQ70" s="32"/>
      <c r="AR70" s="32"/>
    </row>
    <row r="71" spans="43:44" x14ac:dyDescent="0.65">
      <c r="AQ71" s="32"/>
      <c r="AR71" s="32"/>
    </row>
    <row r="72" spans="43:44" x14ac:dyDescent="0.65">
      <c r="AQ72" s="32"/>
      <c r="AR72" s="32"/>
    </row>
    <row r="73" spans="43:44" x14ac:dyDescent="0.65">
      <c r="AQ73" s="32"/>
      <c r="AR73" s="32"/>
    </row>
    <row r="74" spans="43:44" x14ac:dyDescent="0.65">
      <c r="AQ74" s="32"/>
      <c r="AR74" s="32"/>
    </row>
    <row r="75" spans="43:44" x14ac:dyDescent="0.65">
      <c r="AQ75" s="32"/>
      <c r="AR75" s="32"/>
    </row>
    <row r="76" spans="43:44" x14ac:dyDescent="0.65">
      <c r="AQ76" s="32"/>
      <c r="AR76" s="32"/>
    </row>
    <row r="77" spans="43:44" x14ac:dyDescent="0.65">
      <c r="AQ77" s="32"/>
      <c r="AR77" s="32"/>
    </row>
    <row r="78" spans="43:44" x14ac:dyDescent="0.65">
      <c r="AQ78" s="32"/>
      <c r="AR78" s="32"/>
    </row>
    <row r="79" spans="43:44" x14ac:dyDescent="0.65">
      <c r="AQ79" s="32"/>
      <c r="AR79" s="32"/>
    </row>
    <row r="80" spans="43:44" x14ac:dyDescent="0.65">
      <c r="AQ80" s="32"/>
      <c r="AR80" s="32"/>
    </row>
    <row r="81" spans="43:44" x14ac:dyDescent="0.65">
      <c r="AQ81" s="32"/>
      <c r="AR81" s="32"/>
    </row>
    <row r="82" spans="43:44" x14ac:dyDescent="0.65">
      <c r="AQ82" s="32"/>
      <c r="AR82" s="32"/>
    </row>
    <row r="83" spans="43:44" x14ac:dyDescent="0.65">
      <c r="AQ83" s="32"/>
      <c r="AR83" s="32"/>
    </row>
    <row r="84" spans="43:44" x14ac:dyDescent="0.65">
      <c r="AQ84" s="32"/>
      <c r="AR84" s="32"/>
    </row>
    <row r="85" spans="43:44" x14ac:dyDescent="0.65">
      <c r="AQ85" s="32"/>
      <c r="AR85" s="32"/>
    </row>
    <row r="86" spans="43:44" x14ac:dyDescent="0.65">
      <c r="AQ86" s="32"/>
      <c r="AR86" s="32"/>
    </row>
    <row r="87" spans="43:44" x14ac:dyDescent="0.65">
      <c r="AQ87" s="32"/>
      <c r="AR87" s="32"/>
    </row>
    <row r="88" spans="43:44" x14ac:dyDescent="0.65">
      <c r="AQ88" s="32"/>
      <c r="AR88" s="32"/>
    </row>
    <row r="89" spans="43:44" x14ac:dyDescent="0.65">
      <c r="AQ89" s="32"/>
      <c r="AR89" s="32"/>
    </row>
    <row r="90" spans="43:44" x14ac:dyDescent="0.65">
      <c r="AQ90" s="32"/>
      <c r="AR90" s="32"/>
    </row>
    <row r="91" spans="43:44" x14ac:dyDescent="0.65">
      <c r="AQ91" s="32"/>
      <c r="AR91" s="32"/>
    </row>
    <row r="92" spans="43:44" x14ac:dyDescent="0.65">
      <c r="AQ92" s="32"/>
      <c r="AR92" s="32"/>
    </row>
    <row r="93" spans="43:44" x14ac:dyDescent="0.65">
      <c r="AQ93" s="32"/>
      <c r="AR93" s="32"/>
    </row>
    <row r="94" spans="43:44" x14ac:dyDescent="0.65">
      <c r="AQ94" s="32"/>
      <c r="AR94" s="32"/>
    </row>
    <row r="95" spans="43:44" x14ac:dyDescent="0.65">
      <c r="AQ95" s="32"/>
      <c r="AR95" s="32"/>
    </row>
    <row r="96" spans="43:44" x14ac:dyDescent="0.65">
      <c r="AQ96" s="32"/>
      <c r="AR96" s="32"/>
    </row>
    <row r="97" spans="43:44" x14ac:dyDescent="0.65">
      <c r="AQ97" s="32"/>
      <c r="AR97" s="32"/>
    </row>
    <row r="98" spans="43:44" x14ac:dyDescent="0.65">
      <c r="AQ98" s="32"/>
      <c r="AR98" s="32"/>
    </row>
    <row r="99" spans="43:44" x14ac:dyDescent="0.65">
      <c r="AQ99" s="32"/>
      <c r="AR99" s="32"/>
    </row>
    <row r="100" spans="43:44" x14ac:dyDescent="0.65">
      <c r="AQ100" s="32"/>
      <c r="AR100" s="32"/>
    </row>
    <row r="101" spans="43:44" x14ac:dyDescent="0.65">
      <c r="AQ101" s="32"/>
      <c r="AR101" s="32"/>
    </row>
    <row r="102" spans="43:44" x14ac:dyDescent="0.65">
      <c r="AQ102" s="32"/>
      <c r="AR102" s="32"/>
    </row>
    <row r="103" spans="43:44" x14ac:dyDescent="0.65">
      <c r="AQ103" s="32"/>
      <c r="AR103" s="32"/>
    </row>
    <row r="104" spans="43:44" x14ac:dyDescent="0.65">
      <c r="AQ104" s="32"/>
      <c r="AR104" s="32"/>
    </row>
    <row r="105" spans="43:44" x14ac:dyDescent="0.65">
      <c r="AQ105" s="32"/>
      <c r="AR105" s="32"/>
    </row>
    <row r="106" spans="43:44" x14ac:dyDescent="0.65">
      <c r="AQ106" s="32"/>
      <c r="AR106" s="32"/>
    </row>
    <row r="107" spans="43:44" x14ac:dyDescent="0.65">
      <c r="AQ107" s="32"/>
      <c r="AR107" s="32"/>
    </row>
    <row r="108" spans="43:44" x14ac:dyDescent="0.65">
      <c r="AQ108" s="32"/>
      <c r="AR108" s="32"/>
    </row>
    <row r="109" spans="43:44" x14ac:dyDescent="0.65">
      <c r="AQ109" s="32"/>
      <c r="AR109" s="32"/>
    </row>
    <row r="110" spans="43:44" x14ac:dyDescent="0.65">
      <c r="AQ110" s="32"/>
      <c r="AR110" s="32"/>
    </row>
    <row r="111" spans="43:44" x14ac:dyDescent="0.65">
      <c r="AQ111" s="32"/>
      <c r="AR111" s="32"/>
    </row>
    <row r="112" spans="43:44" x14ac:dyDescent="0.65">
      <c r="AQ112" s="32"/>
      <c r="AR112" s="32"/>
    </row>
    <row r="113" spans="43:44" x14ac:dyDescent="0.65">
      <c r="AQ113" s="32"/>
      <c r="AR113" s="32"/>
    </row>
    <row r="114" spans="43:44" x14ac:dyDescent="0.65">
      <c r="AQ114" s="32"/>
      <c r="AR114" s="32"/>
    </row>
    <row r="115" spans="43:44" x14ac:dyDescent="0.65">
      <c r="AQ115" s="32"/>
      <c r="AR115" s="32"/>
    </row>
    <row r="116" spans="43:44" x14ac:dyDescent="0.65">
      <c r="AQ116" s="32"/>
      <c r="AR116" s="32"/>
    </row>
    <row r="117" spans="43:44" x14ac:dyDescent="0.65">
      <c r="AQ117" s="32"/>
      <c r="AR117" s="32"/>
    </row>
    <row r="118" spans="43:44" x14ac:dyDescent="0.65">
      <c r="AQ118" s="32"/>
      <c r="AR118" s="32"/>
    </row>
    <row r="119" spans="43:44" x14ac:dyDescent="0.65">
      <c r="AQ119" s="32"/>
      <c r="AR119" s="32"/>
    </row>
    <row r="120" spans="43:44" x14ac:dyDescent="0.65">
      <c r="AQ120" s="32"/>
      <c r="AR120" s="32"/>
    </row>
    <row r="121" spans="43:44" x14ac:dyDescent="0.65">
      <c r="AQ121" s="32"/>
      <c r="AR121" s="32"/>
    </row>
    <row r="122" spans="43:44" x14ac:dyDescent="0.65">
      <c r="AQ122" s="32"/>
      <c r="AR122" s="32"/>
    </row>
    <row r="123" spans="43:44" x14ac:dyDescent="0.65">
      <c r="AQ123" s="32"/>
      <c r="AR123" s="32"/>
    </row>
    <row r="124" spans="43:44" x14ac:dyDescent="0.65">
      <c r="AQ124" s="32"/>
      <c r="AR124" s="32"/>
    </row>
    <row r="125" spans="43:44" x14ac:dyDescent="0.65">
      <c r="AQ125" s="32"/>
      <c r="AR125" s="32"/>
    </row>
    <row r="126" spans="43:44" x14ac:dyDescent="0.65">
      <c r="AQ126" s="32"/>
      <c r="AR126" s="32"/>
    </row>
    <row r="127" spans="43:44" x14ac:dyDescent="0.65">
      <c r="AQ127" s="32"/>
      <c r="AR127" s="32"/>
    </row>
    <row r="128" spans="43:44" x14ac:dyDescent="0.65">
      <c r="AQ128" s="32"/>
      <c r="AR128" s="32"/>
    </row>
    <row r="129" spans="43:44" x14ac:dyDescent="0.65">
      <c r="AQ129" s="32"/>
      <c r="AR129" s="32"/>
    </row>
    <row r="130" spans="43:44" x14ac:dyDescent="0.65">
      <c r="AQ130" s="32"/>
      <c r="AR130" s="32"/>
    </row>
    <row r="131" spans="43:44" x14ac:dyDescent="0.65">
      <c r="AQ131" s="32"/>
      <c r="AR131" s="32"/>
    </row>
    <row r="132" spans="43:44" x14ac:dyDescent="0.65">
      <c r="AQ132" s="32"/>
      <c r="AR132" s="32"/>
    </row>
    <row r="133" spans="43:44" x14ac:dyDescent="0.65">
      <c r="AQ133" s="32"/>
      <c r="AR133" s="32"/>
    </row>
    <row r="134" spans="43:44" x14ac:dyDescent="0.65">
      <c r="AQ134" s="32"/>
      <c r="AR134" s="32"/>
    </row>
    <row r="135" spans="43:44" x14ac:dyDescent="0.65">
      <c r="AQ135" s="32"/>
      <c r="AR135" s="32"/>
    </row>
    <row r="136" spans="43:44" x14ac:dyDescent="0.65">
      <c r="AQ136" s="32"/>
      <c r="AR136" s="32"/>
    </row>
    <row r="137" spans="43:44" x14ac:dyDescent="0.65">
      <c r="AQ137" s="32"/>
      <c r="AR137" s="32"/>
    </row>
    <row r="138" spans="43:44" x14ac:dyDescent="0.65">
      <c r="AQ138" s="32"/>
      <c r="AR138" s="32"/>
    </row>
    <row r="139" spans="43:44" x14ac:dyDescent="0.65">
      <c r="AQ139" s="32"/>
      <c r="AR139" s="32"/>
    </row>
    <row r="140" spans="43:44" x14ac:dyDescent="0.65">
      <c r="AQ140" s="32"/>
      <c r="AR140" s="32"/>
    </row>
    <row r="141" spans="43:44" x14ac:dyDescent="0.65">
      <c r="AQ141" s="32"/>
      <c r="AR141" s="32"/>
    </row>
    <row r="142" spans="43:44" x14ac:dyDescent="0.65">
      <c r="AQ142" s="32"/>
      <c r="AR142" s="32"/>
    </row>
    <row r="143" spans="43:44" x14ac:dyDescent="0.65">
      <c r="AQ143" s="32"/>
      <c r="AR143" s="32"/>
    </row>
    <row r="144" spans="43:44" x14ac:dyDescent="0.65">
      <c r="AQ144" s="32"/>
      <c r="AR144" s="32"/>
    </row>
    <row r="145" spans="43:44" x14ac:dyDescent="0.65">
      <c r="AQ145" s="32"/>
      <c r="AR145" s="32"/>
    </row>
    <row r="146" spans="43:44" x14ac:dyDescent="0.65">
      <c r="AQ146" s="32"/>
      <c r="AR146" s="32"/>
    </row>
    <row r="147" spans="43:44" x14ac:dyDescent="0.65">
      <c r="AQ147" s="32"/>
      <c r="AR147" s="32"/>
    </row>
    <row r="148" spans="43:44" x14ac:dyDescent="0.65">
      <c r="AQ148" s="32"/>
      <c r="AR148" s="32"/>
    </row>
    <row r="149" spans="43:44" x14ac:dyDescent="0.65">
      <c r="AQ149" s="32"/>
      <c r="AR149" s="32"/>
    </row>
    <row r="150" spans="43:44" x14ac:dyDescent="0.65">
      <c r="AQ150" s="32"/>
      <c r="AR150" s="32"/>
    </row>
    <row r="151" spans="43:44" x14ac:dyDescent="0.65">
      <c r="AQ151" s="32"/>
      <c r="AR151" s="32"/>
    </row>
    <row r="152" spans="43:44" x14ac:dyDescent="0.65">
      <c r="AQ152" s="32"/>
      <c r="AR152" s="32"/>
    </row>
    <row r="153" spans="43:44" x14ac:dyDescent="0.65">
      <c r="AQ153" s="32"/>
      <c r="AR153" s="32"/>
    </row>
    <row r="154" spans="43:44" x14ac:dyDescent="0.65">
      <c r="AQ154" s="32"/>
      <c r="AR154" s="32"/>
    </row>
    <row r="155" spans="43:44" x14ac:dyDescent="0.65">
      <c r="AQ155" s="32"/>
      <c r="AR155" s="32"/>
    </row>
    <row r="156" spans="43:44" x14ac:dyDescent="0.65">
      <c r="AQ156" s="32"/>
      <c r="AR156" s="32"/>
    </row>
    <row r="157" spans="43:44" x14ac:dyDescent="0.65">
      <c r="AQ157" s="32"/>
      <c r="AR157" s="32"/>
    </row>
    <row r="158" spans="43:44" x14ac:dyDescent="0.65">
      <c r="AQ158" s="32"/>
      <c r="AR158" s="32"/>
    </row>
    <row r="159" spans="43:44" x14ac:dyDescent="0.65">
      <c r="AQ159" s="32"/>
      <c r="AR159" s="32"/>
    </row>
    <row r="160" spans="43:44" x14ac:dyDescent="0.65">
      <c r="AQ160" s="32"/>
      <c r="AR160" s="32"/>
    </row>
    <row r="161" spans="43:44" x14ac:dyDescent="0.65">
      <c r="AQ161" s="32"/>
      <c r="AR161" s="32"/>
    </row>
    <row r="162" spans="43:44" x14ac:dyDescent="0.65">
      <c r="AQ162" s="32"/>
      <c r="AR162" s="32"/>
    </row>
    <row r="163" spans="43:44" x14ac:dyDescent="0.65">
      <c r="AQ163" s="32"/>
      <c r="AR163" s="32"/>
    </row>
    <row r="164" spans="43:44" x14ac:dyDescent="0.65">
      <c r="AQ164" s="32"/>
      <c r="AR164" s="32"/>
    </row>
    <row r="165" spans="43:44" x14ac:dyDescent="0.65">
      <c r="AQ165" s="32"/>
      <c r="AR165" s="32"/>
    </row>
    <row r="166" spans="43:44" x14ac:dyDescent="0.65">
      <c r="AQ166" s="32"/>
      <c r="AR166" s="32"/>
    </row>
    <row r="167" spans="43:44" x14ac:dyDescent="0.65">
      <c r="AQ167" s="32"/>
      <c r="AR167" s="32"/>
    </row>
    <row r="168" spans="43:44" x14ac:dyDescent="0.65">
      <c r="AQ168" s="32"/>
      <c r="AR168" s="32"/>
    </row>
    <row r="169" spans="43:44" x14ac:dyDescent="0.65">
      <c r="AQ169" s="32"/>
      <c r="AR169" s="32"/>
    </row>
    <row r="170" spans="43:44" x14ac:dyDescent="0.65">
      <c r="AQ170" s="32"/>
      <c r="AR170" s="32"/>
    </row>
    <row r="171" spans="43:44" x14ac:dyDescent="0.65">
      <c r="AQ171" s="32"/>
      <c r="AR171" s="32"/>
    </row>
    <row r="172" spans="43:44" x14ac:dyDescent="0.65">
      <c r="AQ172" s="32"/>
      <c r="AR172" s="32"/>
    </row>
    <row r="173" spans="43:44" x14ac:dyDescent="0.65">
      <c r="AQ173" s="32"/>
      <c r="AR173" s="32"/>
    </row>
    <row r="174" spans="43:44" x14ac:dyDescent="0.65">
      <c r="AQ174" s="32"/>
      <c r="AR174" s="32"/>
    </row>
    <row r="175" spans="43:44" x14ac:dyDescent="0.65">
      <c r="AQ175" s="32"/>
      <c r="AR175" s="32"/>
    </row>
    <row r="176" spans="43:44" x14ac:dyDescent="0.65">
      <c r="AQ176" s="32"/>
      <c r="AR176" s="32"/>
    </row>
    <row r="177" spans="43:44" x14ac:dyDescent="0.65">
      <c r="AQ177" s="32"/>
      <c r="AR177" s="32"/>
    </row>
    <row r="178" spans="43:44" x14ac:dyDescent="0.65">
      <c r="AQ178" s="32"/>
      <c r="AR178" s="32"/>
    </row>
    <row r="179" spans="43:44" x14ac:dyDescent="0.65">
      <c r="AQ179" s="32"/>
      <c r="AR179" s="32"/>
    </row>
    <row r="180" spans="43:44" x14ac:dyDescent="0.65">
      <c r="AQ180" s="32"/>
      <c r="AR180" s="32"/>
    </row>
    <row r="181" spans="43:44" x14ac:dyDescent="0.65">
      <c r="AQ181" s="32"/>
      <c r="AR181" s="32"/>
    </row>
    <row r="182" spans="43:44" x14ac:dyDescent="0.65">
      <c r="AQ182" s="32"/>
      <c r="AR182" s="32"/>
    </row>
    <row r="183" spans="43:44" x14ac:dyDescent="0.65">
      <c r="AQ183" s="32"/>
      <c r="AR183" s="32"/>
    </row>
    <row r="184" spans="43:44" x14ac:dyDescent="0.65">
      <c r="AQ184" s="32"/>
      <c r="AR184" s="32"/>
    </row>
    <row r="185" spans="43:44" x14ac:dyDescent="0.65">
      <c r="AQ185" s="32"/>
      <c r="AR185" s="32"/>
    </row>
    <row r="186" spans="43:44" x14ac:dyDescent="0.65">
      <c r="AQ186" s="32"/>
      <c r="AR186" s="32"/>
    </row>
    <row r="187" spans="43:44" x14ac:dyDescent="0.65">
      <c r="AQ187" s="32"/>
      <c r="AR187" s="32"/>
    </row>
    <row r="188" spans="43:44" x14ac:dyDescent="0.65">
      <c r="AQ188" s="32"/>
      <c r="AR188" s="32"/>
    </row>
    <row r="189" spans="43:44" x14ac:dyDescent="0.65">
      <c r="AQ189" s="32"/>
      <c r="AR189" s="32"/>
    </row>
    <row r="190" spans="43:44" x14ac:dyDescent="0.65">
      <c r="AQ190" s="32"/>
      <c r="AR190" s="32"/>
    </row>
    <row r="191" spans="43:44" x14ac:dyDescent="0.65">
      <c r="AQ191" s="32"/>
      <c r="AR191" s="32"/>
    </row>
    <row r="192" spans="43:44" x14ac:dyDescent="0.65">
      <c r="AQ192" s="32"/>
      <c r="AR192" s="32"/>
    </row>
    <row r="193" spans="43:44" x14ac:dyDescent="0.65">
      <c r="AQ193" s="32"/>
      <c r="AR193" s="32"/>
    </row>
    <row r="194" spans="43:44" x14ac:dyDescent="0.65">
      <c r="AQ194" s="32"/>
      <c r="AR194" s="32"/>
    </row>
    <row r="195" spans="43:44" x14ac:dyDescent="0.65">
      <c r="AQ195" s="32"/>
      <c r="AR195" s="32"/>
    </row>
    <row r="196" spans="43:44" x14ac:dyDescent="0.65">
      <c r="AQ196" s="32"/>
      <c r="AR196" s="32"/>
    </row>
    <row r="197" spans="43:44" x14ac:dyDescent="0.65">
      <c r="AQ197" s="32"/>
      <c r="AR197" s="32"/>
    </row>
    <row r="198" spans="43:44" x14ac:dyDescent="0.65">
      <c r="AQ198" s="32"/>
      <c r="AR198" s="32"/>
    </row>
    <row r="199" spans="43:44" x14ac:dyDescent="0.65">
      <c r="AQ199" s="32"/>
      <c r="AR199" s="32"/>
    </row>
    <row r="200" spans="43:44" x14ac:dyDescent="0.65">
      <c r="AQ200" s="32"/>
      <c r="AR200" s="32"/>
    </row>
    <row r="201" spans="43:44" x14ac:dyDescent="0.65">
      <c r="AQ201" s="32"/>
      <c r="AR201" s="32"/>
    </row>
    <row r="202" spans="43:44" x14ac:dyDescent="0.65">
      <c r="AQ202" s="32"/>
      <c r="AR202" s="32"/>
    </row>
    <row r="203" spans="43:44" x14ac:dyDescent="0.65">
      <c r="AQ203" s="32"/>
      <c r="AR203" s="32"/>
    </row>
    <row r="204" spans="43:44" x14ac:dyDescent="0.65">
      <c r="AQ204" s="32"/>
      <c r="AR204" s="32"/>
    </row>
    <row r="205" spans="43:44" x14ac:dyDescent="0.65">
      <c r="AQ205" s="32"/>
      <c r="AR205" s="32"/>
    </row>
    <row r="206" spans="43:44" x14ac:dyDescent="0.65">
      <c r="AQ206" s="32"/>
      <c r="AR206" s="32"/>
    </row>
    <row r="207" spans="43:44" x14ac:dyDescent="0.65">
      <c r="AQ207" s="32"/>
      <c r="AR207" s="32"/>
    </row>
    <row r="208" spans="43:44" x14ac:dyDescent="0.65">
      <c r="AQ208" s="32"/>
      <c r="AR208" s="32"/>
    </row>
    <row r="209" spans="43:44" x14ac:dyDescent="0.65">
      <c r="AQ209" s="32"/>
      <c r="AR209" s="32"/>
    </row>
    <row r="210" spans="43:44" x14ac:dyDescent="0.65">
      <c r="AQ210" s="32"/>
      <c r="AR210" s="32"/>
    </row>
    <row r="211" spans="43:44" x14ac:dyDescent="0.65">
      <c r="AQ211" s="32"/>
      <c r="AR211" s="32"/>
    </row>
    <row r="212" spans="43:44" x14ac:dyDescent="0.65">
      <c r="AQ212" s="32"/>
      <c r="AR212" s="32"/>
    </row>
    <row r="213" spans="43:44" x14ac:dyDescent="0.65">
      <c r="AQ213" s="32"/>
      <c r="AR213" s="32"/>
    </row>
    <row r="214" spans="43:44" x14ac:dyDescent="0.65">
      <c r="AQ214" s="32"/>
      <c r="AR214" s="32"/>
    </row>
    <row r="215" spans="43:44" x14ac:dyDescent="0.65">
      <c r="AQ215" s="32"/>
      <c r="AR215" s="32"/>
    </row>
    <row r="216" spans="43:44" x14ac:dyDescent="0.65">
      <c r="AQ216" s="32"/>
      <c r="AR216" s="32"/>
    </row>
    <row r="217" spans="43:44" x14ac:dyDescent="0.65">
      <c r="AQ217" s="32"/>
      <c r="AR217" s="32"/>
    </row>
    <row r="218" spans="43:44" x14ac:dyDescent="0.65">
      <c r="AQ218" s="32"/>
      <c r="AR218" s="32"/>
    </row>
    <row r="219" spans="43:44" x14ac:dyDescent="0.65">
      <c r="AQ219" s="32"/>
      <c r="AR219" s="32"/>
    </row>
    <row r="220" spans="43:44" x14ac:dyDescent="0.65">
      <c r="AQ220" s="32"/>
      <c r="AR220" s="32"/>
    </row>
    <row r="221" spans="43:44" x14ac:dyDescent="0.65">
      <c r="AQ221" s="32"/>
      <c r="AR221" s="32"/>
    </row>
    <row r="222" spans="43:44" x14ac:dyDescent="0.65">
      <c r="AQ222" s="32"/>
      <c r="AR222" s="32"/>
    </row>
    <row r="223" spans="43:44" x14ac:dyDescent="0.65">
      <c r="AQ223" s="32"/>
      <c r="AR223" s="32"/>
    </row>
    <row r="224" spans="43:44" x14ac:dyDescent="0.65">
      <c r="AQ224" s="32"/>
      <c r="AR224" s="32"/>
    </row>
    <row r="225" spans="43:44" x14ac:dyDescent="0.65">
      <c r="AQ225" s="32"/>
      <c r="AR225" s="32"/>
    </row>
    <row r="226" spans="43:44" x14ac:dyDescent="0.65">
      <c r="AQ226" s="32"/>
      <c r="AR226" s="32"/>
    </row>
    <row r="227" spans="43:44" x14ac:dyDescent="0.65">
      <c r="AQ227" s="32"/>
      <c r="AR227" s="32"/>
    </row>
    <row r="228" spans="43:44" x14ac:dyDescent="0.65">
      <c r="AQ228" s="32"/>
      <c r="AR228" s="32"/>
    </row>
    <row r="229" spans="43:44" x14ac:dyDescent="0.65">
      <c r="AQ229" s="32"/>
      <c r="AR229" s="32"/>
    </row>
    <row r="230" spans="43:44" x14ac:dyDescent="0.65">
      <c r="AQ230" s="32"/>
      <c r="AR230" s="32"/>
    </row>
    <row r="231" spans="43:44" x14ac:dyDescent="0.65">
      <c r="AQ231" s="32"/>
      <c r="AR231" s="32"/>
    </row>
    <row r="232" spans="43:44" x14ac:dyDescent="0.65">
      <c r="AQ232" s="32"/>
      <c r="AR232" s="32"/>
    </row>
    <row r="233" spans="43:44" x14ac:dyDescent="0.65">
      <c r="AQ233" s="32"/>
      <c r="AR233" s="32"/>
    </row>
    <row r="234" spans="43:44" x14ac:dyDescent="0.65">
      <c r="AQ234" s="32"/>
      <c r="AR234" s="32"/>
    </row>
    <row r="235" spans="43:44" x14ac:dyDescent="0.65">
      <c r="AQ235" s="32"/>
      <c r="AR235" s="32"/>
    </row>
    <row r="236" spans="43:44" x14ac:dyDescent="0.65">
      <c r="AQ236" s="32"/>
      <c r="AR236" s="32"/>
    </row>
    <row r="237" spans="43:44" x14ac:dyDescent="0.65">
      <c r="AQ237" s="32"/>
      <c r="AR237" s="32"/>
    </row>
    <row r="238" spans="43:44" x14ac:dyDescent="0.65">
      <c r="AQ238" s="32"/>
      <c r="AR238" s="32"/>
    </row>
    <row r="239" spans="43:44" x14ac:dyDescent="0.65">
      <c r="AQ239" s="32"/>
      <c r="AR239" s="32"/>
    </row>
    <row r="240" spans="43:44" x14ac:dyDescent="0.65">
      <c r="AQ240" s="32"/>
      <c r="AR240" s="32"/>
    </row>
    <row r="241" spans="43:44" x14ac:dyDescent="0.65">
      <c r="AQ241" s="32"/>
      <c r="AR241" s="32"/>
    </row>
    <row r="242" spans="43:44" x14ac:dyDescent="0.65">
      <c r="AQ242" s="32"/>
      <c r="AR242" s="32"/>
    </row>
    <row r="243" spans="43:44" x14ac:dyDescent="0.65">
      <c r="AQ243" s="32"/>
      <c r="AR243" s="32"/>
    </row>
    <row r="244" spans="43:44" x14ac:dyDescent="0.65">
      <c r="AQ244" s="32"/>
      <c r="AR244" s="32"/>
    </row>
    <row r="245" spans="43:44" x14ac:dyDescent="0.65">
      <c r="AQ245" s="32"/>
      <c r="AR245" s="32"/>
    </row>
    <row r="246" spans="43:44" x14ac:dyDescent="0.65">
      <c r="AQ246" s="32"/>
      <c r="AR246" s="32"/>
    </row>
    <row r="247" spans="43:44" x14ac:dyDescent="0.65">
      <c r="AQ247" s="32"/>
      <c r="AR247" s="32"/>
    </row>
    <row r="248" spans="43:44" x14ac:dyDescent="0.65">
      <c r="AQ248" s="32"/>
      <c r="AR248" s="32"/>
    </row>
    <row r="249" spans="43:44" x14ac:dyDescent="0.65">
      <c r="AQ249" s="32"/>
      <c r="AR249" s="32"/>
    </row>
    <row r="250" spans="43:44" x14ac:dyDescent="0.65">
      <c r="AQ250" s="32"/>
      <c r="AR250" s="32"/>
    </row>
    <row r="251" spans="43:44" x14ac:dyDescent="0.65">
      <c r="AQ251" s="32"/>
      <c r="AR251" s="32"/>
    </row>
    <row r="252" spans="43:44" x14ac:dyDescent="0.65">
      <c r="AQ252" s="32"/>
      <c r="AR252" s="32"/>
    </row>
    <row r="253" spans="43:44" x14ac:dyDescent="0.65">
      <c r="AQ253" s="32"/>
      <c r="AR253" s="32"/>
    </row>
    <row r="254" spans="43:44" x14ac:dyDescent="0.65">
      <c r="AQ254" s="32"/>
      <c r="AR254" s="32"/>
    </row>
    <row r="255" spans="43:44" x14ac:dyDescent="0.65">
      <c r="AQ255" s="32"/>
      <c r="AR255" s="32"/>
    </row>
    <row r="256" spans="43:44" x14ac:dyDescent="0.65">
      <c r="AQ256" s="32"/>
      <c r="AR256" s="32"/>
    </row>
    <row r="257" spans="43:44" x14ac:dyDescent="0.65">
      <c r="AQ257" s="32"/>
      <c r="AR257" s="32"/>
    </row>
    <row r="258" spans="43:44" x14ac:dyDescent="0.65">
      <c r="AQ258" s="32"/>
      <c r="AR258" s="32"/>
    </row>
    <row r="259" spans="43:44" x14ac:dyDescent="0.65">
      <c r="AQ259" s="32"/>
      <c r="AR259" s="32"/>
    </row>
    <row r="260" spans="43:44" x14ac:dyDescent="0.65">
      <c r="AQ260" s="32"/>
      <c r="AR260" s="32"/>
    </row>
    <row r="261" spans="43:44" x14ac:dyDescent="0.65">
      <c r="AQ261" s="32"/>
      <c r="AR261" s="32"/>
    </row>
    <row r="262" spans="43:44" x14ac:dyDescent="0.65">
      <c r="AQ262" s="32"/>
      <c r="AR262" s="32"/>
    </row>
    <row r="263" spans="43:44" x14ac:dyDescent="0.65">
      <c r="AQ263" s="32"/>
      <c r="AR263" s="32"/>
    </row>
    <row r="264" spans="43:44" x14ac:dyDescent="0.65">
      <c r="AQ264" s="32"/>
      <c r="AR264" s="32"/>
    </row>
    <row r="265" spans="43:44" x14ac:dyDescent="0.65">
      <c r="AQ265" s="32"/>
      <c r="AR265" s="32"/>
    </row>
    <row r="266" spans="43:44" x14ac:dyDescent="0.65">
      <c r="AQ266" s="32"/>
      <c r="AR266" s="32"/>
    </row>
    <row r="267" spans="43:44" x14ac:dyDescent="0.65">
      <c r="AQ267" s="32"/>
      <c r="AR267" s="32"/>
    </row>
    <row r="268" spans="43:44" x14ac:dyDescent="0.65">
      <c r="AQ268" s="32"/>
      <c r="AR268" s="32"/>
    </row>
    <row r="269" spans="43:44" x14ac:dyDescent="0.65">
      <c r="AQ269" s="32"/>
      <c r="AR269" s="32"/>
    </row>
    <row r="270" spans="43:44" x14ac:dyDescent="0.65">
      <c r="AQ270" s="32"/>
      <c r="AR270" s="32"/>
    </row>
    <row r="271" spans="43:44" x14ac:dyDescent="0.65">
      <c r="AQ271" s="32"/>
      <c r="AR271" s="32"/>
    </row>
    <row r="272" spans="43:44" x14ac:dyDescent="0.65">
      <c r="AQ272" s="32"/>
      <c r="AR272" s="32"/>
    </row>
    <row r="273" spans="43:44" x14ac:dyDescent="0.65">
      <c r="AQ273" s="32"/>
      <c r="AR273" s="32"/>
    </row>
    <row r="274" spans="43:44" x14ac:dyDescent="0.65">
      <c r="AQ274" s="32"/>
      <c r="AR274" s="32"/>
    </row>
    <row r="275" spans="43:44" x14ac:dyDescent="0.65">
      <c r="AQ275" s="32"/>
      <c r="AR275" s="32"/>
    </row>
    <row r="276" spans="43:44" x14ac:dyDescent="0.65">
      <c r="AQ276" s="32"/>
      <c r="AR276" s="32"/>
    </row>
    <row r="277" spans="43:44" x14ac:dyDescent="0.65">
      <c r="AQ277" s="32"/>
      <c r="AR277" s="32"/>
    </row>
    <row r="278" spans="43:44" x14ac:dyDescent="0.65">
      <c r="AQ278" s="32"/>
      <c r="AR278" s="32"/>
    </row>
    <row r="279" spans="43:44" x14ac:dyDescent="0.65">
      <c r="AQ279" s="32"/>
      <c r="AR279" s="32"/>
    </row>
    <row r="280" spans="43:44" x14ac:dyDescent="0.65">
      <c r="AQ280" s="32"/>
      <c r="AR280" s="32"/>
    </row>
    <row r="281" spans="43:44" x14ac:dyDescent="0.65">
      <c r="AQ281" s="32"/>
      <c r="AR281" s="32"/>
    </row>
    <row r="282" spans="43:44" x14ac:dyDescent="0.65">
      <c r="AQ282" s="32"/>
      <c r="AR282" s="32"/>
    </row>
    <row r="283" spans="43:44" x14ac:dyDescent="0.65">
      <c r="AQ283" s="32"/>
      <c r="AR283" s="32"/>
    </row>
    <row r="284" spans="43:44" x14ac:dyDescent="0.65">
      <c r="AQ284" s="32"/>
      <c r="AR284" s="32"/>
    </row>
    <row r="285" spans="43:44" x14ac:dyDescent="0.65">
      <c r="AQ285" s="32"/>
      <c r="AR285" s="32"/>
    </row>
    <row r="286" spans="43:44" x14ac:dyDescent="0.65">
      <c r="AQ286" s="32"/>
      <c r="AR286" s="32"/>
    </row>
    <row r="287" spans="43:44" x14ac:dyDescent="0.65">
      <c r="AQ287" s="32"/>
      <c r="AR287" s="32"/>
    </row>
    <row r="288" spans="43:44" x14ac:dyDescent="0.65">
      <c r="AQ288" s="32"/>
      <c r="AR288" s="32"/>
    </row>
    <row r="289" spans="43:44" x14ac:dyDescent="0.65">
      <c r="AQ289" s="32"/>
      <c r="AR289" s="32"/>
    </row>
    <row r="290" spans="43:44" x14ac:dyDescent="0.65">
      <c r="AQ290" s="32"/>
      <c r="AR290" s="32"/>
    </row>
    <row r="291" spans="43:44" x14ac:dyDescent="0.65">
      <c r="AQ291" s="32"/>
      <c r="AR291" s="32"/>
    </row>
    <row r="292" spans="43:44" x14ac:dyDescent="0.65">
      <c r="AQ292" s="32"/>
      <c r="AR292" s="32"/>
    </row>
    <row r="293" spans="43:44" x14ac:dyDescent="0.65">
      <c r="AQ293" s="32"/>
      <c r="AR293" s="32"/>
    </row>
    <row r="294" spans="43:44" x14ac:dyDescent="0.65">
      <c r="AQ294" s="32"/>
      <c r="AR294" s="32"/>
    </row>
    <row r="295" spans="43:44" x14ac:dyDescent="0.65">
      <c r="AQ295" s="32"/>
      <c r="AR295" s="32"/>
    </row>
    <row r="296" spans="43:44" x14ac:dyDescent="0.65">
      <c r="AQ296" s="32"/>
      <c r="AR296" s="32"/>
    </row>
    <row r="297" spans="43:44" x14ac:dyDescent="0.65">
      <c r="AQ297" s="32"/>
      <c r="AR297" s="32"/>
    </row>
    <row r="298" spans="43:44" x14ac:dyDescent="0.65">
      <c r="AQ298" s="32"/>
      <c r="AR298" s="32"/>
    </row>
    <row r="299" spans="43:44" x14ac:dyDescent="0.65">
      <c r="AQ299" s="32"/>
      <c r="AR299" s="32"/>
    </row>
    <row r="300" spans="43:44" x14ac:dyDescent="0.65">
      <c r="AQ300" s="32"/>
      <c r="AR300" s="32"/>
    </row>
    <row r="301" spans="43:44" x14ac:dyDescent="0.65">
      <c r="AQ301" s="32"/>
      <c r="AR301" s="32"/>
    </row>
    <row r="302" spans="43:44" x14ac:dyDescent="0.65">
      <c r="AQ302" s="32"/>
      <c r="AR302" s="32"/>
    </row>
    <row r="303" spans="43:44" x14ac:dyDescent="0.65">
      <c r="AQ303" s="32"/>
      <c r="AR303" s="32"/>
    </row>
    <row r="304" spans="43:44" x14ac:dyDescent="0.65">
      <c r="AQ304" s="32"/>
      <c r="AR304" s="32"/>
    </row>
    <row r="305" spans="43:44" x14ac:dyDescent="0.65">
      <c r="AQ305" s="32"/>
      <c r="AR305" s="32"/>
    </row>
    <row r="306" spans="43:44" x14ac:dyDescent="0.65">
      <c r="AQ306" s="32"/>
      <c r="AR306" s="32"/>
    </row>
    <row r="307" spans="43:44" x14ac:dyDescent="0.65">
      <c r="AQ307" s="32"/>
      <c r="AR307" s="32"/>
    </row>
    <row r="308" spans="43:44" x14ac:dyDescent="0.65">
      <c r="AQ308" s="32"/>
      <c r="AR308" s="32"/>
    </row>
    <row r="309" spans="43:44" x14ac:dyDescent="0.65">
      <c r="AQ309" s="32"/>
      <c r="AR309" s="32"/>
    </row>
    <row r="310" spans="43:44" x14ac:dyDescent="0.65">
      <c r="AQ310" s="32"/>
      <c r="AR310" s="32"/>
    </row>
    <row r="311" spans="43:44" x14ac:dyDescent="0.65">
      <c r="AQ311" s="32"/>
      <c r="AR311" s="32"/>
    </row>
    <row r="312" spans="43:44" x14ac:dyDescent="0.65">
      <c r="AQ312" s="32"/>
      <c r="AR312" s="32"/>
    </row>
    <row r="313" spans="43:44" x14ac:dyDescent="0.65">
      <c r="AQ313" s="32"/>
      <c r="AR313" s="32"/>
    </row>
    <row r="314" spans="43:44" x14ac:dyDescent="0.65">
      <c r="AQ314" s="32"/>
      <c r="AR314" s="32"/>
    </row>
    <row r="315" spans="43:44" x14ac:dyDescent="0.65">
      <c r="AQ315" s="32"/>
      <c r="AR315" s="32"/>
    </row>
    <row r="316" spans="43:44" x14ac:dyDescent="0.65">
      <c r="AQ316" s="32"/>
      <c r="AR316" s="32"/>
    </row>
    <row r="317" spans="43:44" x14ac:dyDescent="0.65">
      <c r="AQ317" s="32"/>
      <c r="AR317" s="32"/>
    </row>
    <row r="318" spans="43:44" x14ac:dyDescent="0.65">
      <c r="AQ318" s="32"/>
      <c r="AR318" s="32"/>
    </row>
    <row r="319" spans="43:44" x14ac:dyDescent="0.65">
      <c r="AQ319" s="32"/>
      <c r="AR319" s="32"/>
    </row>
    <row r="320" spans="43:44" x14ac:dyDescent="0.65">
      <c r="AQ320" s="32"/>
      <c r="AR320" s="32"/>
    </row>
    <row r="321" spans="43:44" x14ac:dyDescent="0.65">
      <c r="AQ321" s="32"/>
      <c r="AR321" s="32"/>
    </row>
    <row r="322" spans="43:44" x14ac:dyDescent="0.65">
      <c r="AQ322" s="32"/>
      <c r="AR322" s="32"/>
    </row>
    <row r="323" spans="43:44" x14ac:dyDescent="0.65">
      <c r="AQ323" s="32"/>
      <c r="AR323" s="32"/>
    </row>
    <row r="324" spans="43:44" x14ac:dyDescent="0.65">
      <c r="AQ324" s="32"/>
      <c r="AR324" s="32"/>
    </row>
    <row r="325" spans="43:44" x14ac:dyDescent="0.65">
      <c r="AQ325" s="32"/>
      <c r="AR325" s="32"/>
    </row>
    <row r="326" spans="43:44" x14ac:dyDescent="0.65">
      <c r="AQ326" s="32"/>
      <c r="AR326" s="32"/>
    </row>
    <row r="327" spans="43:44" x14ac:dyDescent="0.65">
      <c r="AQ327" s="32"/>
      <c r="AR327" s="32"/>
    </row>
    <row r="328" spans="43:44" x14ac:dyDescent="0.65">
      <c r="AQ328" s="32"/>
      <c r="AR328" s="32"/>
    </row>
    <row r="329" spans="43:44" x14ac:dyDescent="0.65">
      <c r="AQ329" s="32"/>
      <c r="AR329" s="32"/>
    </row>
    <row r="330" spans="43:44" x14ac:dyDescent="0.65">
      <c r="AQ330" s="32"/>
      <c r="AR330" s="32"/>
    </row>
    <row r="331" spans="43:44" x14ac:dyDescent="0.65">
      <c r="AQ331" s="32"/>
      <c r="AR331" s="32"/>
    </row>
    <row r="332" spans="43:44" x14ac:dyDescent="0.65">
      <c r="AQ332" s="32"/>
      <c r="AR332" s="32"/>
    </row>
    <row r="333" spans="43:44" x14ac:dyDescent="0.65">
      <c r="AQ333" s="32"/>
      <c r="AR333" s="32"/>
    </row>
    <row r="334" spans="43:44" x14ac:dyDescent="0.65">
      <c r="AQ334" s="32"/>
      <c r="AR334" s="32"/>
    </row>
    <row r="335" spans="43:44" x14ac:dyDescent="0.65">
      <c r="AQ335" s="32"/>
      <c r="AR335" s="32"/>
    </row>
    <row r="336" spans="43:44" x14ac:dyDescent="0.65">
      <c r="AQ336" s="32"/>
      <c r="AR336" s="32"/>
    </row>
    <row r="337" spans="43:44" x14ac:dyDescent="0.65">
      <c r="AQ337" s="32"/>
      <c r="AR337" s="32"/>
    </row>
    <row r="338" spans="43:44" x14ac:dyDescent="0.65">
      <c r="AQ338" s="32"/>
      <c r="AR338" s="32"/>
    </row>
    <row r="339" spans="43:44" x14ac:dyDescent="0.65">
      <c r="AQ339" s="32"/>
      <c r="AR339" s="32"/>
    </row>
    <row r="340" spans="43:44" x14ac:dyDescent="0.65">
      <c r="AQ340" s="32"/>
      <c r="AR340" s="32"/>
    </row>
    <row r="341" spans="43:44" x14ac:dyDescent="0.65">
      <c r="AQ341" s="32"/>
      <c r="AR341" s="32"/>
    </row>
    <row r="342" spans="43:44" x14ac:dyDescent="0.65">
      <c r="AQ342" s="32"/>
      <c r="AR342" s="32"/>
    </row>
    <row r="343" spans="43:44" x14ac:dyDescent="0.65">
      <c r="AQ343" s="32"/>
      <c r="AR343" s="32"/>
    </row>
    <row r="344" spans="43:44" x14ac:dyDescent="0.65">
      <c r="AQ344" s="32"/>
      <c r="AR344" s="32"/>
    </row>
    <row r="345" spans="43:44" x14ac:dyDescent="0.65">
      <c r="AQ345" s="32"/>
      <c r="AR345" s="32"/>
    </row>
    <row r="346" spans="43:44" x14ac:dyDescent="0.65">
      <c r="AQ346" s="32"/>
      <c r="AR346" s="32"/>
    </row>
    <row r="347" spans="43:44" x14ac:dyDescent="0.65">
      <c r="AQ347" s="32"/>
      <c r="AR347" s="32"/>
    </row>
    <row r="348" spans="43:44" x14ac:dyDescent="0.65">
      <c r="AQ348" s="32"/>
      <c r="AR348" s="32"/>
    </row>
    <row r="349" spans="43:44" x14ac:dyDescent="0.65">
      <c r="AQ349" s="32"/>
      <c r="AR349" s="32"/>
    </row>
    <row r="350" spans="43:44" x14ac:dyDescent="0.65">
      <c r="AQ350" s="32"/>
      <c r="AR350" s="32"/>
    </row>
    <row r="351" spans="43:44" x14ac:dyDescent="0.65">
      <c r="AQ351" s="32"/>
      <c r="AR351" s="32"/>
    </row>
    <row r="352" spans="43:44" x14ac:dyDescent="0.65">
      <c r="AQ352" s="32"/>
      <c r="AR352" s="32"/>
    </row>
    <row r="353" spans="43:44" x14ac:dyDescent="0.65">
      <c r="AQ353" s="32"/>
      <c r="AR353" s="32"/>
    </row>
  </sheetData>
  <mergeCells count="1">
    <mergeCell ref="AS5:AT5"/>
  </mergeCells>
  <phoneticPr fontId="20" type="noConversion"/>
  <printOptions horizontalCentered="1" verticalCentered="1"/>
  <pageMargins left="0.15748031496062992" right="0.15748031496062992" top="0.31496062992125984" bottom="0.39370078740157483" header="0" footer="0"/>
  <pageSetup paperSize="9" scale="47" orientation="landscape" horizontalDpi="300" verticalDpi="300" r:id="rId1"/>
  <headerFooter alignWithMargins="0">
    <oddHeader xml:space="preserve">&amp;L&amp;"Comic Sans MS,Bold"&amp;12&amp;U
&amp;C&amp;"Comic Sans MS,Bold"
&amp;R&amp;"Comic Sans MS,Bold"&amp;U
</oddHeader>
    <oddFooter>&amp;C&amp;"Comic Sans MS,Bold"
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C83"/>
  <sheetViews>
    <sheetView zoomScale="70" zoomScaleNormal="70" workbookViewId="0">
      <pane xSplit="2" ySplit="4" topLeftCell="C5" activePane="bottomRight" state="frozen"/>
      <selection activeCell="F8" sqref="F8"/>
      <selection pane="topRight" activeCell="F8" sqref="F8"/>
      <selection pane="bottomLeft" activeCell="F8" sqref="F8"/>
      <selection pane="bottomRight" activeCell="Z4" sqref="Z4"/>
    </sheetView>
  </sheetViews>
  <sheetFormatPr defaultColWidth="8.87890625" defaultRowHeight="15" customHeight="1" x14ac:dyDescent="0.65"/>
  <cols>
    <col min="1" max="1" width="24.41015625" style="1" customWidth="1"/>
    <col min="2" max="2" width="47.1171875" style="5" bestFit="1" customWidth="1"/>
    <col min="3" max="10" width="4.64453125" style="4" customWidth="1"/>
    <col min="11" max="11" width="6.87890625" style="75" bestFit="1" customWidth="1"/>
    <col min="12" max="14" width="4.64453125" style="75" customWidth="1"/>
    <col min="15" max="15" width="5.17578125" style="75" bestFit="1" customWidth="1"/>
    <col min="16" max="16" width="6.41015625" style="75" bestFit="1" customWidth="1"/>
    <col min="17" max="17" width="4.64453125" style="75" customWidth="1"/>
    <col min="18" max="18" width="6.41015625" style="75" bestFit="1" customWidth="1"/>
    <col min="19" max="19" width="6.41015625" style="75" customWidth="1"/>
    <col min="20" max="20" width="11.64453125" style="6" customWidth="1"/>
    <col min="21" max="21" width="4.87890625" style="6" customWidth="1"/>
    <col min="22" max="24" width="11.64453125" style="6" bestFit="1" customWidth="1"/>
    <col min="25" max="25" width="8.87890625" style="4"/>
    <col min="26" max="26" width="17.1171875" style="4" bestFit="1" customWidth="1"/>
    <col min="27" max="16384" width="8.87890625" style="4"/>
  </cols>
  <sheetData>
    <row r="1" spans="1:29" ht="15" customHeight="1" x14ac:dyDescent="0.65">
      <c r="B1" s="70" t="s">
        <v>31</v>
      </c>
      <c r="C1" s="71">
        <f t="shared" ref="C1:K1" si="0">C2-C3</f>
        <v>0</v>
      </c>
      <c r="D1" s="2">
        <f t="shared" si="0"/>
        <v>0</v>
      </c>
      <c r="E1" s="2">
        <f t="shared" si="0"/>
        <v>0</v>
      </c>
      <c r="F1" s="2">
        <f t="shared" si="0"/>
        <v>0</v>
      </c>
      <c r="G1" s="2">
        <f t="shared" si="0"/>
        <v>0</v>
      </c>
      <c r="H1" s="2">
        <f t="shared" si="0"/>
        <v>0</v>
      </c>
      <c r="I1" s="2">
        <f t="shared" si="0"/>
        <v>0</v>
      </c>
      <c r="J1" s="72">
        <f t="shared" si="0"/>
        <v>0</v>
      </c>
      <c r="K1" s="2">
        <f t="shared" si="0"/>
        <v>0</v>
      </c>
      <c r="L1" s="4"/>
      <c r="M1" s="73"/>
      <c r="N1" s="74" t="s">
        <v>33</v>
      </c>
      <c r="Q1" s="76"/>
      <c r="R1" s="74" t="s">
        <v>32</v>
      </c>
      <c r="S1" s="74"/>
      <c r="T1" s="75"/>
      <c r="U1" s="75"/>
      <c r="V1" s="4"/>
      <c r="AA1" s="305"/>
    </row>
    <row r="2" spans="1:29" ht="15" customHeight="1" x14ac:dyDescent="0.65">
      <c r="B2" s="70" t="s">
        <v>28</v>
      </c>
      <c r="C2" s="71">
        <f>SUM(C5:C32)</f>
        <v>0</v>
      </c>
      <c r="D2" s="2">
        <f>SUM(D5:D32)</f>
        <v>0</v>
      </c>
      <c r="E2" s="2">
        <f>SUM(E5:E32)</f>
        <v>0</v>
      </c>
      <c r="F2" s="2">
        <f t="shared" ref="F2:J2" si="1">SUM(F5:F32)</f>
        <v>0</v>
      </c>
      <c r="G2" s="2">
        <f t="shared" si="1"/>
        <v>0</v>
      </c>
      <c r="H2" s="2">
        <f t="shared" si="1"/>
        <v>0</v>
      </c>
      <c r="I2" s="2">
        <f t="shared" si="1"/>
        <v>0</v>
      </c>
      <c r="J2" s="2">
        <f t="shared" si="1"/>
        <v>0</v>
      </c>
      <c r="K2" s="3">
        <f>SUM(C2:J2)</f>
        <v>0</v>
      </c>
      <c r="L2" s="4"/>
      <c r="R2" s="390" t="s">
        <v>30</v>
      </c>
      <c r="S2" s="391"/>
      <c r="T2" s="391"/>
      <c r="U2" s="391"/>
      <c r="V2" s="391"/>
      <c r="W2" s="391"/>
      <c r="X2" s="392"/>
      <c r="Z2" s="10"/>
    </row>
    <row r="3" spans="1:29" ht="15" customHeight="1" x14ac:dyDescent="0.65">
      <c r="B3" s="70" t="s">
        <v>29</v>
      </c>
      <c r="C3" s="77">
        <f>CP!AP50</f>
        <v>0</v>
      </c>
      <c r="D3" s="7">
        <f>CP!AK44</f>
        <v>0</v>
      </c>
      <c r="E3" s="7">
        <f>CP!AF38</f>
        <v>0</v>
      </c>
      <c r="F3" s="7">
        <f>CP!AA32</f>
        <v>0</v>
      </c>
      <c r="G3" s="7">
        <f>CP!V26</f>
        <v>0</v>
      </c>
      <c r="H3" s="7">
        <f>CP!Q20</f>
        <v>0</v>
      </c>
      <c r="I3" s="7">
        <f>CP!L14</f>
        <v>0</v>
      </c>
      <c r="J3" s="78">
        <f>CP!G8</f>
        <v>0</v>
      </c>
      <c r="K3" s="3">
        <f>SUM(C3:J3)</f>
        <v>0</v>
      </c>
      <c r="L3" s="210">
        <f t="shared" ref="L3:Q3" si="2">SUM(L5:L37)</f>
        <v>0</v>
      </c>
      <c r="M3" s="211">
        <f t="shared" si="2"/>
        <v>0</v>
      </c>
      <c r="N3" s="211">
        <f t="shared" si="2"/>
        <v>0</v>
      </c>
      <c r="O3" s="211">
        <f t="shared" si="2"/>
        <v>0</v>
      </c>
      <c r="P3" s="153">
        <f t="shared" si="2"/>
        <v>0</v>
      </c>
      <c r="Q3" s="215">
        <f t="shared" si="2"/>
        <v>0</v>
      </c>
      <c r="R3" s="213">
        <f>SUM(R5:R56)</f>
        <v>0</v>
      </c>
      <c r="S3" s="213">
        <f>SUM(S5:S56)/36</f>
        <v>0</v>
      </c>
      <c r="T3" s="213">
        <f t="shared" ref="T3:W3" si="3">SUM(T5:T56)/36</f>
        <v>0</v>
      </c>
      <c r="U3" s="213">
        <f t="shared" si="3"/>
        <v>0</v>
      </c>
      <c r="V3" s="213">
        <f t="shared" si="3"/>
        <v>0</v>
      </c>
      <c r="W3" s="213">
        <f t="shared" si="3"/>
        <v>0</v>
      </c>
      <c r="X3" s="199"/>
    </row>
    <row r="4" spans="1:29" s="10" customFormat="1" ht="108.75" customHeight="1" x14ac:dyDescent="0.65">
      <c r="A4" s="217" t="s">
        <v>23</v>
      </c>
      <c r="B4" s="217" t="s">
        <v>24</v>
      </c>
      <c r="C4" s="8" t="s">
        <v>38</v>
      </c>
      <c r="D4" s="8" t="s">
        <v>39</v>
      </c>
      <c r="E4" s="8" t="s">
        <v>40</v>
      </c>
      <c r="F4" s="8" t="s">
        <v>41</v>
      </c>
      <c r="G4" s="8" t="s">
        <v>42</v>
      </c>
      <c r="H4" s="8" t="s">
        <v>43</v>
      </c>
      <c r="I4" s="8" t="s">
        <v>44</v>
      </c>
      <c r="J4" s="8" t="s">
        <v>50</v>
      </c>
      <c r="K4" s="9" t="s">
        <v>21</v>
      </c>
      <c r="L4" s="212" t="s">
        <v>0</v>
      </c>
      <c r="M4" s="212" t="s">
        <v>25</v>
      </c>
      <c r="N4" s="212" t="s">
        <v>26</v>
      </c>
      <c r="O4" s="212" t="s">
        <v>46</v>
      </c>
      <c r="P4" s="9" t="s">
        <v>1</v>
      </c>
      <c r="Q4" s="216" t="s">
        <v>27</v>
      </c>
      <c r="R4" s="214" t="s">
        <v>70</v>
      </c>
      <c r="S4" s="307" t="s">
        <v>97</v>
      </c>
      <c r="T4" s="308" t="s">
        <v>58</v>
      </c>
      <c r="U4" s="308" t="s">
        <v>57</v>
      </c>
      <c r="V4" s="308" t="s">
        <v>95</v>
      </c>
      <c r="W4" s="308" t="s">
        <v>96</v>
      </c>
      <c r="X4" s="333" t="s">
        <v>65</v>
      </c>
      <c r="Z4" s="4"/>
    </row>
    <row r="5" spans="1:29" x14ac:dyDescent="0.65">
      <c r="A5" s="349"/>
      <c r="B5" s="350"/>
      <c r="C5" s="344"/>
      <c r="D5" s="344"/>
      <c r="E5" s="344"/>
      <c r="F5" s="344"/>
      <c r="G5" s="345"/>
      <c r="H5" s="344"/>
      <c r="I5" s="344"/>
      <c r="J5" s="344"/>
      <c r="K5" s="13">
        <f t="shared" ref="K5:K36" si="4">SUM(C5:J5)</f>
        <v>0</v>
      </c>
      <c r="L5" s="344"/>
      <c r="M5" s="344"/>
      <c r="N5" s="344"/>
      <c r="O5" s="344"/>
      <c r="P5" s="14">
        <f t="shared" ref="P5:P16" si="5">SUM(K5:O5)</f>
        <v>0</v>
      </c>
      <c r="Q5" s="79">
        <f t="shared" ref="Q5:Q16" si="6">R5*25</f>
        <v>0</v>
      </c>
      <c r="R5" s="306"/>
      <c r="S5" s="310"/>
      <c r="T5" s="311"/>
      <c r="U5" s="311"/>
      <c r="V5" s="311"/>
      <c r="W5" s="311"/>
      <c r="X5" s="312"/>
    </row>
    <row r="6" spans="1:29" x14ac:dyDescent="0.65">
      <c r="A6" s="349"/>
      <c r="B6" s="350"/>
      <c r="C6" s="344"/>
      <c r="D6" s="344"/>
      <c r="E6" s="344"/>
      <c r="F6" s="344"/>
      <c r="G6" s="345"/>
      <c r="H6" s="344"/>
      <c r="I6" s="344"/>
      <c r="J6" s="344"/>
      <c r="K6" s="13">
        <f t="shared" si="4"/>
        <v>0</v>
      </c>
      <c r="L6" s="344"/>
      <c r="M6" s="344"/>
      <c r="N6" s="344"/>
      <c r="O6" s="344"/>
      <c r="P6" s="14">
        <f t="shared" si="5"/>
        <v>0</v>
      </c>
      <c r="Q6" s="79">
        <f t="shared" si="6"/>
        <v>0</v>
      </c>
      <c r="R6" s="306"/>
      <c r="S6" s="313"/>
      <c r="T6" s="309"/>
      <c r="U6" s="309"/>
      <c r="V6" s="309"/>
      <c r="W6" s="309"/>
      <c r="X6" s="314"/>
    </row>
    <row r="7" spans="1:29" x14ac:dyDescent="0.65">
      <c r="A7" s="349"/>
      <c r="B7" s="350"/>
      <c r="C7" s="346"/>
      <c r="D7" s="346"/>
      <c r="E7" s="346"/>
      <c r="F7" s="346"/>
      <c r="G7" s="346"/>
      <c r="H7" s="346"/>
      <c r="I7" s="346"/>
      <c r="J7" s="346"/>
      <c r="K7" s="13">
        <f t="shared" si="4"/>
        <v>0</v>
      </c>
      <c r="L7" s="344"/>
      <c r="M7" s="344"/>
      <c r="N7" s="344"/>
      <c r="O7" s="344"/>
      <c r="P7" s="14">
        <f t="shared" si="5"/>
        <v>0</v>
      </c>
      <c r="Q7" s="79">
        <f t="shared" si="6"/>
        <v>0</v>
      </c>
      <c r="R7" s="306"/>
      <c r="S7" s="313"/>
      <c r="T7" s="309"/>
      <c r="U7" s="309"/>
      <c r="V7" s="309"/>
      <c r="W7" s="309"/>
      <c r="X7" s="314"/>
    </row>
    <row r="8" spans="1:29" x14ac:dyDescent="0.65">
      <c r="A8" s="349"/>
      <c r="B8" s="350"/>
      <c r="C8" s="346"/>
      <c r="D8" s="346"/>
      <c r="E8" s="346"/>
      <c r="F8" s="346"/>
      <c r="G8" s="346"/>
      <c r="H8" s="346"/>
      <c r="I8" s="346"/>
      <c r="J8" s="346"/>
      <c r="K8" s="13">
        <f t="shared" si="4"/>
        <v>0</v>
      </c>
      <c r="L8" s="344"/>
      <c r="M8" s="344"/>
      <c r="N8" s="344"/>
      <c r="O8" s="344"/>
      <c r="P8" s="14">
        <f t="shared" si="5"/>
        <v>0</v>
      </c>
      <c r="Q8" s="79">
        <f t="shared" si="6"/>
        <v>0</v>
      </c>
      <c r="R8" s="306"/>
      <c r="S8" s="313"/>
      <c r="T8" s="309"/>
      <c r="U8" s="309"/>
      <c r="V8" s="309"/>
      <c r="W8" s="309"/>
      <c r="X8" s="314"/>
      <c r="Z8" s="304"/>
    </row>
    <row r="9" spans="1:29" x14ac:dyDescent="0.65">
      <c r="A9" s="349"/>
      <c r="B9" s="350"/>
      <c r="C9" s="346"/>
      <c r="D9" s="346"/>
      <c r="E9" s="346"/>
      <c r="F9" s="346"/>
      <c r="G9" s="346"/>
      <c r="H9" s="346"/>
      <c r="I9" s="346"/>
      <c r="J9" s="346"/>
      <c r="K9" s="13">
        <f t="shared" si="4"/>
        <v>0</v>
      </c>
      <c r="L9" s="344"/>
      <c r="M9" s="344"/>
      <c r="N9" s="344"/>
      <c r="O9" s="344"/>
      <c r="P9" s="14">
        <f t="shared" si="5"/>
        <v>0</v>
      </c>
      <c r="Q9" s="79">
        <f t="shared" si="6"/>
        <v>0</v>
      </c>
      <c r="R9" s="306"/>
      <c r="S9" s="313"/>
      <c r="T9" s="309"/>
      <c r="U9" s="309"/>
      <c r="V9" s="309"/>
      <c r="W9" s="309"/>
      <c r="X9" s="314"/>
    </row>
    <row r="10" spans="1:29" x14ac:dyDescent="0.65">
      <c r="A10" s="349"/>
      <c r="B10" s="350"/>
      <c r="C10" s="346"/>
      <c r="D10" s="346"/>
      <c r="E10" s="346"/>
      <c r="F10" s="346"/>
      <c r="G10" s="346"/>
      <c r="H10" s="346"/>
      <c r="I10" s="346"/>
      <c r="J10" s="346"/>
      <c r="K10" s="13">
        <f t="shared" si="4"/>
        <v>0</v>
      </c>
      <c r="L10" s="344"/>
      <c r="M10" s="344"/>
      <c r="N10" s="344"/>
      <c r="O10" s="344"/>
      <c r="P10" s="14">
        <f t="shared" si="5"/>
        <v>0</v>
      </c>
      <c r="Q10" s="79">
        <f t="shared" si="6"/>
        <v>0</v>
      </c>
      <c r="R10" s="306"/>
      <c r="S10" s="313"/>
      <c r="T10" s="309"/>
      <c r="U10" s="309"/>
      <c r="V10" s="309"/>
      <c r="W10" s="309"/>
      <c r="X10" s="314"/>
      <c r="AA10" s="304"/>
      <c r="AB10" s="304"/>
      <c r="AC10" s="304"/>
    </row>
    <row r="11" spans="1:29" x14ac:dyDescent="0.65">
      <c r="A11" s="349"/>
      <c r="B11" s="350"/>
      <c r="C11" s="346"/>
      <c r="D11" s="346"/>
      <c r="E11" s="346"/>
      <c r="F11" s="346"/>
      <c r="G11" s="346"/>
      <c r="H11" s="346"/>
      <c r="I11" s="346"/>
      <c r="J11" s="346"/>
      <c r="K11" s="13">
        <f t="shared" si="4"/>
        <v>0</v>
      </c>
      <c r="L11" s="344"/>
      <c r="M11" s="344"/>
      <c r="N11" s="344"/>
      <c r="O11" s="344"/>
      <c r="P11" s="14">
        <f t="shared" si="5"/>
        <v>0</v>
      </c>
      <c r="Q11" s="79">
        <f t="shared" si="6"/>
        <v>0</v>
      </c>
      <c r="R11" s="306"/>
      <c r="S11" s="313"/>
      <c r="T11" s="309"/>
      <c r="U11" s="309"/>
      <c r="V11" s="309"/>
      <c r="W11" s="309"/>
      <c r="X11" s="314"/>
    </row>
    <row r="12" spans="1:29" x14ac:dyDescent="0.65">
      <c r="A12" s="349"/>
      <c r="B12" s="350"/>
      <c r="C12" s="346"/>
      <c r="D12" s="346"/>
      <c r="E12" s="346"/>
      <c r="F12" s="346"/>
      <c r="G12" s="346"/>
      <c r="H12" s="346"/>
      <c r="I12" s="346"/>
      <c r="J12" s="346"/>
      <c r="K12" s="13">
        <f t="shared" si="4"/>
        <v>0</v>
      </c>
      <c r="L12" s="344"/>
      <c r="M12" s="344"/>
      <c r="N12" s="344"/>
      <c r="O12" s="344"/>
      <c r="P12" s="14">
        <f t="shared" si="5"/>
        <v>0</v>
      </c>
      <c r="Q12" s="79">
        <f t="shared" si="6"/>
        <v>0</v>
      </c>
      <c r="R12" s="306"/>
      <c r="S12" s="313"/>
      <c r="T12" s="309"/>
      <c r="U12" s="309"/>
      <c r="V12" s="309"/>
      <c r="W12" s="309"/>
      <c r="X12" s="314"/>
    </row>
    <row r="13" spans="1:29" x14ac:dyDescent="0.65">
      <c r="A13" s="349"/>
      <c r="B13" s="350"/>
      <c r="C13" s="346"/>
      <c r="D13" s="346"/>
      <c r="E13" s="346"/>
      <c r="F13" s="346"/>
      <c r="G13" s="346"/>
      <c r="H13" s="346"/>
      <c r="I13" s="346"/>
      <c r="J13" s="346"/>
      <c r="K13" s="13">
        <f t="shared" si="4"/>
        <v>0</v>
      </c>
      <c r="L13" s="344"/>
      <c r="M13" s="344"/>
      <c r="N13" s="344"/>
      <c r="O13" s="344"/>
      <c r="P13" s="14">
        <f t="shared" si="5"/>
        <v>0</v>
      </c>
      <c r="Q13" s="79">
        <f t="shared" si="6"/>
        <v>0</v>
      </c>
      <c r="R13" s="306"/>
      <c r="S13" s="313"/>
      <c r="T13" s="309"/>
      <c r="U13" s="309"/>
      <c r="V13" s="309"/>
      <c r="W13" s="309"/>
      <c r="X13" s="314"/>
    </row>
    <row r="14" spans="1:29" x14ac:dyDescent="0.65">
      <c r="A14" s="349"/>
      <c r="B14" s="350"/>
      <c r="C14" s="346"/>
      <c r="D14" s="346"/>
      <c r="E14" s="346"/>
      <c r="F14" s="346"/>
      <c r="G14" s="346"/>
      <c r="H14" s="346"/>
      <c r="I14" s="346"/>
      <c r="J14" s="346"/>
      <c r="K14" s="13">
        <f t="shared" si="4"/>
        <v>0</v>
      </c>
      <c r="L14" s="344"/>
      <c r="M14" s="344"/>
      <c r="N14" s="344"/>
      <c r="O14" s="344"/>
      <c r="P14" s="14">
        <f t="shared" si="5"/>
        <v>0</v>
      </c>
      <c r="Q14" s="79">
        <f t="shared" si="6"/>
        <v>0</v>
      </c>
      <c r="R14" s="306"/>
      <c r="S14" s="313"/>
      <c r="T14" s="309"/>
      <c r="U14" s="309"/>
      <c r="V14" s="309"/>
      <c r="W14" s="309"/>
      <c r="X14" s="314"/>
    </row>
    <row r="15" spans="1:29" x14ac:dyDescent="0.65">
      <c r="A15" s="349"/>
      <c r="B15" s="350"/>
      <c r="C15" s="346"/>
      <c r="D15" s="346"/>
      <c r="E15" s="346"/>
      <c r="F15" s="346"/>
      <c r="G15" s="346"/>
      <c r="H15" s="346"/>
      <c r="I15" s="346"/>
      <c r="J15" s="346"/>
      <c r="K15" s="13">
        <f t="shared" si="4"/>
        <v>0</v>
      </c>
      <c r="L15" s="344"/>
      <c r="M15" s="344"/>
      <c r="N15" s="344"/>
      <c r="O15" s="344"/>
      <c r="P15" s="14">
        <f t="shared" si="5"/>
        <v>0</v>
      </c>
      <c r="Q15" s="79">
        <f t="shared" si="6"/>
        <v>0</v>
      </c>
      <c r="R15" s="306"/>
      <c r="S15" s="313"/>
      <c r="T15" s="309"/>
      <c r="U15" s="309"/>
      <c r="V15" s="309"/>
      <c r="W15" s="309"/>
      <c r="X15" s="314"/>
    </row>
    <row r="16" spans="1:29" x14ac:dyDescent="0.65">
      <c r="A16" s="349"/>
      <c r="B16" s="350"/>
      <c r="C16" s="346"/>
      <c r="D16" s="346"/>
      <c r="E16" s="346"/>
      <c r="F16" s="346"/>
      <c r="G16" s="346"/>
      <c r="H16" s="346"/>
      <c r="I16" s="346"/>
      <c r="J16" s="346"/>
      <c r="K16" s="13">
        <f t="shared" si="4"/>
        <v>0</v>
      </c>
      <c r="L16" s="344"/>
      <c r="M16" s="344"/>
      <c r="N16" s="344"/>
      <c r="O16" s="344"/>
      <c r="P16" s="14">
        <f t="shared" si="5"/>
        <v>0</v>
      </c>
      <c r="Q16" s="79">
        <f t="shared" si="6"/>
        <v>0</v>
      </c>
      <c r="R16" s="306"/>
      <c r="S16" s="313"/>
      <c r="T16" s="309"/>
      <c r="U16" s="309"/>
      <c r="V16" s="309"/>
      <c r="W16" s="309"/>
      <c r="X16" s="314"/>
    </row>
    <row r="17" spans="1:24" x14ac:dyDescent="0.65">
      <c r="A17" s="349"/>
      <c r="B17" s="350"/>
      <c r="C17" s="346"/>
      <c r="D17" s="346"/>
      <c r="E17" s="346"/>
      <c r="F17" s="346"/>
      <c r="G17" s="347"/>
      <c r="H17" s="346"/>
      <c r="I17" s="346"/>
      <c r="J17" s="346"/>
      <c r="K17" s="13">
        <f t="shared" si="4"/>
        <v>0</v>
      </c>
      <c r="L17" s="344"/>
      <c r="M17" s="344"/>
      <c r="N17" s="344"/>
      <c r="O17" s="344"/>
      <c r="P17" s="14">
        <f t="shared" ref="P17:P32" si="7">SUM(K17:O17)</f>
        <v>0</v>
      </c>
      <c r="Q17" s="79">
        <f t="shared" ref="Q17:Q32" si="8">R17*25</f>
        <v>0</v>
      </c>
      <c r="R17" s="306"/>
      <c r="S17" s="313"/>
      <c r="T17" s="309"/>
      <c r="U17" s="309"/>
      <c r="V17" s="309"/>
      <c r="W17" s="309"/>
      <c r="X17" s="314"/>
    </row>
    <row r="18" spans="1:24" x14ac:dyDescent="0.65">
      <c r="A18" s="349"/>
      <c r="B18" s="350"/>
      <c r="C18" s="346"/>
      <c r="D18" s="346"/>
      <c r="E18" s="346"/>
      <c r="F18" s="346"/>
      <c r="G18" s="346"/>
      <c r="H18" s="346"/>
      <c r="I18" s="346"/>
      <c r="J18" s="346"/>
      <c r="K18" s="13">
        <f t="shared" si="4"/>
        <v>0</v>
      </c>
      <c r="L18" s="344"/>
      <c r="M18" s="344"/>
      <c r="N18" s="344"/>
      <c r="O18" s="344"/>
      <c r="P18" s="14">
        <f t="shared" si="7"/>
        <v>0</v>
      </c>
      <c r="Q18" s="79">
        <f t="shared" si="8"/>
        <v>0</v>
      </c>
      <c r="R18" s="306"/>
      <c r="S18" s="313"/>
      <c r="T18" s="309"/>
      <c r="U18" s="309"/>
      <c r="V18" s="309"/>
      <c r="W18" s="309"/>
      <c r="X18" s="314"/>
    </row>
    <row r="19" spans="1:24" x14ac:dyDescent="0.65">
      <c r="A19" s="349"/>
      <c r="B19" s="350"/>
      <c r="C19" s="346"/>
      <c r="D19" s="346"/>
      <c r="E19" s="346"/>
      <c r="F19" s="346"/>
      <c r="G19" s="346"/>
      <c r="H19" s="346"/>
      <c r="I19" s="346"/>
      <c r="J19" s="346"/>
      <c r="K19" s="13">
        <f t="shared" si="4"/>
        <v>0</v>
      </c>
      <c r="L19" s="344"/>
      <c r="M19" s="344"/>
      <c r="N19" s="344"/>
      <c r="O19" s="344"/>
      <c r="P19" s="14">
        <f t="shared" si="7"/>
        <v>0</v>
      </c>
      <c r="Q19" s="79">
        <f t="shared" si="8"/>
        <v>0</v>
      </c>
      <c r="R19" s="306"/>
      <c r="S19" s="313"/>
      <c r="T19" s="309"/>
      <c r="U19" s="309"/>
      <c r="V19" s="309"/>
      <c r="W19" s="309"/>
      <c r="X19" s="314"/>
    </row>
    <row r="20" spans="1:24" x14ac:dyDescent="0.65">
      <c r="A20" s="349"/>
      <c r="B20" s="350"/>
      <c r="C20" s="346"/>
      <c r="D20" s="346"/>
      <c r="E20" s="346"/>
      <c r="F20" s="346"/>
      <c r="G20" s="346"/>
      <c r="H20" s="346"/>
      <c r="I20" s="346"/>
      <c r="J20" s="346"/>
      <c r="K20" s="13">
        <f t="shared" si="4"/>
        <v>0</v>
      </c>
      <c r="L20" s="344"/>
      <c r="M20" s="344"/>
      <c r="N20" s="344"/>
      <c r="O20" s="344"/>
      <c r="P20" s="14">
        <f t="shared" si="7"/>
        <v>0</v>
      </c>
      <c r="Q20" s="79">
        <f t="shared" si="8"/>
        <v>0</v>
      </c>
      <c r="R20" s="306"/>
      <c r="S20" s="313"/>
      <c r="T20" s="309"/>
      <c r="U20" s="309"/>
      <c r="V20" s="309"/>
      <c r="W20" s="309"/>
      <c r="X20" s="314"/>
    </row>
    <row r="21" spans="1:24" x14ac:dyDescent="0.65">
      <c r="A21" s="349"/>
      <c r="B21" s="350"/>
      <c r="C21" s="344"/>
      <c r="D21" s="344"/>
      <c r="E21" s="344"/>
      <c r="F21" s="344"/>
      <c r="G21" s="344"/>
      <c r="H21" s="344"/>
      <c r="I21" s="344"/>
      <c r="J21" s="344"/>
      <c r="K21" s="13">
        <f t="shared" si="4"/>
        <v>0</v>
      </c>
      <c r="L21" s="344"/>
      <c r="M21" s="344"/>
      <c r="N21" s="345"/>
      <c r="O21" s="344"/>
      <c r="P21" s="14">
        <f t="shared" si="7"/>
        <v>0</v>
      </c>
      <c r="Q21" s="79">
        <f t="shared" si="8"/>
        <v>0</v>
      </c>
      <c r="R21" s="306"/>
      <c r="S21" s="313"/>
      <c r="T21" s="309"/>
      <c r="U21" s="309"/>
      <c r="V21" s="309"/>
      <c r="W21" s="309"/>
      <c r="X21" s="314"/>
    </row>
    <row r="22" spans="1:24" x14ac:dyDescent="0.65">
      <c r="A22" s="349"/>
      <c r="B22" s="350"/>
      <c r="C22" s="346"/>
      <c r="D22" s="346"/>
      <c r="E22" s="346"/>
      <c r="F22" s="346"/>
      <c r="G22" s="346"/>
      <c r="H22" s="346"/>
      <c r="I22" s="346"/>
      <c r="J22" s="346"/>
      <c r="K22" s="13">
        <f t="shared" si="4"/>
        <v>0</v>
      </c>
      <c r="L22" s="344"/>
      <c r="M22" s="344"/>
      <c r="N22" s="344"/>
      <c r="O22" s="344"/>
      <c r="P22" s="14">
        <f t="shared" si="7"/>
        <v>0</v>
      </c>
      <c r="Q22" s="79">
        <f t="shared" si="8"/>
        <v>0</v>
      </c>
      <c r="R22" s="306"/>
      <c r="S22" s="313"/>
      <c r="T22" s="309"/>
      <c r="U22" s="309"/>
      <c r="V22" s="309"/>
      <c r="W22" s="309"/>
      <c r="X22" s="314"/>
    </row>
    <row r="23" spans="1:24" x14ac:dyDescent="0.65">
      <c r="A23" s="349"/>
      <c r="B23" s="350"/>
      <c r="C23" s="346"/>
      <c r="D23" s="346"/>
      <c r="E23" s="346"/>
      <c r="F23" s="346"/>
      <c r="G23" s="346"/>
      <c r="H23" s="346"/>
      <c r="I23" s="346"/>
      <c r="J23" s="346"/>
      <c r="K23" s="13">
        <f t="shared" si="4"/>
        <v>0</v>
      </c>
      <c r="L23" s="344"/>
      <c r="M23" s="344"/>
      <c r="N23" s="344"/>
      <c r="O23" s="344"/>
      <c r="P23" s="14">
        <f t="shared" si="7"/>
        <v>0</v>
      </c>
      <c r="Q23" s="79">
        <f t="shared" si="8"/>
        <v>0</v>
      </c>
      <c r="R23" s="306"/>
      <c r="S23" s="313"/>
      <c r="T23" s="309"/>
      <c r="U23" s="309"/>
      <c r="V23" s="309"/>
      <c r="W23" s="309"/>
      <c r="X23" s="314"/>
    </row>
    <row r="24" spans="1:24" x14ac:dyDescent="0.65">
      <c r="A24" s="349"/>
      <c r="B24" s="350"/>
      <c r="C24" s="346"/>
      <c r="D24" s="346"/>
      <c r="E24" s="346"/>
      <c r="F24" s="346"/>
      <c r="G24" s="346"/>
      <c r="H24" s="346"/>
      <c r="I24" s="346"/>
      <c r="J24" s="346"/>
      <c r="K24" s="13">
        <f t="shared" si="4"/>
        <v>0</v>
      </c>
      <c r="L24" s="344"/>
      <c r="M24" s="344"/>
      <c r="N24" s="344"/>
      <c r="O24" s="344"/>
      <c r="P24" s="14">
        <f t="shared" si="7"/>
        <v>0</v>
      </c>
      <c r="Q24" s="79">
        <f t="shared" si="8"/>
        <v>0</v>
      </c>
      <c r="R24" s="306"/>
      <c r="S24" s="313"/>
      <c r="T24" s="309"/>
      <c r="U24" s="309"/>
      <c r="V24" s="309"/>
      <c r="W24" s="309"/>
      <c r="X24" s="314"/>
    </row>
    <row r="25" spans="1:24" x14ac:dyDescent="0.65">
      <c r="A25" s="349"/>
      <c r="B25" s="350"/>
      <c r="C25" s="346"/>
      <c r="D25" s="346"/>
      <c r="E25" s="346"/>
      <c r="F25" s="346"/>
      <c r="G25" s="346"/>
      <c r="H25" s="346"/>
      <c r="I25" s="346"/>
      <c r="J25" s="346"/>
      <c r="K25" s="13">
        <f t="shared" si="4"/>
        <v>0</v>
      </c>
      <c r="L25" s="344"/>
      <c r="M25" s="344"/>
      <c r="N25" s="344"/>
      <c r="O25" s="344"/>
      <c r="P25" s="14">
        <f t="shared" si="7"/>
        <v>0</v>
      </c>
      <c r="Q25" s="79">
        <f t="shared" si="8"/>
        <v>0</v>
      </c>
      <c r="R25" s="306"/>
      <c r="S25" s="313"/>
      <c r="T25" s="309"/>
      <c r="U25" s="309"/>
      <c r="V25" s="309"/>
      <c r="W25" s="309"/>
      <c r="X25" s="314"/>
    </row>
    <row r="26" spans="1:24" x14ac:dyDescent="0.65">
      <c r="A26" s="349"/>
      <c r="B26" s="350"/>
      <c r="C26" s="346"/>
      <c r="D26" s="346"/>
      <c r="E26" s="346"/>
      <c r="F26" s="346"/>
      <c r="G26" s="346"/>
      <c r="H26" s="346"/>
      <c r="I26" s="346"/>
      <c r="J26" s="346"/>
      <c r="K26" s="13">
        <f t="shared" si="4"/>
        <v>0</v>
      </c>
      <c r="L26" s="344"/>
      <c r="M26" s="344"/>
      <c r="N26" s="344"/>
      <c r="O26" s="344"/>
      <c r="P26" s="14">
        <f t="shared" si="7"/>
        <v>0</v>
      </c>
      <c r="Q26" s="79">
        <f t="shared" si="8"/>
        <v>0</v>
      </c>
      <c r="R26" s="306"/>
      <c r="S26" s="313"/>
      <c r="T26" s="309"/>
      <c r="U26" s="309"/>
      <c r="V26" s="309"/>
      <c r="W26" s="309"/>
      <c r="X26" s="314"/>
    </row>
    <row r="27" spans="1:24" x14ac:dyDescent="0.65">
      <c r="A27" s="349"/>
      <c r="B27" s="350"/>
      <c r="C27" s="346"/>
      <c r="D27" s="346"/>
      <c r="E27" s="346"/>
      <c r="F27" s="346"/>
      <c r="G27" s="346"/>
      <c r="H27" s="346"/>
      <c r="I27" s="346"/>
      <c r="J27" s="346"/>
      <c r="K27" s="13">
        <f t="shared" si="4"/>
        <v>0</v>
      </c>
      <c r="L27" s="344"/>
      <c r="M27" s="344"/>
      <c r="N27" s="344"/>
      <c r="O27" s="344"/>
      <c r="P27" s="14">
        <f t="shared" si="7"/>
        <v>0</v>
      </c>
      <c r="Q27" s="79">
        <f t="shared" si="8"/>
        <v>0</v>
      </c>
      <c r="R27" s="306"/>
      <c r="S27" s="313"/>
      <c r="T27" s="309"/>
      <c r="U27" s="309"/>
      <c r="V27" s="309"/>
      <c r="W27" s="309"/>
      <c r="X27" s="314"/>
    </row>
    <row r="28" spans="1:24" x14ac:dyDescent="0.65">
      <c r="A28" s="349"/>
      <c r="B28" s="350"/>
      <c r="C28" s="346"/>
      <c r="D28" s="346"/>
      <c r="E28" s="346"/>
      <c r="F28" s="346"/>
      <c r="G28" s="346"/>
      <c r="H28" s="346"/>
      <c r="I28" s="346"/>
      <c r="J28" s="346"/>
      <c r="K28" s="13">
        <f t="shared" si="4"/>
        <v>0</v>
      </c>
      <c r="L28" s="344"/>
      <c r="M28" s="344"/>
      <c r="N28" s="344"/>
      <c r="O28" s="344"/>
      <c r="P28" s="14">
        <f t="shared" si="7"/>
        <v>0</v>
      </c>
      <c r="Q28" s="79">
        <f t="shared" si="8"/>
        <v>0</v>
      </c>
      <c r="R28" s="306"/>
      <c r="S28" s="313"/>
      <c r="T28" s="309"/>
      <c r="U28" s="309"/>
      <c r="V28" s="309"/>
      <c r="W28" s="309"/>
      <c r="X28" s="314"/>
    </row>
    <row r="29" spans="1:24" x14ac:dyDescent="0.65">
      <c r="A29" s="349"/>
      <c r="B29" s="350"/>
      <c r="C29" s="346"/>
      <c r="D29" s="346"/>
      <c r="E29" s="346"/>
      <c r="F29" s="346"/>
      <c r="G29" s="346"/>
      <c r="H29" s="346"/>
      <c r="I29" s="346"/>
      <c r="J29" s="346"/>
      <c r="K29" s="13">
        <f t="shared" si="4"/>
        <v>0</v>
      </c>
      <c r="L29" s="344"/>
      <c r="M29" s="344"/>
      <c r="N29" s="344"/>
      <c r="O29" s="344"/>
      <c r="P29" s="14">
        <f t="shared" si="7"/>
        <v>0</v>
      </c>
      <c r="Q29" s="79">
        <f t="shared" si="8"/>
        <v>0</v>
      </c>
      <c r="R29" s="306"/>
      <c r="S29" s="313"/>
      <c r="T29" s="309"/>
      <c r="U29" s="309"/>
      <c r="V29" s="309"/>
      <c r="W29" s="309"/>
      <c r="X29" s="314"/>
    </row>
    <row r="30" spans="1:24" x14ac:dyDescent="0.65">
      <c r="A30" s="349"/>
      <c r="B30" s="350"/>
      <c r="C30" s="346"/>
      <c r="D30" s="346"/>
      <c r="E30" s="346"/>
      <c r="F30" s="346"/>
      <c r="G30" s="346"/>
      <c r="H30" s="346"/>
      <c r="I30" s="346"/>
      <c r="J30" s="346"/>
      <c r="K30" s="13">
        <f t="shared" si="4"/>
        <v>0</v>
      </c>
      <c r="L30" s="344"/>
      <c r="M30" s="344"/>
      <c r="N30" s="344"/>
      <c r="O30" s="344"/>
      <c r="P30" s="14">
        <f t="shared" si="7"/>
        <v>0</v>
      </c>
      <c r="Q30" s="79">
        <f t="shared" si="8"/>
        <v>0</v>
      </c>
      <c r="R30" s="306"/>
      <c r="S30" s="313"/>
      <c r="T30" s="309"/>
      <c r="U30" s="309"/>
      <c r="V30" s="309"/>
      <c r="W30" s="309"/>
      <c r="X30" s="314"/>
    </row>
    <row r="31" spans="1:24" x14ac:dyDescent="0.65">
      <c r="A31" s="349"/>
      <c r="B31" s="350"/>
      <c r="C31" s="346"/>
      <c r="D31" s="346"/>
      <c r="E31" s="346"/>
      <c r="F31" s="346"/>
      <c r="G31" s="346"/>
      <c r="H31" s="346"/>
      <c r="I31" s="346"/>
      <c r="J31" s="346"/>
      <c r="K31" s="13">
        <f t="shared" si="4"/>
        <v>0</v>
      </c>
      <c r="L31" s="344"/>
      <c r="M31" s="344"/>
      <c r="N31" s="344"/>
      <c r="O31" s="344"/>
      <c r="P31" s="14">
        <f t="shared" si="7"/>
        <v>0</v>
      </c>
      <c r="Q31" s="79">
        <f t="shared" si="8"/>
        <v>0</v>
      </c>
      <c r="R31" s="306"/>
      <c r="S31" s="313"/>
      <c r="T31" s="309"/>
      <c r="U31" s="309"/>
      <c r="V31" s="309"/>
      <c r="W31" s="309"/>
      <c r="X31" s="314"/>
    </row>
    <row r="32" spans="1:24" x14ac:dyDescent="0.65">
      <c r="A32" s="349"/>
      <c r="B32" s="350"/>
      <c r="C32" s="346"/>
      <c r="D32" s="346"/>
      <c r="E32" s="346"/>
      <c r="F32" s="346"/>
      <c r="G32" s="346"/>
      <c r="H32" s="346"/>
      <c r="I32" s="346"/>
      <c r="J32" s="346"/>
      <c r="K32" s="13">
        <f t="shared" si="4"/>
        <v>0</v>
      </c>
      <c r="L32" s="348"/>
      <c r="M32" s="348"/>
      <c r="N32" s="348"/>
      <c r="O32" s="348"/>
      <c r="P32" s="321">
        <f t="shared" si="7"/>
        <v>0</v>
      </c>
      <c r="Q32" s="322">
        <f t="shared" si="8"/>
        <v>0</v>
      </c>
      <c r="R32" s="306"/>
      <c r="S32" s="315"/>
      <c r="T32" s="316"/>
      <c r="U32" s="316"/>
      <c r="V32" s="316"/>
      <c r="W32" s="316"/>
      <c r="X32" s="317"/>
    </row>
    <row r="33" spans="1:24" x14ac:dyDescent="0.65">
      <c r="A33" s="351"/>
      <c r="B33" s="352"/>
      <c r="C33" s="343"/>
      <c r="D33" s="343"/>
      <c r="E33" s="343"/>
      <c r="F33" s="343"/>
      <c r="G33" s="343"/>
      <c r="H33" s="343"/>
      <c r="I33" s="343"/>
      <c r="J33" s="343"/>
      <c r="K33" s="318">
        <f t="shared" si="4"/>
        <v>0</v>
      </c>
      <c r="L33" s="310"/>
      <c r="M33" s="324"/>
      <c r="N33" s="324"/>
      <c r="O33" s="324"/>
      <c r="P33" s="325"/>
      <c r="Q33" s="326"/>
      <c r="R33" s="319"/>
      <c r="S33" s="355"/>
      <c r="T33" s="356"/>
      <c r="U33" s="356"/>
      <c r="V33" s="356"/>
      <c r="W33" s="356"/>
      <c r="X33" s="200">
        <f>SUM(K33:W33)</f>
        <v>0</v>
      </c>
    </row>
    <row r="34" spans="1:24" x14ac:dyDescent="0.65">
      <c r="A34" s="351"/>
      <c r="B34" s="352"/>
      <c r="C34" s="343"/>
      <c r="D34" s="343"/>
      <c r="E34" s="343"/>
      <c r="F34" s="343"/>
      <c r="G34" s="343"/>
      <c r="H34" s="343"/>
      <c r="I34" s="343"/>
      <c r="J34" s="343"/>
      <c r="K34" s="318">
        <f t="shared" si="4"/>
        <v>0</v>
      </c>
      <c r="L34" s="313"/>
      <c r="M34" s="20"/>
      <c r="N34" s="20"/>
      <c r="O34" s="20"/>
      <c r="P34" s="323"/>
      <c r="Q34" s="327"/>
      <c r="R34" s="319"/>
      <c r="S34" s="355"/>
      <c r="T34" s="354"/>
      <c r="U34" s="354"/>
      <c r="V34" s="354"/>
      <c r="W34" s="354"/>
      <c r="X34" s="200">
        <f t="shared" ref="X34:X82" si="9">SUM(K34:W34)</f>
        <v>0</v>
      </c>
    </row>
    <row r="35" spans="1:24" x14ac:dyDescent="0.65">
      <c r="A35" s="351"/>
      <c r="B35" s="352"/>
      <c r="C35" s="343"/>
      <c r="D35" s="343"/>
      <c r="E35" s="343"/>
      <c r="F35" s="343"/>
      <c r="G35" s="343"/>
      <c r="H35" s="343"/>
      <c r="I35" s="343"/>
      <c r="J35" s="343"/>
      <c r="K35" s="318">
        <f t="shared" si="4"/>
        <v>0</v>
      </c>
      <c r="L35" s="313"/>
      <c r="M35" s="20"/>
      <c r="N35" s="20"/>
      <c r="O35" s="20"/>
      <c r="P35" s="323"/>
      <c r="Q35" s="327"/>
      <c r="R35" s="320"/>
      <c r="S35" s="353"/>
      <c r="T35" s="354"/>
      <c r="U35" s="354"/>
      <c r="V35" s="354"/>
      <c r="W35" s="354"/>
      <c r="X35" s="200">
        <f t="shared" si="9"/>
        <v>0</v>
      </c>
    </row>
    <row r="36" spans="1:24" x14ac:dyDescent="0.65">
      <c r="A36" s="351"/>
      <c r="B36" s="352"/>
      <c r="C36" s="343"/>
      <c r="D36" s="343"/>
      <c r="E36" s="343"/>
      <c r="F36" s="343"/>
      <c r="G36" s="343"/>
      <c r="H36" s="343"/>
      <c r="I36" s="343"/>
      <c r="J36" s="343"/>
      <c r="K36" s="318">
        <f t="shared" si="4"/>
        <v>0</v>
      </c>
      <c r="L36" s="313"/>
      <c r="M36" s="20"/>
      <c r="N36" s="20"/>
      <c r="O36" s="20"/>
      <c r="P36" s="323"/>
      <c r="Q36" s="327"/>
      <c r="R36" s="320"/>
      <c r="S36" s="353"/>
      <c r="T36" s="354"/>
      <c r="U36" s="354"/>
      <c r="V36" s="354"/>
      <c r="W36" s="354"/>
      <c r="X36" s="200">
        <f t="shared" si="9"/>
        <v>0</v>
      </c>
    </row>
    <row r="37" spans="1:24" x14ac:dyDescent="0.65">
      <c r="A37" s="351"/>
      <c r="B37" s="352"/>
      <c r="C37" s="343"/>
      <c r="D37" s="343"/>
      <c r="E37" s="343"/>
      <c r="F37" s="343"/>
      <c r="G37" s="343"/>
      <c r="H37" s="343"/>
      <c r="I37" s="343"/>
      <c r="J37" s="343"/>
      <c r="K37" s="318">
        <f t="shared" ref="K37:K68" si="10">SUM(C37:J37)</f>
        <v>0</v>
      </c>
      <c r="L37" s="313"/>
      <c r="M37" s="20"/>
      <c r="N37" s="20"/>
      <c r="O37" s="20"/>
      <c r="P37" s="323"/>
      <c r="Q37" s="327"/>
      <c r="R37" s="320"/>
      <c r="S37" s="353"/>
      <c r="T37" s="354"/>
      <c r="U37" s="354"/>
      <c r="V37" s="354"/>
      <c r="W37" s="354"/>
      <c r="X37" s="200">
        <f t="shared" si="9"/>
        <v>0</v>
      </c>
    </row>
    <row r="38" spans="1:24" x14ac:dyDescent="0.65">
      <c r="A38" s="351"/>
      <c r="B38" s="352"/>
      <c r="C38" s="343"/>
      <c r="D38" s="343"/>
      <c r="E38" s="343"/>
      <c r="F38" s="343"/>
      <c r="G38" s="343"/>
      <c r="H38" s="343"/>
      <c r="I38" s="343"/>
      <c r="J38" s="343"/>
      <c r="K38" s="318">
        <f t="shared" si="10"/>
        <v>0</v>
      </c>
      <c r="L38" s="313"/>
      <c r="M38" s="20"/>
      <c r="N38" s="20"/>
      <c r="O38" s="20"/>
      <c r="P38" s="323"/>
      <c r="Q38" s="327"/>
      <c r="R38" s="320"/>
      <c r="S38" s="353"/>
      <c r="T38" s="354"/>
      <c r="U38" s="354"/>
      <c r="V38" s="354"/>
      <c r="W38" s="354"/>
      <c r="X38" s="200">
        <f t="shared" si="9"/>
        <v>0</v>
      </c>
    </row>
    <row r="39" spans="1:24" x14ac:dyDescent="0.65">
      <c r="A39" s="351"/>
      <c r="B39" s="352"/>
      <c r="C39" s="343"/>
      <c r="D39" s="343"/>
      <c r="E39" s="343"/>
      <c r="F39" s="343"/>
      <c r="G39" s="343"/>
      <c r="H39" s="343"/>
      <c r="I39" s="343"/>
      <c r="J39" s="343"/>
      <c r="K39" s="318">
        <f t="shared" si="10"/>
        <v>0</v>
      </c>
      <c r="L39" s="313"/>
      <c r="M39" s="20"/>
      <c r="N39" s="20"/>
      <c r="O39" s="20"/>
      <c r="P39" s="323"/>
      <c r="Q39" s="327"/>
      <c r="R39" s="320"/>
      <c r="S39" s="353"/>
      <c r="T39" s="354"/>
      <c r="U39" s="354"/>
      <c r="V39" s="354"/>
      <c r="W39" s="354"/>
      <c r="X39" s="200">
        <f t="shared" si="9"/>
        <v>0</v>
      </c>
    </row>
    <row r="40" spans="1:24" x14ac:dyDescent="0.65">
      <c r="A40" s="351"/>
      <c r="B40" s="352"/>
      <c r="C40" s="343"/>
      <c r="D40" s="343"/>
      <c r="E40" s="343"/>
      <c r="F40" s="343"/>
      <c r="G40" s="343"/>
      <c r="H40" s="343"/>
      <c r="I40" s="343"/>
      <c r="J40" s="343"/>
      <c r="K40" s="318">
        <f t="shared" si="10"/>
        <v>0</v>
      </c>
      <c r="L40" s="313"/>
      <c r="M40" s="20"/>
      <c r="N40" s="20"/>
      <c r="O40" s="20"/>
      <c r="P40" s="323"/>
      <c r="Q40" s="327"/>
      <c r="R40" s="320"/>
      <c r="S40" s="353"/>
      <c r="T40" s="354"/>
      <c r="U40" s="354"/>
      <c r="V40" s="354"/>
      <c r="W40" s="354"/>
      <c r="X40" s="200">
        <f t="shared" si="9"/>
        <v>0</v>
      </c>
    </row>
    <row r="41" spans="1:24" x14ac:dyDescent="0.65">
      <c r="A41" s="351"/>
      <c r="B41" s="352"/>
      <c r="C41" s="343"/>
      <c r="D41" s="343"/>
      <c r="E41" s="343"/>
      <c r="F41" s="343"/>
      <c r="G41" s="343"/>
      <c r="H41" s="343"/>
      <c r="I41" s="343"/>
      <c r="J41" s="343"/>
      <c r="K41" s="318">
        <f t="shared" si="10"/>
        <v>0</v>
      </c>
      <c r="L41" s="313"/>
      <c r="M41" s="20"/>
      <c r="N41" s="20"/>
      <c r="O41" s="20"/>
      <c r="P41" s="323"/>
      <c r="Q41" s="327"/>
      <c r="R41" s="320"/>
      <c r="S41" s="353"/>
      <c r="T41" s="354"/>
      <c r="U41" s="354"/>
      <c r="V41" s="354"/>
      <c r="W41" s="354"/>
      <c r="X41" s="200">
        <f t="shared" si="9"/>
        <v>0</v>
      </c>
    </row>
    <row r="42" spans="1:24" x14ac:dyDescent="0.65">
      <c r="A42" s="351"/>
      <c r="B42" s="352"/>
      <c r="C42" s="343"/>
      <c r="D42" s="343"/>
      <c r="E42" s="343"/>
      <c r="F42" s="343"/>
      <c r="G42" s="343"/>
      <c r="H42" s="343"/>
      <c r="I42" s="343"/>
      <c r="J42" s="343"/>
      <c r="K42" s="318">
        <f t="shared" si="10"/>
        <v>0</v>
      </c>
      <c r="L42" s="313"/>
      <c r="M42" s="20"/>
      <c r="N42" s="20"/>
      <c r="O42" s="20"/>
      <c r="P42" s="323"/>
      <c r="Q42" s="327"/>
      <c r="R42" s="320"/>
      <c r="S42" s="353"/>
      <c r="T42" s="354"/>
      <c r="U42" s="354"/>
      <c r="V42" s="354"/>
      <c r="W42" s="354"/>
      <c r="X42" s="200">
        <f t="shared" si="9"/>
        <v>0</v>
      </c>
    </row>
    <row r="43" spans="1:24" x14ac:dyDescent="0.65">
      <c r="A43" s="351"/>
      <c r="B43" s="352"/>
      <c r="C43" s="343"/>
      <c r="D43" s="343"/>
      <c r="E43" s="343"/>
      <c r="F43" s="343"/>
      <c r="G43" s="343"/>
      <c r="H43" s="343"/>
      <c r="I43" s="343"/>
      <c r="J43" s="343"/>
      <c r="K43" s="318">
        <f t="shared" si="10"/>
        <v>0</v>
      </c>
      <c r="L43" s="313"/>
      <c r="M43" s="20"/>
      <c r="N43" s="20"/>
      <c r="O43" s="20"/>
      <c r="P43" s="323"/>
      <c r="Q43" s="327"/>
      <c r="R43" s="320"/>
      <c r="S43" s="353"/>
      <c r="T43" s="354"/>
      <c r="U43" s="354"/>
      <c r="V43" s="354"/>
      <c r="W43" s="354"/>
      <c r="X43" s="200">
        <f t="shared" si="9"/>
        <v>0</v>
      </c>
    </row>
    <row r="44" spans="1:24" x14ac:dyDescent="0.65">
      <c r="A44" s="351"/>
      <c r="B44" s="352"/>
      <c r="C44" s="343"/>
      <c r="D44" s="343"/>
      <c r="E44" s="343"/>
      <c r="F44" s="343"/>
      <c r="G44" s="343"/>
      <c r="H44" s="343"/>
      <c r="I44" s="343"/>
      <c r="J44" s="343"/>
      <c r="K44" s="318">
        <f t="shared" si="10"/>
        <v>0</v>
      </c>
      <c r="L44" s="313"/>
      <c r="M44" s="20"/>
      <c r="N44" s="20"/>
      <c r="O44" s="20"/>
      <c r="P44" s="323"/>
      <c r="Q44" s="327"/>
      <c r="R44" s="320"/>
      <c r="S44" s="353"/>
      <c r="T44" s="354"/>
      <c r="U44" s="354"/>
      <c r="V44" s="354"/>
      <c r="W44" s="354"/>
      <c r="X44" s="200">
        <f t="shared" si="9"/>
        <v>0</v>
      </c>
    </row>
    <row r="45" spans="1:24" x14ac:dyDescent="0.65">
      <c r="A45" s="351"/>
      <c r="B45" s="352"/>
      <c r="C45" s="343"/>
      <c r="D45" s="343"/>
      <c r="E45" s="343"/>
      <c r="F45" s="343"/>
      <c r="G45" s="343"/>
      <c r="H45" s="343"/>
      <c r="I45" s="343"/>
      <c r="J45" s="343"/>
      <c r="K45" s="318">
        <f t="shared" si="10"/>
        <v>0</v>
      </c>
      <c r="L45" s="313"/>
      <c r="M45" s="20"/>
      <c r="N45" s="20"/>
      <c r="O45" s="20"/>
      <c r="P45" s="323"/>
      <c r="Q45" s="327"/>
      <c r="R45" s="320"/>
      <c r="S45" s="353"/>
      <c r="T45" s="354"/>
      <c r="U45" s="354"/>
      <c r="V45" s="354"/>
      <c r="W45" s="354"/>
      <c r="X45" s="200">
        <f t="shared" si="9"/>
        <v>0</v>
      </c>
    </row>
    <row r="46" spans="1:24" x14ac:dyDescent="0.65">
      <c r="A46" s="351"/>
      <c r="B46" s="352"/>
      <c r="C46" s="343"/>
      <c r="D46" s="343"/>
      <c r="E46" s="343"/>
      <c r="F46" s="343"/>
      <c r="G46" s="343"/>
      <c r="H46" s="343"/>
      <c r="I46" s="343"/>
      <c r="J46" s="343"/>
      <c r="K46" s="318">
        <f t="shared" si="10"/>
        <v>0</v>
      </c>
      <c r="L46" s="313"/>
      <c r="M46" s="20"/>
      <c r="N46" s="20"/>
      <c r="O46" s="20"/>
      <c r="P46" s="323"/>
      <c r="Q46" s="327"/>
      <c r="R46" s="320"/>
      <c r="S46" s="353"/>
      <c r="T46" s="354"/>
      <c r="U46" s="354"/>
      <c r="V46" s="354"/>
      <c r="W46" s="354"/>
      <c r="X46" s="200">
        <f t="shared" si="9"/>
        <v>0</v>
      </c>
    </row>
    <row r="47" spans="1:24" x14ac:dyDescent="0.65">
      <c r="A47" s="351"/>
      <c r="B47" s="352"/>
      <c r="C47" s="343"/>
      <c r="D47" s="343"/>
      <c r="E47" s="343"/>
      <c r="F47" s="343"/>
      <c r="G47" s="343"/>
      <c r="H47" s="343"/>
      <c r="I47" s="343"/>
      <c r="J47" s="343"/>
      <c r="K47" s="318">
        <f t="shared" si="10"/>
        <v>0</v>
      </c>
      <c r="L47" s="313"/>
      <c r="M47" s="20"/>
      <c r="N47" s="20"/>
      <c r="O47" s="20"/>
      <c r="P47" s="323"/>
      <c r="Q47" s="327"/>
      <c r="R47" s="320"/>
      <c r="S47" s="353"/>
      <c r="T47" s="354"/>
      <c r="U47" s="354"/>
      <c r="V47" s="354"/>
      <c r="W47" s="354"/>
      <c r="X47" s="200">
        <f t="shared" si="9"/>
        <v>0</v>
      </c>
    </row>
    <row r="48" spans="1:24" x14ac:dyDescent="0.65">
      <c r="A48" s="351"/>
      <c r="B48" s="352"/>
      <c r="C48" s="343"/>
      <c r="D48" s="343"/>
      <c r="E48" s="343"/>
      <c r="F48" s="343"/>
      <c r="G48" s="343"/>
      <c r="H48" s="343"/>
      <c r="I48" s="343"/>
      <c r="J48" s="343"/>
      <c r="K48" s="318">
        <f t="shared" si="10"/>
        <v>0</v>
      </c>
      <c r="L48" s="313"/>
      <c r="M48" s="20"/>
      <c r="N48" s="20"/>
      <c r="O48" s="20"/>
      <c r="P48" s="323"/>
      <c r="Q48" s="327"/>
      <c r="R48" s="320"/>
      <c r="S48" s="353"/>
      <c r="T48" s="354"/>
      <c r="U48" s="354"/>
      <c r="V48" s="354"/>
      <c r="W48" s="354"/>
      <c r="X48" s="200">
        <f t="shared" si="9"/>
        <v>0</v>
      </c>
    </row>
    <row r="49" spans="1:24" x14ac:dyDescent="0.65">
      <c r="A49" s="351"/>
      <c r="B49" s="352"/>
      <c r="C49" s="343"/>
      <c r="D49" s="343"/>
      <c r="E49" s="343"/>
      <c r="F49" s="343"/>
      <c r="G49" s="343"/>
      <c r="H49" s="343"/>
      <c r="I49" s="343"/>
      <c r="J49" s="343"/>
      <c r="K49" s="318">
        <f t="shared" si="10"/>
        <v>0</v>
      </c>
      <c r="L49" s="313"/>
      <c r="M49" s="20"/>
      <c r="N49" s="20"/>
      <c r="O49" s="20"/>
      <c r="P49" s="323"/>
      <c r="Q49" s="327"/>
      <c r="R49" s="320"/>
      <c r="S49" s="353"/>
      <c r="T49" s="354"/>
      <c r="U49" s="354"/>
      <c r="V49" s="354"/>
      <c r="W49" s="354"/>
      <c r="X49" s="200">
        <f t="shared" si="9"/>
        <v>0</v>
      </c>
    </row>
    <row r="50" spans="1:24" x14ac:dyDescent="0.65">
      <c r="A50" s="351"/>
      <c r="B50" s="352"/>
      <c r="C50" s="343"/>
      <c r="D50" s="343"/>
      <c r="E50" s="343"/>
      <c r="F50" s="343"/>
      <c r="G50" s="343"/>
      <c r="H50" s="343"/>
      <c r="I50" s="343"/>
      <c r="J50" s="343"/>
      <c r="K50" s="318">
        <f t="shared" si="10"/>
        <v>0</v>
      </c>
      <c r="L50" s="313"/>
      <c r="M50" s="20"/>
      <c r="N50" s="20"/>
      <c r="O50" s="20"/>
      <c r="P50" s="323"/>
      <c r="Q50" s="327"/>
      <c r="R50" s="320"/>
      <c r="S50" s="353"/>
      <c r="T50" s="354"/>
      <c r="U50" s="354"/>
      <c r="V50" s="354"/>
      <c r="W50" s="354"/>
      <c r="X50" s="200">
        <f t="shared" si="9"/>
        <v>0</v>
      </c>
    </row>
    <row r="51" spans="1:24" x14ac:dyDescent="0.65">
      <c r="A51" s="351"/>
      <c r="B51" s="352"/>
      <c r="C51" s="343"/>
      <c r="D51" s="343"/>
      <c r="E51" s="343"/>
      <c r="F51" s="343"/>
      <c r="G51" s="343"/>
      <c r="H51" s="343"/>
      <c r="I51" s="343"/>
      <c r="J51" s="343"/>
      <c r="K51" s="318">
        <f t="shared" si="10"/>
        <v>0</v>
      </c>
      <c r="L51" s="313"/>
      <c r="M51" s="20"/>
      <c r="N51" s="20"/>
      <c r="O51" s="20"/>
      <c r="P51" s="323"/>
      <c r="Q51" s="327"/>
      <c r="R51" s="320"/>
      <c r="S51" s="353"/>
      <c r="T51" s="354"/>
      <c r="U51" s="354"/>
      <c r="V51" s="354"/>
      <c r="W51" s="354"/>
      <c r="X51" s="200">
        <f t="shared" si="9"/>
        <v>0</v>
      </c>
    </row>
    <row r="52" spans="1:24" x14ac:dyDescent="0.65">
      <c r="A52" s="351"/>
      <c r="B52" s="352"/>
      <c r="C52" s="343"/>
      <c r="D52" s="343"/>
      <c r="E52" s="343"/>
      <c r="F52" s="343"/>
      <c r="G52" s="343"/>
      <c r="H52" s="343"/>
      <c r="I52" s="343"/>
      <c r="J52" s="343"/>
      <c r="K52" s="318">
        <f t="shared" si="10"/>
        <v>0</v>
      </c>
      <c r="L52" s="313"/>
      <c r="M52" s="20"/>
      <c r="N52" s="20"/>
      <c r="O52" s="20"/>
      <c r="P52" s="323"/>
      <c r="Q52" s="327"/>
      <c r="R52" s="320"/>
      <c r="S52" s="353"/>
      <c r="T52" s="354"/>
      <c r="U52" s="354"/>
      <c r="V52" s="354"/>
      <c r="W52" s="354"/>
      <c r="X52" s="200">
        <f t="shared" si="9"/>
        <v>0</v>
      </c>
    </row>
    <row r="53" spans="1:24" x14ac:dyDescent="0.65">
      <c r="A53" s="351"/>
      <c r="B53" s="352"/>
      <c r="C53" s="343"/>
      <c r="D53" s="343"/>
      <c r="E53" s="343"/>
      <c r="F53" s="343"/>
      <c r="G53" s="343"/>
      <c r="H53" s="343"/>
      <c r="I53" s="343"/>
      <c r="J53" s="343"/>
      <c r="K53" s="318">
        <f t="shared" si="10"/>
        <v>0</v>
      </c>
      <c r="L53" s="313"/>
      <c r="M53" s="20"/>
      <c r="N53" s="20"/>
      <c r="O53" s="20"/>
      <c r="P53" s="323"/>
      <c r="Q53" s="327"/>
      <c r="R53" s="320"/>
      <c r="S53" s="353"/>
      <c r="T53" s="354"/>
      <c r="U53" s="354"/>
      <c r="V53" s="354"/>
      <c r="W53" s="354"/>
      <c r="X53" s="200">
        <f t="shared" si="9"/>
        <v>0</v>
      </c>
    </row>
    <row r="54" spans="1:24" x14ac:dyDescent="0.65">
      <c r="A54" s="351"/>
      <c r="B54" s="352"/>
      <c r="C54" s="343"/>
      <c r="D54" s="343"/>
      <c r="E54" s="343"/>
      <c r="F54" s="343"/>
      <c r="G54" s="343"/>
      <c r="H54" s="343"/>
      <c r="I54" s="343"/>
      <c r="J54" s="343"/>
      <c r="K54" s="318">
        <f t="shared" si="10"/>
        <v>0</v>
      </c>
      <c r="L54" s="313"/>
      <c r="M54" s="20"/>
      <c r="N54" s="20"/>
      <c r="O54" s="20"/>
      <c r="P54" s="323"/>
      <c r="Q54" s="327"/>
      <c r="R54" s="320"/>
      <c r="S54" s="353"/>
      <c r="T54" s="354"/>
      <c r="U54" s="354"/>
      <c r="V54" s="354"/>
      <c r="W54" s="354"/>
      <c r="X54" s="200">
        <f t="shared" si="9"/>
        <v>0</v>
      </c>
    </row>
    <row r="55" spans="1:24" x14ac:dyDescent="0.65">
      <c r="A55" s="351"/>
      <c r="B55" s="352"/>
      <c r="C55" s="343"/>
      <c r="D55" s="343"/>
      <c r="E55" s="343"/>
      <c r="F55" s="343"/>
      <c r="G55" s="343"/>
      <c r="H55" s="343"/>
      <c r="I55" s="343"/>
      <c r="J55" s="343"/>
      <c r="K55" s="318">
        <f t="shared" si="10"/>
        <v>0</v>
      </c>
      <c r="L55" s="313"/>
      <c r="M55" s="20"/>
      <c r="N55" s="20"/>
      <c r="O55" s="20"/>
      <c r="P55" s="323"/>
      <c r="Q55" s="327"/>
      <c r="R55" s="320"/>
      <c r="S55" s="353"/>
      <c r="T55" s="354"/>
      <c r="U55" s="354"/>
      <c r="V55" s="354"/>
      <c r="W55" s="354"/>
      <c r="X55" s="200">
        <f t="shared" si="9"/>
        <v>0</v>
      </c>
    </row>
    <row r="56" spans="1:24" x14ac:dyDescent="0.65">
      <c r="A56" s="351"/>
      <c r="B56" s="352"/>
      <c r="C56" s="343"/>
      <c r="D56" s="343"/>
      <c r="E56" s="343"/>
      <c r="F56" s="343"/>
      <c r="G56" s="343"/>
      <c r="H56" s="343"/>
      <c r="I56" s="343"/>
      <c r="J56" s="343"/>
      <c r="K56" s="318">
        <f t="shared" si="10"/>
        <v>0</v>
      </c>
      <c r="L56" s="313"/>
      <c r="M56" s="20"/>
      <c r="N56" s="20"/>
      <c r="O56" s="20"/>
      <c r="P56" s="323"/>
      <c r="Q56" s="327"/>
      <c r="R56" s="320"/>
      <c r="S56" s="353"/>
      <c r="T56" s="354"/>
      <c r="U56" s="354"/>
      <c r="V56" s="354"/>
      <c r="W56" s="354"/>
      <c r="X56" s="200">
        <f t="shared" si="9"/>
        <v>0</v>
      </c>
    </row>
    <row r="57" spans="1:24" x14ac:dyDescent="0.65">
      <c r="A57" s="351"/>
      <c r="B57" s="352"/>
      <c r="C57" s="343"/>
      <c r="D57" s="343"/>
      <c r="E57" s="343"/>
      <c r="F57" s="343"/>
      <c r="G57" s="343"/>
      <c r="H57" s="343"/>
      <c r="I57" s="343"/>
      <c r="J57" s="343"/>
      <c r="K57" s="318">
        <f t="shared" si="10"/>
        <v>0</v>
      </c>
      <c r="L57" s="313"/>
      <c r="M57" s="20"/>
      <c r="N57" s="20"/>
      <c r="O57" s="20"/>
      <c r="P57" s="323"/>
      <c r="Q57" s="327"/>
      <c r="R57" s="320"/>
      <c r="S57" s="353"/>
      <c r="T57" s="354"/>
      <c r="U57" s="354"/>
      <c r="V57" s="354"/>
      <c r="W57" s="354"/>
      <c r="X57" s="200">
        <f t="shared" si="9"/>
        <v>0</v>
      </c>
    </row>
    <row r="58" spans="1:24" x14ac:dyDescent="0.65">
      <c r="A58" s="351"/>
      <c r="B58" s="352"/>
      <c r="C58" s="343"/>
      <c r="D58" s="343"/>
      <c r="E58" s="343"/>
      <c r="F58" s="343"/>
      <c r="G58" s="343"/>
      <c r="H58" s="343"/>
      <c r="I58" s="343"/>
      <c r="J58" s="343"/>
      <c r="K58" s="318">
        <f t="shared" si="10"/>
        <v>0</v>
      </c>
      <c r="L58" s="313"/>
      <c r="M58" s="20"/>
      <c r="N58" s="20"/>
      <c r="O58" s="20"/>
      <c r="P58" s="323"/>
      <c r="Q58" s="327"/>
      <c r="R58" s="320"/>
      <c r="S58" s="353"/>
      <c r="T58" s="354"/>
      <c r="U58" s="354"/>
      <c r="V58" s="354"/>
      <c r="W58" s="354"/>
      <c r="X58" s="200">
        <f t="shared" si="9"/>
        <v>0</v>
      </c>
    </row>
    <row r="59" spans="1:24" x14ac:dyDescent="0.65">
      <c r="A59" s="351"/>
      <c r="B59" s="352"/>
      <c r="C59" s="343"/>
      <c r="D59" s="343"/>
      <c r="E59" s="343"/>
      <c r="F59" s="343"/>
      <c r="G59" s="343"/>
      <c r="H59" s="343"/>
      <c r="I59" s="343"/>
      <c r="J59" s="343"/>
      <c r="K59" s="318">
        <f t="shared" si="10"/>
        <v>0</v>
      </c>
      <c r="L59" s="313"/>
      <c r="M59" s="20"/>
      <c r="N59" s="20"/>
      <c r="O59" s="20"/>
      <c r="P59" s="323"/>
      <c r="Q59" s="327"/>
      <c r="R59" s="320"/>
      <c r="S59" s="353"/>
      <c r="T59" s="354"/>
      <c r="U59" s="354"/>
      <c r="V59" s="354"/>
      <c r="W59" s="354"/>
      <c r="X59" s="200">
        <f t="shared" si="9"/>
        <v>0</v>
      </c>
    </row>
    <row r="60" spans="1:24" x14ac:dyDescent="0.65">
      <c r="A60" s="351"/>
      <c r="B60" s="352"/>
      <c r="C60" s="343"/>
      <c r="D60" s="343"/>
      <c r="E60" s="343"/>
      <c r="F60" s="343"/>
      <c r="G60" s="343"/>
      <c r="H60" s="343"/>
      <c r="I60" s="343"/>
      <c r="J60" s="343"/>
      <c r="K60" s="318">
        <f t="shared" si="10"/>
        <v>0</v>
      </c>
      <c r="L60" s="313"/>
      <c r="M60" s="20"/>
      <c r="N60" s="20"/>
      <c r="O60" s="20"/>
      <c r="P60" s="323"/>
      <c r="Q60" s="327"/>
      <c r="R60" s="320"/>
      <c r="S60" s="353"/>
      <c r="T60" s="354"/>
      <c r="U60" s="354"/>
      <c r="V60" s="354"/>
      <c r="W60" s="354"/>
      <c r="X60" s="200">
        <f t="shared" si="9"/>
        <v>0</v>
      </c>
    </row>
    <row r="61" spans="1:24" x14ac:dyDescent="0.65">
      <c r="A61" s="351"/>
      <c r="B61" s="352"/>
      <c r="C61" s="343"/>
      <c r="D61" s="343"/>
      <c r="E61" s="343"/>
      <c r="F61" s="343"/>
      <c r="G61" s="343"/>
      <c r="H61" s="343"/>
      <c r="I61" s="343"/>
      <c r="J61" s="343"/>
      <c r="K61" s="318">
        <f t="shared" si="10"/>
        <v>0</v>
      </c>
      <c r="L61" s="313"/>
      <c r="M61" s="20"/>
      <c r="N61" s="20"/>
      <c r="O61" s="20"/>
      <c r="P61" s="323"/>
      <c r="Q61" s="327"/>
      <c r="R61" s="320"/>
      <c r="S61" s="353"/>
      <c r="T61" s="354"/>
      <c r="U61" s="354"/>
      <c r="V61" s="354"/>
      <c r="W61" s="354"/>
      <c r="X61" s="200">
        <f t="shared" si="9"/>
        <v>0</v>
      </c>
    </row>
    <row r="62" spans="1:24" x14ac:dyDescent="0.65">
      <c r="A62" s="302"/>
      <c r="B62" s="303"/>
      <c r="C62" s="343"/>
      <c r="D62" s="343"/>
      <c r="E62" s="343"/>
      <c r="F62" s="343"/>
      <c r="G62" s="343"/>
      <c r="H62" s="343"/>
      <c r="I62" s="343"/>
      <c r="J62" s="343"/>
      <c r="K62" s="318">
        <f t="shared" si="10"/>
        <v>0</v>
      </c>
      <c r="L62" s="313"/>
      <c r="M62" s="20"/>
      <c r="N62" s="20"/>
      <c r="O62" s="20"/>
      <c r="P62" s="323"/>
      <c r="Q62" s="327"/>
      <c r="R62" s="320"/>
      <c r="S62" s="353"/>
      <c r="T62" s="354"/>
      <c r="U62" s="354"/>
      <c r="V62" s="354"/>
      <c r="W62" s="354"/>
      <c r="X62" s="200">
        <f t="shared" si="9"/>
        <v>0</v>
      </c>
    </row>
    <row r="63" spans="1:24" x14ac:dyDescent="0.65">
      <c r="A63" s="302"/>
      <c r="B63" s="303"/>
      <c r="C63" s="343"/>
      <c r="D63" s="343"/>
      <c r="E63" s="343"/>
      <c r="F63" s="343"/>
      <c r="G63" s="343"/>
      <c r="H63" s="343"/>
      <c r="I63" s="343"/>
      <c r="J63" s="343"/>
      <c r="K63" s="318">
        <f t="shared" si="10"/>
        <v>0</v>
      </c>
      <c r="L63" s="313"/>
      <c r="M63" s="20"/>
      <c r="N63" s="20"/>
      <c r="O63" s="20"/>
      <c r="P63" s="323"/>
      <c r="Q63" s="327"/>
      <c r="R63" s="320"/>
      <c r="S63" s="353"/>
      <c r="T63" s="354"/>
      <c r="U63" s="354"/>
      <c r="V63" s="354"/>
      <c r="W63" s="354"/>
      <c r="X63" s="200">
        <f t="shared" si="9"/>
        <v>0</v>
      </c>
    </row>
    <row r="64" spans="1:24" x14ac:dyDescent="0.65">
      <c r="A64" s="302"/>
      <c r="B64" s="303"/>
      <c r="C64" s="343"/>
      <c r="D64" s="343"/>
      <c r="E64" s="343"/>
      <c r="F64" s="343"/>
      <c r="G64" s="343"/>
      <c r="H64" s="343"/>
      <c r="I64" s="343"/>
      <c r="J64" s="343"/>
      <c r="K64" s="318">
        <f t="shared" si="10"/>
        <v>0</v>
      </c>
      <c r="L64" s="313"/>
      <c r="M64" s="20"/>
      <c r="N64" s="20"/>
      <c r="O64" s="20"/>
      <c r="P64" s="323"/>
      <c r="Q64" s="327"/>
      <c r="R64" s="320"/>
      <c r="S64" s="353"/>
      <c r="T64" s="354"/>
      <c r="U64" s="354"/>
      <c r="V64" s="354"/>
      <c r="W64" s="354"/>
      <c r="X64" s="200">
        <f t="shared" si="9"/>
        <v>0</v>
      </c>
    </row>
    <row r="65" spans="1:24" x14ac:dyDescent="0.65">
      <c r="A65" s="302"/>
      <c r="B65" s="303"/>
      <c r="C65" s="343"/>
      <c r="D65" s="343"/>
      <c r="E65" s="343"/>
      <c r="F65" s="343"/>
      <c r="G65" s="343"/>
      <c r="H65" s="343"/>
      <c r="I65" s="343"/>
      <c r="J65" s="343"/>
      <c r="K65" s="318">
        <f t="shared" si="10"/>
        <v>0</v>
      </c>
      <c r="L65" s="313"/>
      <c r="M65" s="20"/>
      <c r="N65" s="20"/>
      <c r="O65" s="20"/>
      <c r="P65" s="323"/>
      <c r="Q65" s="327"/>
      <c r="R65" s="320"/>
      <c r="S65" s="353"/>
      <c r="T65" s="354"/>
      <c r="U65" s="354"/>
      <c r="V65" s="354"/>
      <c r="W65" s="354"/>
      <c r="X65" s="200">
        <f t="shared" si="9"/>
        <v>0</v>
      </c>
    </row>
    <row r="66" spans="1:24" x14ac:dyDescent="0.65">
      <c r="A66" s="302"/>
      <c r="B66" s="303"/>
      <c r="C66" s="343"/>
      <c r="D66" s="343"/>
      <c r="E66" s="343"/>
      <c r="F66" s="343"/>
      <c r="G66" s="343"/>
      <c r="H66" s="343"/>
      <c r="I66" s="343"/>
      <c r="J66" s="343"/>
      <c r="K66" s="318">
        <f t="shared" si="10"/>
        <v>0</v>
      </c>
      <c r="L66" s="313"/>
      <c r="M66" s="20"/>
      <c r="N66" s="20"/>
      <c r="O66" s="20"/>
      <c r="P66" s="323"/>
      <c r="Q66" s="327"/>
      <c r="R66" s="320"/>
      <c r="S66" s="353"/>
      <c r="T66" s="354"/>
      <c r="U66" s="354"/>
      <c r="V66" s="354"/>
      <c r="W66" s="354"/>
      <c r="X66" s="200">
        <f t="shared" si="9"/>
        <v>0</v>
      </c>
    </row>
    <row r="67" spans="1:24" x14ac:dyDescent="0.65">
      <c r="A67" s="302"/>
      <c r="B67" s="303"/>
      <c r="C67" s="343"/>
      <c r="D67" s="343"/>
      <c r="E67" s="343"/>
      <c r="F67" s="343"/>
      <c r="G67" s="343"/>
      <c r="H67" s="343"/>
      <c r="I67" s="343"/>
      <c r="J67" s="343"/>
      <c r="K67" s="318">
        <f t="shared" si="10"/>
        <v>0</v>
      </c>
      <c r="L67" s="313"/>
      <c r="M67" s="20"/>
      <c r="N67" s="20"/>
      <c r="O67" s="20"/>
      <c r="P67" s="323"/>
      <c r="Q67" s="327"/>
      <c r="R67" s="320"/>
      <c r="S67" s="353"/>
      <c r="T67" s="354"/>
      <c r="U67" s="354"/>
      <c r="V67" s="354"/>
      <c r="W67" s="354"/>
      <c r="X67" s="200">
        <f t="shared" si="9"/>
        <v>0</v>
      </c>
    </row>
    <row r="68" spans="1:24" x14ac:dyDescent="0.65">
      <c r="A68" s="302"/>
      <c r="B68" s="303"/>
      <c r="C68" s="343"/>
      <c r="D68" s="343"/>
      <c r="E68" s="343"/>
      <c r="F68" s="343"/>
      <c r="G68" s="343"/>
      <c r="H68" s="343"/>
      <c r="I68" s="343"/>
      <c r="J68" s="343"/>
      <c r="K68" s="318">
        <f t="shared" si="10"/>
        <v>0</v>
      </c>
      <c r="L68" s="313"/>
      <c r="M68" s="20"/>
      <c r="N68" s="20"/>
      <c r="O68" s="20"/>
      <c r="P68" s="323"/>
      <c r="Q68" s="327"/>
      <c r="R68" s="320"/>
      <c r="S68" s="353"/>
      <c r="T68" s="354"/>
      <c r="U68" s="354"/>
      <c r="V68" s="354"/>
      <c r="W68" s="354"/>
      <c r="X68" s="200">
        <f t="shared" si="9"/>
        <v>0</v>
      </c>
    </row>
    <row r="69" spans="1:24" x14ac:dyDescent="0.65">
      <c r="A69" s="302"/>
      <c r="B69" s="303"/>
      <c r="C69" s="343"/>
      <c r="D69" s="343"/>
      <c r="E69" s="343"/>
      <c r="F69" s="343"/>
      <c r="G69" s="343"/>
      <c r="H69" s="343"/>
      <c r="I69" s="343"/>
      <c r="J69" s="343"/>
      <c r="K69" s="318">
        <f t="shared" ref="K69:K82" si="11">SUM(C69:J69)</f>
        <v>0</v>
      </c>
      <c r="L69" s="313"/>
      <c r="M69" s="20"/>
      <c r="N69" s="20"/>
      <c r="O69" s="20"/>
      <c r="P69" s="323"/>
      <c r="Q69" s="327"/>
      <c r="R69" s="320"/>
      <c r="S69" s="353"/>
      <c r="T69" s="354"/>
      <c r="U69" s="354"/>
      <c r="V69" s="354"/>
      <c r="W69" s="354"/>
      <c r="X69" s="200">
        <f t="shared" si="9"/>
        <v>0</v>
      </c>
    </row>
    <row r="70" spans="1:24" x14ac:dyDescent="0.65">
      <c r="A70" s="302"/>
      <c r="B70" s="303"/>
      <c r="C70" s="343"/>
      <c r="D70" s="343"/>
      <c r="E70" s="343"/>
      <c r="F70" s="343"/>
      <c r="G70" s="343"/>
      <c r="H70" s="343"/>
      <c r="I70" s="343"/>
      <c r="J70" s="343"/>
      <c r="K70" s="318">
        <f t="shared" si="11"/>
        <v>0</v>
      </c>
      <c r="L70" s="313"/>
      <c r="M70" s="20"/>
      <c r="N70" s="20"/>
      <c r="O70" s="20"/>
      <c r="P70" s="323"/>
      <c r="Q70" s="327"/>
      <c r="R70" s="320"/>
      <c r="S70" s="353"/>
      <c r="T70" s="354"/>
      <c r="U70" s="354"/>
      <c r="V70" s="354"/>
      <c r="W70" s="354"/>
      <c r="X70" s="200">
        <f t="shared" si="9"/>
        <v>0</v>
      </c>
    </row>
    <row r="71" spans="1:24" x14ac:dyDescent="0.65">
      <c r="A71" s="302"/>
      <c r="B71" s="303"/>
      <c r="C71" s="343"/>
      <c r="D71" s="343"/>
      <c r="E71" s="343"/>
      <c r="F71" s="343"/>
      <c r="G71" s="343"/>
      <c r="H71" s="343"/>
      <c r="I71" s="343"/>
      <c r="J71" s="343"/>
      <c r="K71" s="318">
        <f t="shared" si="11"/>
        <v>0</v>
      </c>
      <c r="L71" s="313"/>
      <c r="M71" s="20"/>
      <c r="N71" s="20"/>
      <c r="O71" s="20"/>
      <c r="P71" s="323"/>
      <c r="Q71" s="327"/>
      <c r="R71" s="320"/>
      <c r="S71" s="353"/>
      <c r="T71" s="354"/>
      <c r="U71" s="354"/>
      <c r="V71" s="354"/>
      <c r="W71" s="354"/>
      <c r="X71" s="200">
        <f t="shared" si="9"/>
        <v>0</v>
      </c>
    </row>
    <row r="72" spans="1:24" x14ac:dyDescent="0.65">
      <c r="A72" s="302"/>
      <c r="B72" s="303"/>
      <c r="C72" s="343"/>
      <c r="D72" s="343"/>
      <c r="E72" s="343"/>
      <c r="F72" s="343"/>
      <c r="G72" s="343"/>
      <c r="H72" s="343"/>
      <c r="I72" s="343"/>
      <c r="J72" s="343"/>
      <c r="K72" s="318">
        <f t="shared" si="11"/>
        <v>0</v>
      </c>
      <c r="L72" s="313"/>
      <c r="M72" s="20"/>
      <c r="N72" s="20"/>
      <c r="O72" s="20"/>
      <c r="P72" s="323"/>
      <c r="Q72" s="327"/>
      <c r="R72" s="320"/>
      <c r="S72" s="353"/>
      <c r="T72" s="354"/>
      <c r="U72" s="354"/>
      <c r="V72" s="354"/>
      <c r="W72" s="354"/>
      <c r="X72" s="200">
        <f t="shared" si="9"/>
        <v>0</v>
      </c>
    </row>
    <row r="73" spans="1:24" x14ac:dyDescent="0.65">
      <c r="A73" s="302"/>
      <c r="B73" s="303"/>
      <c r="C73" s="343"/>
      <c r="D73" s="343"/>
      <c r="E73" s="343"/>
      <c r="F73" s="343"/>
      <c r="G73" s="343"/>
      <c r="H73" s="343"/>
      <c r="I73" s="343"/>
      <c r="J73" s="343"/>
      <c r="K73" s="318">
        <f t="shared" si="11"/>
        <v>0</v>
      </c>
      <c r="L73" s="313"/>
      <c r="M73" s="20"/>
      <c r="N73" s="20"/>
      <c r="O73" s="20"/>
      <c r="P73" s="323"/>
      <c r="Q73" s="327"/>
      <c r="R73" s="320"/>
      <c r="S73" s="353"/>
      <c r="T73" s="354"/>
      <c r="U73" s="354"/>
      <c r="V73" s="354"/>
      <c r="W73" s="354"/>
      <c r="X73" s="200">
        <f t="shared" si="9"/>
        <v>0</v>
      </c>
    </row>
    <row r="74" spans="1:24" x14ac:dyDescent="0.65">
      <c r="A74" s="302"/>
      <c r="B74" s="303"/>
      <c r="C74" s="343"/>
      <c r="D74" s="343"/>
      <c r="E74" s="343"/>
      <c r="F74" s="343"/>
      <c r="G74" s="343"/>
      <c r="H74" s="343"/>
      <c r="I74" s="343"/>
      <c r="J74" s="343"/>
      <c r="K74" s="318">
        <f t="shared" si="11"/>
        <v>0</v>
      </c>
      <c r="L74" s="313"/>
      <c r="M74" s="20"/>
      <c r="N74" s="20"/>
      <c r="O74" s="20"/>
      <c r="P74" s="323"/>
      <c r="Q74" s="327"/>
      <c r="R74" s="320"/>
      <c r="S74" s="353"/>
      <c r="T74" s="354"/>
      <c r="U74" s="354"/>
      <c r="V74" s="354"/>
      <c r="W74" s="354"/>
      <c r="X74" s="200">
        <f t="shared" si="9"/>
        <v>0</v>
      </c>
    </row>
    <row r="75" spans="1:24" x14ac:dyDescent="0.65">
      <c r="A75" s="302"/>
      <c r="B75" s="303"/>
      <c r="C75" s="343"/>
      <c r="D75" s="343"/>
      <c r="E75" s="343"/>
      <c r="F75" s="343"/>
      <c r="G75" s="343"/>
      <c r="H75" s="343"/>
      <c r="I75" s="343"/>
      <c r="J75" s="343"/>
      <c r="K75" s="318">
        <f t="shared" si="11"/>
        <v>0</v>
      </c>
      <c r="L75" s="313"/>
      <c r="M75" s="20"/>
      <c r="N75" s="20"/>
      <c r="O75" s="20"/>
      <c r="P75" s="323"/>
      <c r="Q75" s="327"/>
      <c r="R75" s="320"/>
      <c r="S75" s="353"/>
      <c r="T75" s="354"/>
      <c r="U75" s="354"/>
      <c r="V75" s="354"/>
      <c r="W75" s="354"/>
      <c r="X75" s="200">
        <f t="shared" si="9"/>
        <v>0</v>
      </c>
    </row>
    <row r="76" spans="1:24" x14ac:dyDescent="0.65">
      <c r="A76" s="302"/>
      <c r="B76" s="303"/>
      <c r="C76" s="343"/>
      <c r="D76" s="343"/>
      <c r="E76" s="343"/>
      <c r="F76" s="343"/>
      <c r="G76" s="343"/>
      <c r="H76" s="343"/>
      <c r="I76" s="343"/>
      <c r="J76" s="343"/>
      <c r="K76" s="318">
        <f t="shared" si="11"/>
        <v>0</v>
      </c>
      <c r="L76" s="313"/>
      <c r="M76" s="20"/>
      <c r="N76" s="20"/>
      <c r="O76" s="20"/>
      <c r="P76" s="323"/>
      <c r="Q76" s="327"/>
      <c r="R76" s="320"/>
      <c r="S76" s="353"/>
      <c r="T76" s="354"/>
      <c r="U76" s="354"/>
      <c r="V76" s="354"/>
      <c r="W76" s="354"/>
      <c r="X76" s="200">
        <f t="shared" si="9"/>
        <v>0</v>
      </c>
    </row>
    <row r="77" spans="1:24" x14ac:dyDescent="0.65">
      <c r="A77" s="302"/>
      <c r="B77" s="303"/>
      <c r="C77" s="343"/>
      <c r="D77" s="343"/>
      <c r="E77" s="343"/>
      <c r="F77" s="343"/>
      <c r="G77" s="343"/>
      <c r="H77" s="343"/>
      <c r="I77" s="343"/>
      <c r="J77" s="343"/>
      <c r="K77" s="318">
        <f t="shared" si="11"/>
        <v>0</v>
      </c>
      <c r="L77" s="313"/>
      <c r="M77" s="20"/>
      <c r="N77" s="20"/>
      <c r="O77" s="20"/>
      <c r="P77" s="323"/>
      <c r="Q77" s="327"/>
      <c r="R77" s="320"/>
      <c r="S77" s="353"/>
      <c r="T77" s="354"/>
      <c r="U77" s="354"/>
      <c r="V77" s="354"/>
      <c r="W77" s="354"/>
      <c r="X77" s="200">
        <f t="shared" si="9"/>
        <v>0</v>
      </c>
    </row>
    <row r="78" spans="1:24" x14ac:dyDescent="0.65">
      <c r="A78" s="302"/>
      <c r="B78" s="303"/>
      <c r="C78" s="343"/>
      <c r="D78" s="343"/>
      <c r="E78" s="343"/>
      <c r="F78" s="343"/>
      <c r="G78" s="343"/>
      <c r="H78" s="343"/>
      <c r="I78" s="343"/>
      <c r="J78" s="343"/>
      <c r="K78" s="318">
        <f t="shared" si="11"/>
        <v>0</v>
      </c>
      <c r="L78" s="313"/>
      <c r="M78" s="20"/>
      <c r="N78" s="20"/>
      <c r="O78" s="20"/>
      <c r="P78" s="323"/>
      <c r="Q78" s="327"/>
      <c r="R78" s="320"/>
      <c r="S78" s="353"/>
      <c r="T78" s="354"/>
      <c r="U78" s="354"/>
      <c r="V78" s="354"/>
      <c r="W78" s="354"/>
      <c r="X78" s="200">
        <f t="shared" si="9"/>
        <v>0</v>
      </c>
    </row>
    <row r="79" spans="1:24" x14ac:dyDescent="0.65">
      <c r="A79" s="302"/>
      <c r="B79" s="303"/>
      <c r="C79" s="343"/>
      <c r="D79" s="343"/>
      <c r="E79" s="343"/>
      <c r="F79" s="343"/>
      <c r="G79" s="343"/>
      <c r="H79" s="343"/>
      <c r="I79" s="343"/>
      <c r="J79" s="343"/>
      <c r="K79" s="318">
        <f t="shared" si="11"/>
        <v>0</v>
      </c>
      <c r="L79" s="313"/>
      <c r="M79" s="20"/>
      <c r="N79" s="20"/>
      <c r="O79" s="20"/>
      <c r="P79" s="323"/>
      <c r="Q79" s="327"/>
      <c r="R79" s="320"/>
      <c r="S79" s="353"/>
      <c r="T79" s="354"/>
      <c r="U79" s="354"/>
      <c r="V79" s="354"/>
      <c r="W79" s="354"/>
      <c r="X79" s="200">
        <f t="shared" si="9"/>
        <v>0</v>
      </c>
    </row>
    <row r="80" spans="1:24" x14ac:dyDescent="0.65">
      <c r="A80" s="302"/>
      <c r="B80" s="303"/>
      <c r="C80" s="343"/>
      <c r="D80" s="343"/>
      <c r="E80" s="343"/>
      <c r="F80" s="343"/>
      <c r="G80" s="343"/>
      <c r="H80" s="343"/>
      <c r="I80" s="343"/>
      <c r="J80" s="343"/>
      <c r="K80" s="318">
        <f t="shared" si="11"/>
        <v>0</v>
      </c>
      <c r="L80" s="313"/>
      <c r="M80" s="20"/>
      <c r="N80" s="20"/>
      <c r="O80" s="20"/>
      <c r="P80" s="323"/>
      <c r="Q80" s="327"/>
      <c r="R80" s="320"/>
      <c r="S80" s="353"/>
      <c r="T80" s="354"/>
      <c r="U80" s="354"/>
      <c r="V80" s="354"/>
      <c r="W80" s="354"/>
      <c r="X80" s="200">
        <f t="shared" si="9"/>
        <v>0</v>
      </c>
    </row>
    <row r="81" spans="1:24" x14ac:dyDescent="0.65">
      <c r="A81" s="302"/>
      <c r="B81" s="303"/>
      <c r="C81" s="343"/>
      <c r="D81" s="343"/>
      <c r="E81" s="343"/>
      <c r="F81" s="343"/>
      <c r="G81" s="343"/>
      <c r="H81" s="343"/>
      <c r="I81" s="343"/>
      <c r="J81" s="343"/>
      <c r="K81" s="318">
        <f t="shared" si="11"/>
        <v>0</v>
      </c>
      <c r="L81" s="313"/>
      <c r="M81" s="20"/>
      <c r="N81" s="20"/>
      <c r="O81" s="20"/>
      <c r="P81" s="323"/>
      <c r="Q81" s="327"/>
      <c r="R81" s="320"/>
      <c r="S81" s="353"/>
      <c r="T81" s="354"/>
      <c r="U81" s="354"/>
      <c r="V81" s="354"/>
      <c r="W81" s="354"/>
      <c r="X81" s="200">
        <f t="shared" si="9"/>
        <v>0</v>
      </c>
    </row>
    <row r="82" spans="1:24" x14ac:dyDescent="0.65">
      <c r="A82" s="302"/>
      <c r="B82" s="303"/>
      <c r="C82" s="343"/>
      <c r="D82" s="343"/>
      <c r="E82" s="343"/>
      <c r="F82" s="343"/>
      <c r="G82" s="343"/>
      <c r="H82" s="343"/>
      <c r="I82" s="343"/>
      <c r="J82" s="343"/>
      <c r="K82" s="318">
        <f t="shared" si="11"/>
        <v>0</v>
      </c>
      <c r="L82" s="315"/>
      <c r="M82" s="328"/>
      <c r="N82" s="328"/>
      <c r="O82" s="328"/>
      <c r="P82" s="329"/>
      <c r="Q82" s="330"/>
      <c r="R82" s="320"/>
      <c r="S82" s="353"/>
      <c r="T82" s="354"/>
      <c r="U82" s="354"/>
      <c r="V82" s="354"/>
      <c r="W82" s="354"/>
      <c r="X82" s="200">
        <f t="shared" si="9"/>
        <v>0</v>
      </c>
    </row>
    <row r="83" spans="1:24" ht="15" customHeight="1" x14ac:dyDescent="0.65">
      <c r="C83" s="4">
        <f t="shared" ref="C83:J83" si="12">SUM(C33:C82)</f>
        <v>0</v>
      </c>
      <c r="D83" s="4">
        <f t="shared" si="12"/>
        <v>0</v>
      </c>
      <c r="E83" s="4">
        <f t="shared" si="12"/>
        <v>0</v>
      </c>
      <c r="F83" s="4">
        <f t="shared" si="12"/>
        <v>0</v>
      </c>
      <c r="G83" s="4">
        <f t="shared" si="12"/>
        <v>0</v>
      </c>
      <c r="H83" s="4">
        <f t="shared" si="12"/>
        <v>0</v>
      </c>
      <c r="I83" s="4">
        <f t="shared" si="12"/>
        <v>0</v>
      </c>
      <c r="J83" s="4">
        <f t="shared" si="12"/>
        <v>0</v>
      </c>
      <c r="K83" s="75">
        <f>SUM(C83:J83)/27.5</f>
        <v>0</v>
      </c>
    </row>
  </sheetData>
  <autoFilter ref="A4:X4" xr:uid="{00000000-0009-0000-0000-000002000000}"/>
  <sortState xmlns:xlrd2="http://schemas.microsoft.com/office/spreadsheetml/2017/richdata2" ref="A33:AJ72">
    <sortCondition ref="A33:A72"/>
  </sortState>
  <phoneticPr fontId="20" type="noConversion"/>
  <conditionalFormatting sqref="C1:K1">
    <cfRule type="cellIs" dxfId="3" priority="10" stopIfTrue="1" operator="greaterThan">
      <formula>0</formula>
    </cfRule>
    <cfRule type="cellIs" dxfId="2" priority="11" stopIfTrue="1" operator="lessThan">
      <formula>0</formula>
    </cfRule>
    <cfRule type="cellIs" dxfId="1" priority="12" stopIfTrue="1" operator="equal">
      <formula>0</formula>
    </cfRule>
  </conditionalFormatting>
  <conditionalFormatting sqref="R5:S82">
    <cfRule type="cellIs" dxfId="0" priority="1" stopIfTrue="1" operator="lessThan">
      <formula>1</formula>
    </cfRule>
  </conditionalFormatting>
  <pageMargins left="0" right="0" top="0.39370078740157483" bottom="0.39370078740157483" header="0" footer="0"/>
  <pageSetup paperSize="9" scale="68" fitToHeight="10" orientation="landscape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workbookViewId="0">
      <selection activeCell="G9" sqref="G9"/>
    </sheetView>
  </sheetViews>
  <sheetFormatPr defaultColWidth="8.87890625" defaultRowHeight="12.7" x14ac:dyDescent="0.4"/>
  <sheetData>
    <row r="1" spans="1:3" x14ac:dyDescent="0.4">
      <c r="A1" s="420" t="s">
        <v>11</v>
      </c>
      <c r="B1" s="423" t="s">
        <v>12</v>
      </c>
      <c r="C1" s="426" t="s">
        <v>13</v>
      </c>
    </row>
    <row r="2" spans="1:3" x14ac:dyDescent="0.4">
      <c r="A2" s="421"/>
      <c r="B2" s="424"/>
      <c r="C2" s="427"/>
    </row>
    <row r="3" spans="1:3" x14ac:dyDescent="0.4">
      <c r="A3" s="421"/>
      <c r="B3" s="424"/>
      <c r="C3" s="427"/>
    </row>
    <row r="4" spans="1:3" x14ac:dyDescent="0.4">
      <c r="A4" s="421"/>
      <c r="B4" s="424"/>
      <c r="C4" s="427"/>
    </row>
    <row r="5" spans="1:3" ht="13" thickBot="1" x14ac:dyDescent="0.45">
      <c r="A5" s="422"/>
      <c r="B5" s="425"/>
      <c r="C5" s="428"/>
    </row>
    <row r="6" spans="1:3" ht="15.35" thickBot="1" x14ac:dyDescent="0.7">
      <c r="A6" s="35" t="e">
        <f>SDA!AG14/SDA!AI14</f>
        <v>#DIV/0!</v>
      </c>
      <c r="B6" s="240">
        <f>SDA!AG14*15/26</f>
        <v>0</v>
      </c>
      <c r="C6" s="36">
        <f>SDA!AH14-B6</f>
        <v>0</v>
      </c>
    </row>
    <row r="7" spans="1:3" ht="15.35" thickBot="1" x14ac:dyDescent="0.7">
      <c r="A7" s="41" t="e">
        <f>SDA!AG15/SDA!AI15</f>
        <v>#DIV/0!</v>
      </c>
      <c r="B7" s="240">
        <f>SDA!AG15*SDA!AI$6/30</f>
        <v>0</v>
      </c>
      <c r="C7" s="42">
        <f>SDA!AH15-B7</f>
        <v>0</v>
      </c>
    </row>
    <row r="8" spans="1:3" ht="15.35" thickBot="1" x14ac:dyDescent="0.7">
      <c r="A8" s="41" t="e">
        <f>SDA!AG16/SDA!AI16</f>
        <v>#DIV/0!</v>
      </c>
      <c r="B8" s="240">
        <f>SDA!AG16*SDA!AI$6/30</f>
        <v>0</v>
      </c>
      <c r="C8" s="42">
        <f>SDA!AH16-B8</f>
        <v>0</v>
      </c>
    </row>
    <row r="9" spans="1:3" ht="15.35" thickBot="1" x14ac:dyDescent="0.7">
      <c r="A9" s="57" t="e">
        <f>SDA!AG17/SDA!AI17</f>
        <v>#DIV/0!</v>
      </c>
      <c r="B9" s="240">
        <f>SDA!AG17*SDA!AI$6/30</f>
        <v>0</v>
      </c>
      <c r="C9" s="236">
        <f>SDA!AH17-B9</f>
        <v>0</v>
      </c>
    </row>
    <row r="10" spans="1:3" ht="15.35" thickBot="1" x14ac:dyDescent="0.7">
      <c r="A10" s="35" t="e">
        <f>SDA!AG18/SDA!AI18</f>
        <v>#DIV/0!</v>
      </c>
      <c r="B10" s="240">
        <f>SDA!AG18*SDA!AI$6/30</f>
        <v>0</v>
      </c>
      <c r="C10" s="36">
        <f>SDA!AH18-B10</f>
        <v>0</v>
      </c>
    </row>
    <row r="11" spans="1:3" ht="15.35" thickBot="1" x14ac:dyDescent="0.7">
      <c r="A11" s="41" t="e">
        <f>SDA!AG19/SDA!AI19</f>
        <v>#DIV/0!</v>
      </c>
      <c r="B11" s="240">
        <f>SDA!AG19*SDA!AI$6/30</f>
        <v>0</v>
      </c>
      <c r="C11" s="42">
        <f>SDA!AH19-B11</f>
        <v>0</v>
      </c>
    </row>
    <row r="12" spans="1:3" ht="15.35" thickBot="1" x14ac:dyDescent="0.7">
      <c r="A12" s="41" t="e">
        <f>SDA!AG20/SDA!AI20</f>
        <v>#DIV/0!</v>
      </c>
      <c r="B12" s="240">
        <f>SDA!AG20*SDA!AI$6/30</f>
        <v>0</v>
      </c>
      <c r="C12" s="42">
        <f>SDA!AH20-B12</f>
        <v>0</v>
      </c>
    </row>
    <row r="13" spans="1:3" ht="15.35" thickBot="1" x14ac:dyDescent="0.7">
      <c r="A13" s="242" t="e">
        <f>SDA!AG21/SDA!AI21</f>
        <v>#DIV/0!</v>
      </c>
      <c r="B13" s="240">
        <f>SDA!AG21*SDA!AI$6/30</f>
        <v>0</v>
      </c>
      <c r="C13" s="243">
        <f>SDA!AH21-B13</f>
        <v>0</v>
      </c>
    </row>
    <row r="14" spans="1:3" ht="15.35" thickBot="1" x14ac:dyDescent="0.7">
      <c r="A14" s="48"/>
      <c r="B14" s="50">
        <f>SUM(B7:B13)</f>
        <v>0</v>
      </c>
      <c r="C14" s="51">
        <f>SUM(C6:C13)</f>
        <v>0</v>
      </c>
    </row>
    <row r="15" spans="1:3" ht="15.35" thickBot="1" x14ac:dyDescent="0.7">
      <c r="A15" s="4"/>
      <c r="B15" s="4"/>
      <c r="C15" s="54" t="e">
        <f>C14/B14</f>
        <v>#DIV/0!</v>
      </c>
    </row>
  </sheetData>
  <mergeCells count="3">
    <mergeCell ref="A1:A5"/>
    <mergeCell ref="B1:B5"/>
    <mergeCell ref="C1:C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566321-f672-4e06-a901-b5e72b4c4357">
      <Value>9</Value>
      <Value>3</Value>
      <Value>2</Value>
      <Value>1</Value>
    </TaxCatchAll>
    <p6919dbb65844893b164c5f63a6f0eeb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a484111e-5b24-4ad9-9778-c536c8c88985</TermId>
        </TermInfo>
      </Terms>
    </p6919dbb65844893b164c5f63a6f0eeb>
    <c02f73938b5741d4934b358b31a1b80f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c02f73938b5741d4934b358b31a1b80f>
    <f6ec388a6d534bab86a259abd1bfa088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cc08a6d4-dfde-4d0f-bd85-069ebcef80d5</TermId>
        </TermInfo>
      </Terms>
    </f6ec388a6d534bab86a259abd1bfa088>
    <i98b064926ea4fbe8f5b88c394ff652b xmlns="8c566321-f672-4e06-a901-b5e72b4c4357">
      <Terms xmlns="http://schemas.microsoft.com/office/infopath/2007/PartnerControls"/>
    </i98b064926ea4fbe8f5b88c394ff652b>
    <_dlc_DocId xmlns="ba2294b9-6d6a-4c9b-a125-9e4b98f52ed2">TQVACKSRZEUP-1955114012-1751</_dlc_DocId>
    <_dlc_DocIdUrl xmlns="ba2294b9-6d6a-4c9b-a125-9e4b98f52ed2">
      <Url>https://educationgovuk.sharepoint.com/sites/lvedfe00122/_layouts/15/DocIdRedir.aspx?ID=TQVACKSRZEUP-1955114012-1751</Url>
      <Description>TQVACKSRZEUP-1955114012-1751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ec07c698-60f5-424f-b9af-f4c59398b511" ContentTypeId="0x010100545E941595ED5448BA61900FDDAFF313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Official Document" ma:contentTypeID="0x010100545E941595ED5448BA61900FDDAFF31300D05DC76E66A8784A9670BC734B0FE2D3" ma:contentTypeVersion="7" ma:contentTypeDescription="" ma:contentTypeScope="" ma:versionID="4784273d5329f57dd622dad20453598a">
  <xsd:schema xmlns:xsd="http://www.w3.org/2001/XMLSchema" xmlns:xs="http://www.w3.org/2001/XMLSchema" xmlns:p="http://schemas.microsoft.com/office/2006/metadata/properties" xmlns:ns2="8c566321-f672-4e06-a901-b5e72b4c4357" xmlns:ns3="ba2294b9-6d6a-4c9b-a125-9e4b98f52ed2" targetNamespace="http://schemas.microsoft.com/office/2006/metadata/properties" ma:root="true" ma:fieldsID="e5c1b7cb066125ad7a9146359e1e3e42" ns2:_="" ns3:_="">
    <xsd:import namespace="8c566321-f672-4e06-a901-b5e72b4c4357"/>
    <xsd:import namespace="ba2294b9-6d6a-4c9b-a125-9e4b98f52ed2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f6ec388a6d534bab86a259abd1bfa088" minOccurs="0"/>
                <xsd:element ref="ns2:p6919dbb65844893b164c5f63a6f0eeb" minOccurs="0"/>
                <xsd:element ref="ns2:c02f73938b5741d4934b358b31a1b80f" minOccurs="0"/>
                <xsd:element ref="ns2:i98b064926ea4fbe8f5b88c394ff652b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66321-f672-4e06-a901-b5e72b4c4357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bb51dc52-b8c5-46b8-bc97-29d638f10bda}" ma:internalName="TaxCatchAll" ma:showField="CatchAllData" ma:web="dc42fc3d-6cf2-4765-8896-b774b0578c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bb51dc52-b8c5-46b8-bc97-29d638f10bda}" ma:internalName="TaxCatchAllLabel" ma:readOnly="true" ma:showField="CatchAllDataLabel" ma:web="dc42fc3d-6cf2-4765-8896-b774b0578c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6ec388a6d534bab86a259abd1bfa088" ma:index="10" ma:taxonomy="true" ma:internalName="f6ec388a6d534bab86a259abd1bfa088" ma:taxonomyFieldName="DfeOrganisationalUnit" ma:displayName="Organisational Unit" ma:default="9;#DfE|cc08a6d4-dfde-4d0f-bd85-069ebcef80d5" ma:fieldId="{f6ec388a-6d53-4bab-86a2-59abd1bfa088}" ma:sspId="ec07c698-60f5-424f-b9af-f4c59398b511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919dbb65844893b164c5f63a6f0eeb" ma:index="12" ma:taxonomy="true" ma:internalName="p6919dbb65844893b164c5f63a6f0eeb" ma:taxonomyFieldName="DfeOwner" ma:displayName="Owner" ma:default="3;#DfE|a484111e-5b24-4ad9-9778-c536c8c88985" ma:fieldId="{96919dbb-6584-4893-b164-c5f63a6f0eeb}" ma:sspId="ec07c698-60f5-424f-b9af-f4c59398b511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2f73938b5741d4934b358b31a1b80f" ma:index="14" ma:taxonomy="true" ma:internalName="c02f73938b5741d4934b358b31a1b80f" ma:taxonomyFieldName="DfeRights_x003a_ProtectiveMarking" ma:displayName="Rights: Protective Marking" ma:default="2;#Official|0884c477-2e62-47ea-b19c-5af6e91124c5" ma:fieldId="{c02f7393-8b57-41d4-934b-358b31a1b80f}" ma:sspId="ec07c698-60f5-424f-b9af-f4c59398b511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98b064926ea4fbe8f5b88c394ff652b" ma:index="16" nillable="true" ma:taxonomy="true" ma:internalName="i98b064926ea4fbe8f5b88c394ff652b" ma:taxonomyFieldName="DfeSubject" ma:displayName="Subject" ma:default="" ma:fieldId="{298b0649-26ea-4fbe-8f5b-88c394ff652b}" ma:taxonomyMulti="true" ma:sspId="ec07c698-60f5-424f-b9af-f4c59398b511" ma:termSetId="2f3a6c16-0983-4d36-8f82-2cb41f34c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2294b9-6d6a-4c9b-a125-9e4b98f52ed2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DCA8D1-0E2A-4D45-AA10-9AFA47774E33}">
  <ds:schemaRefs>
    <ds:schemaRef ds:uri="ba2294b9-6d6a-4c9b-a125-9e4b98f52ed2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8c566321-f672-4e06-a901-b5e72b4c4357"/>
  </ds:schemaRefs>
</ds:datastoreItem>
</file>

<file path=customXml/itemProps2.xml><?xml version="1.0" encoding="utf-8"?>
<ds:datastoreItem xmlns:ds="http://schemas.openxmlformats.org/officeDocument/2006/customXml" ds:itemID="{4D4658CD-D8FD-4859-AE43-CDD8D9C751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1D1100-7DF8-4B4C-A7A4-2ACDB19E03B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71C68D8-C7B3-4086-88A1-F60A5EBF8D5A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CF7A93B8-40C1-47FE-9CA7-64E2FC6E5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566321-f672-4e06-a901-b5e72b4c4357"/>
    <ds:schemaRef ds:uri="ba2294b9-6d6a-4c9b-a125-9e4b98f52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SDA</vt:lpstr>
      <vt:lpstr>CP</vt:lpstr>
      <vt:lpstr>SL</vt:lpstr>
      <vt:lpstr>Budget</vt:lpstr>
      <vt:lpstr>CP!Print_Area</vt:lpstr>
      <vt:lpstr>SDA!Print_Area</vt:lpstr>
      <vt:lpstr>SL!Print_Area</vt:lpstr>
      <vt:lpstr>SL!Print_Titles</vt:lpstr>
    </vt:vector>
  </TitlesOfParts>
  <Company>Outwood Grange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GORDON, Olivia</cp:lastModifiedBy>
  <cp:lastPrinted>2018-04-18T11:06:26Z</cp:lastPrinted>
  <dcterms:created xsi:type="dcterms:W3CDTF">2009-11-20T14:15:58Z</dcterms:created>
  <dcterms:modified xsi:type="dcterms:W3CDTF">2021-11-02T09:17:03Z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0x010100545E941595ED5448BA61900FDDAFF31300D05DC76E66A8784A9670BC734B0FE2D3</vt:lpwstr>
  </property>
  <property fmtid="{D5CDD505-2E9C-101B-9397-08002B2CF9AE}" pid="3" name="DfeOwner">
    <vt:lpwstr>3;#DfE|a484111e-5b24-4ad9-9778-c536c8c88985</vt:lpwstr>
  </property>
  <property fmtid="{D5CDD505-2E9C-101B-9397-08002B2CF9AE}" pid="4" name="afedf6f4583d4414b8b49f98bd7a4a38">
    <vt:lpwstr>DfE|a484111e-5b24-4ad9-9778-c536c8c88985</vt:lpwstr>
  </property>
  <property fmtid="{D5CDD505-2E9C-101B-9397-08002B2CF9AE}" pid="5" name="Rights:ProtectiveMarking">
    <vt:lpwstr>2;#Official|0884c477-2e62-47ea-b19c-5af6e91124c5</vt:lpwstr>
  </property>
  <property fmtid="{D5CDD505-2E9C-101B-9397-08002B2CF9AE}" pid="6" name="DfeSubject">
    <vt:lpwstr/>
  </property>
  <property fmtid="{D5CDD505-2E9C-101B-9397-08002B2CF9AE}" pid="7" name="cf01b81f267a4ae7a066de4ca5a45f7c">
    <vt:lpwstr>Official|0884c477-2e62-47ea-b19c-5af6e91124c5</vt:lpwstr>
  </property>
  <property fmtid="{D5CDD505-2E9C-101B-9397-08002B2CF9AE}" pid="8" name="_dlc_DocIdItemGuid">
    <vt:lpwstr>9463b506-9572-435f-8767-e67ba7a471b7</vt:lpwstr>
  </property>
  <property fmtid="{D5CDD505-2E9C-101B-9397-08002B2CF9AE}" pid="9" name="OrganisationalUnit">
    <vt:lpwstr>1;#Insight, Resources and Transformation Directorate|87942d1e-b79b-4934-b3e9-2857f972fbe6</vt:lpwstr>
  </property>
  <property fmtid="{D5CDD505-2E9C-101B-9397-08002B2CF9AE}" pid="10" name="pd0bfabaa6cb47f7bff41b54a8405b46">
    <vt:lpwstr>Insight, Resources and Transformation Directorate|87942d1e-b79b-4934-b3e9-2857f972fbe6</vt:lpwstr>
  </property>
  <property fmtid="{D5CDD505-2E9C-101B-9397-08002B2CF9AE}" pid="11" name="Owner">
    <vt:lpwstr>3;#DfE|a484111e-5b24-4ad9-9778-c536c8c88985</vt:lpwstr>
  </property>
  <property fmtid="{D5CDD505-2E9C-101B-9397-08002B2CF9AE}" pid="12" name="DfeOrganisationalUnit">
    <vt:lpwstr>9;#DfE|cc08a6d4-dfde-4d0f-bd85-069ebcef80d5</vt:lpwstr>
  </property>
  <property fmtid="{D5CDD505-2E9C-101B-9397-08002B2CF9AE}" pid="13" name="DfeRights:ProtectiveMarking">
    <vt:lpwstr>2;#Official|0884c477-2e62-47ea-b19c-5af6e91124c5</vt:lpwstr>
  </property>
</Properties>
</file>